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288" yWindow="25" windowWidth="15565" windowHeight="9504" tabRatio="664"/>
  </bookViews>
  <sheets>
    <sheet name="Summary" sheetId="130" r:id="rId1"/>
    <sheet name="Start" sheetId="127" r:id="rId2"/>
    <sheet name="001" sheetId="2" r:id="rId3"/>
    <sheet name="003" sheetId="3" r:id="rId4"/>
    <sheet name="005" sheetId="4" r:id="rId5"/>
    <sheet name="007" sheetId="5" r:id="rId6"/>
    <sheet name="009" sheetId="6" r:id="rId7"/>
    <sheet name="011" sheetId="7" r:id="rId8"/>
    <sheet name="013" sheetId="8" r:id="rId9"/>
    <sheet name="015" sheetId="9" r:id="rId10"/>
    <sheet name="017" sheetId="10" r:id="rId11"/>
    <sheet name="019" sheetId="11" r:id="rId12"/>
    <sheet name="021" sheetId="12" r:id="rId13"/>
    <sheet name="023" sheetId="13" r:id="rId14"/>
    <sheet name="025" sheetId="14" r:id="rId15"/>
    <sheet name="027" sheetId="15" r:id="rId16"/>
    <sheet name="029" sheetId="16" r:id="rId17"/>
    <sheet name="031" sheetId="17" r:id="rId18"/>
    <sheet name="033" sheetId="18" r:id="rId19"/>
    <sheet name="035" sheetId="19" r:id="rId20"/>
    <sheet name="036" sheetId="20" r:id="rId21"/>
    <sheet name="037" sheetId="21" r:id="rId22"/>
    <sheet name="041" sheetId="22" r:id="rId23"/>
    <sheet name="043" sheetId="23" r:id="rId24"/>
    <sheet name="045" sheetId="24" r:id="rId25"/>
    <sheet name="047" sheetId="25" r:id="rId26"/>
    <sheet name="049" sheetId="26" r:id="rId27"/>
    <sheet name="051" sheetId="27" r:id="rId28"/>
    <sheet name="053" sheetId="28" r:id="rId29"/>
    <sheet name="057" sheetId="29" r:id="rId30"/>
    <sheet name="059" sheetId="30" r:id="rId31"/>
    <sheet name="061" sheetId="31" r:id="rId32"/>
    <sheet name="063" sheetId="32" r:id="rId33"/>
    <sheet name="065" sheetId="33" r:id="rId34"/>
    <sheet name="067" sheetId="34" r:id="rId35"/>
    <sheet name="069" sheetId="35" r:id="rId36"/>
    <sheet name="071" sheetId="36" r:id="rId37"/>
    <sheet name="073" sheetId="37" r:id="rId38"/>
    <sheet name="075" sheetId="38" r:id="rId39"/>
    <sheet name="077" sheetId="39" r:id="rId40"/>
    <sheet name="079" sheetId="40" r:id="rId41"/>
    <sheet name="081" sheetId="41" r:id="rId42"/>
    <sheet name="083" sheetId="42" r:id="rId43"/>
    <sheet name="085" sheetId="43" r:id="rId44"/>
    <sheet name="087" sheetId="44" r:id="rId45"/>
    <sheet name="089" sheetId="45" r:id="rId46"/>
    <sheet name="091" sheetId="46" r:id="rId47"/>
    <sheet name="093" sheetId="47" r:id="rId48"/>
    <sheet name="097" sheetId="48" r:id="rId49"/>
    <sheet name="099" sheetId="49" r:id="rId50"/>
    <sheet name="101" sheetId="50" r:id="rId51"/>
    <sheet name="103" sheetId="51" r:id="rId52"/>
    <sheet name="105" sheetId="52" r:id="rId53"/>
    <sheet name="107" sheetId="53" r:id="rId54"/>
    <sheet name="109" sheetId="54" r:id="rId55"/>
    <sheet name="111" sheetId="55" r:id="rId56"/>
    <sheet name="113" sheetId="56" r:id="rId57"/>
    <sheet name="115" sheetId="57" r:id="rId58"/>
    <sheet name="117" sheetId="58" r:id="rId59"/>
    <sheet name="119" sheetId="59" r:id="rId60"/>
    <sheet name="121" sheetId="60" r:id="rId61"/>
    <sheet name="125" sheetId="61" r:id="rId62"/>
    <sheet name="127" sheetId="62" r:id="rId63"/>
    <sheet name="131" sheetId="63" r:id="rId64"/>
    <sheet name="133" sheetId="64" r:id="rId65"/>
    <sheet name="135" sheetId="65" r:id="rId66"/>
    <sheet name="137" sheetId="66" r:id="rId67"/>
    <sheet name="139" sheetId="67" r:id="rId68"/>
    <sheet name="141" sheetId="68" r:id="rId69"/>
    <sheet name="143" sheetId="69" r:id="rId70"/>
    <sheet name="145" sheetId="70" r:id="rId71"/>
    <sheet name="147" sheetId="71" r:id="rId72"/>
    <sheet name="149" sheetId="72" r:id="rId73"/>
    <sheet name="153" sheetId="73" r:id="rId74"/>
    <sheet name="155" sheetId="74" r:id="rId75"/>
    <sheet name="157" sheetId="75" r:id="rId76"/>
    <sheet name="159" sheetId="76" r:id="rId77"/>
    <sheet name="161" sheetId="77" r:id="rId78"/>
    <sheet name="163" sheetId="78" r:id="rId79"/>
    <sheet name="165" sheetId="79" r:id="rId80"/>
    <sheet name="167" sheetId="80" r:id="rId81"/>
    <sheet name="169" sheetId="81" r:id="rId82"/>
    <sheet name="171" sheetId="82" r:id="rId83"/>
    <sheet name="173" sheetId="83" r:id="rId84"/>
    <sheet name="175" sheetId="84" r:id="rId85"/>
    <sheet name="177" sheetId="85" r:id="rId86"/>
    <sheet name="179" sheetId="86" r:id="rId87"/>
    <sheet name="181" sheetId="87" r:id="rId88"/>
    <sheet name="183" sheetId="88" r:id="rId89"/>
    <sheet name="185" sheetId="89" r:id="rId90"/>
    <sheet name="187" sheetId="90" r:id="rId91"/>
    <sheet name="191" sheetId="91" r:id="rId92"/>
    <sheet name="193" sheetId="92" r:id="rId93"/>
    <sheet name="195" sheetId="93" r:id="rId94"/>
    <sheet name="197" sheetId="94" r:id="rId95"/>
    <sheet name="199" sheetId="95" r:id="rId96"/>
    <sheet name="510" sheetId="96" r:id="rId97"/>
    <sheet name="520" sheetId="97" r:id="rId98"/>
    <sheet name="530" sheetId="98" r:id="rId99"/>
    <sheet name="540" sheetId="99" r:id="rId100"/>
    <sheet name="550" sheetId="100" r:id="rId101"/>
    <sheet name="570" sheetId="101" r:id="rId102"/>
    <sheet name="590" sheetId="102" r:id="rId103"/>
    <sheet name="595" sheetId="103" r:id="rId104"/>
    <sheet name="600" sheetId="104" r:id="rId105"/>
    <sheet name="610" sheetId="105" r:id="rId106"/>
    <sheet name="620" sheetId="106" r:id="rId107"/>
    <sheet name="630" sheetId="107" r:id="rId108"/>
    <sheet name="640" sheetId="108" r:id="rId109"/>
    <sheet name="650" sheetId="109" r:id="rId110"/>
    <sheet name="670" sheetId="110" r:id="rId111"/>
    <sheet name="680" sheetId="111" r:id="rId112"/>
    <sheet name="690" sheetId="112" r:id="rId113"/>
    <sheet name="700" sheetId="113" r:id="rId114"/>
    <sheet name="710" sheetId="114" r:id="rId115"/>
    <sheet name="730" sheetId="115" r:id="rId116"/>
    <sheet name="740" sheetId="116" r:id="rId117"/>
    <sheet name="750" sheetId="117" r:id="rId118"/>
    <sheet name="760" sheetId="118" r:id="rId119"/>
    <sheet name="770" sheetId="119" r:id="rId120"/>
    <sheet name="775" sheetId="120" r:id="rId121"/>
    <sheet name="790" sheetId="121" r:id="rId122"/>
    <sheet name="800" sheetId="122" r:id="rId123"/>
    <sheet name="810" sheetId="123" r:id="rId124"/>
    <sheet name="820" sheetId="124" r:id="rId125"/>
    <sheet name="830" sheetId="125" r:id="rId126"/>
    <sheet name="840" sheetId="126" r:id="rId127"/>
    <sheet name="End" sheetId="128" r:id="rId128"/>
  </sheets>
  <definedNames>
    <definedName name="_xlnm.Print_Area" localSheetId="2">'001'!$A$1:$E$57</definedName>
    <definedName name="_xlnm.Print_Area" localSheetId="3">'003'!$A$1:$E$57</definedName>
    <definedName name="_xlnm.Print_Area" localSheetId="4">'005'!$A$1:$E$57</definedName>
    <definedName name="_xlnm.Print_Area" localSheetId="5">'007'!$A$1:$E$57</definedName>
    <definedName name="_xlnm.Print_Area" localSheetId="6">'009'!$A$1:$E$57</definedName>
    <definedName name="_xlnm.Print_Area" localSheetId="7">'011'!$A$1:$E$57</definedName>
    <definedName name="_xlnm.Print_Area" localSheetId="8">'013'!$A$1:$E$57</definedName>
    <definedName name="_xlnm.Print_Area" localSheetId="9">'015'!$A$1:$E$57</definedName>
    <definedName name="_xlnm.Print_Area" localSheetId="10">'017'!$A$1:$E$57</definedName>
    <definedName name="_xlnm.Print_Area" localSheetId="11">'019'!$A$1:$E$57</definedName>
    <definedName name="_xlnm.Print_Area" localSheetId="12">'021'!$A$1:$E$57</definedName>
    <definedName name="_xlnm.Print_Area" localSheetId="13">'023'!$A$1:$E$57</definedName>
    <definedName name="_xlnm.Print_Area" localSheetId="14">'025'!$A$1:$E$57</definedName>
    <definedName name="_xlnm.Print_Area" localSheetId="15">'027'!$A$1:$E$57</definedName>
    <definedName name="_xlnm.Print_Area" localSheetId="16">'029'!$A$1:$E$57</definedName>
    <definedName name="_xlnm.Print_Area" localSheetId="17">'031'!$A$1:$E$57</definedName>
    <definedName name="_xlnm.Print_Area" localSheetId="18">'033'!$A$1:$E$57</definedName>
    <definedName name="_xlnm.Print_Area" localSheetId="19">'035'!$A$1:$E$57</definedName>
    <definedName name="_xlnm.Print_Area" localSheetId="20">'036'!$A$1:$E$57</definedName>
    <definedName name="_xlnm.Print_Area" localSheetId="21">'037'!$A$1:$E$57</definedName>
    <definedName name="_xlnm.Print_Area" localSheetId="22">'041'!$A$1:$E$57</definedName>
    <definedName name="_xlnm.Print_Area" localSheetId="23">'043'!$A$1:$E$57</definedName>
    <definedName name="_xlnm.Print_Area" localSheetId="24">'045'!$A$1:$E$57</definedName>
    <definedName name="_xlnm.Print_Area" localSheetId="25">'047'!$A$1:$E$57</definedName>
    <definedName name="_xlnm.Print_Area" localSheetId="26">'049'!$A$1:$E$57</definedName>
    <definedName name="_xlnm.Print_Area" localSheetId="27">'051'!$A$1:$E$57</definedName>
    <definedName name="_xlnm.Print_Area" localSheetId="28">'053'!$A$1:$E$57</definedName>
    <definedName name="_xlnm.Print_Area" localSheetId="29">'057'!$A$1:$E$57</definedName>
    <definedName name="_xlnm.Print_Area" localSheetId="30">'059'!$A$1:$E$57</definedName>
    <definedName name="_xlnm.Print_Area" localSheetId="31">'061'!$A$1:$E$57</definedName>
    <definedName name="_xlnm.Print_Area" localSheetId="32">'063'!$A$1:$E$57</definedName>
    <definedName name="_xlnm.Print_Area" localSheetId="33">'065'!$A$1:$E$57</definedName>
    <definedName name="_xlnm.Print_Area" localSheetId="34">'067'!$A$1:$E$57</definedName>
    <definedName name="_xlnm.Print_Area" localSheetId="35">'069'!$A$1:$E$57</definedName>
    <definedName name="_xlnm.Print_Area" localSheetId="36">'071'!$A$1:$E$57</definedName>
    <definedName name="_xlnm.Print_Area" localSheetId="37">'073'!$A$1:$E$57</definedName>
    <definedName name="_xlnm.Print_Area" localSheetId="38">'075'!$A$1:$E$57</definedName>
    <definedName name="_xlnm.Print_Area" localSheetId="39">'077'!$A$1:$E$57</definedName>
    <definedName name="_xlnm.Print_Area" localSheetId="40">'079'!$A$1:$E$57</definedName>
    <definedName name="_xlnm.Print_Area" localSheetId="41">'081'!$A$1:$E$57</definedName>
    <definedName name="_xlnm.Print_Area" localSheetId="42">'083'!$A$1:$E$57</definedName>
    <definedName name="_xlnm.Print_Area" localSheetId="43">'085'!$A$1:$E$57</definedName>
    <definedName name="_xlnm.Print_Area" localSheetId="44">'087'!$A$1:$E$57</definedName>
    <definedName name="_xlnm.Print_Area" localSheetId="45">'089'!$A$1:$E$57</definedName>
    <definedName name="_xlnm.Print_Area" localSheetId="46">'091'!$A$1:$E$57</definedName>
    <definedName name="_xlnm.Print_Area" localSheetId="47">'093'!$A$1:$E$57</definedName>
    <definedName name="_xlnm.Print_Area" localSheetId="49">'099'!$A$1:$E$57</definedName>
    <definedName name="_xlnm.Print_Area" localSheetId="50">'101'!$A$1:$E$57</definedName>
    <definedName name="_xlnm.Print_Area" localSheetId="51">'103'!$A$1:$E$57</definedName>
    <definedName name="_xlnm.Print_Area" localSheetId="52">'105'!$A$1:$E$57</definedName>
    <definedName name="_xlnm.Print_Area" localSheetId="53">'107'!$A$1:$E$57</definedName>
    <definedName name="_xlnm.Print_Area" localSheetId="54">'109'!$A$1:$E$57</definedName>
    <definedName name="_xlnm.Print_Area" localSheetId="55">'111'!$A$1:$E$57</definedName>
    <definedName name="_xlnm.Print_Area" localSheetId="56">'113'!$A$1:$E$57</definedName>
    <definedName name="_xlnm.Print_Area" localSheetId="57">'115'!$A$1:$E$57</definedName>
    <definedName name="_xlnm.Print_Area" localSheetId="58">'117'!$A$1:$E$57</definedName>
    <definedName name="_xlnm.Print_Area" localSheetId="59">'119'!$A$1:$E$57</definedName>
    <definedName name="_xlnm.Print_Area" localSheetId="60">'121'!$A$1:$E$57</definedName>
    <definedName name="_xlnm.Print_Area" localSheetId="61">'125'!$A$1:$E$57</definedName>
    <definedName name="_xlnm.Print_Area" localSheetId="62">'127'!$A$1:$E$57</definedName>
    <definedName name="_xlnm.Print_Area" localSheetId="63">'131'!$A$1:$E$57</definedName>
    <definedName name="_xlnm.Print_Area" localSheetId="64">'133'!$A$1:$E$57</definedName>
    <definedName name="_xlnm.Print_Area" localSheetId="65">'135'!$A$1:$E$57</definedName>
    <definedName name="_xlnm.Print_Area" localSheetId="66">'137'!$A$1:$E$57</definedName>
    <definedName name="_xlnm.Print_Area" localSheetId="67">'139'!$A$1:$E$57</definedName>
    <definedName name="_xlnm.Print_Area" localSheetId="68">'141'!$A$1:$E$57</definedName>
    <definedName name="_xlnm.Print_Area" localSheetId="69">'143'!$A$1:$E$57</definedName>
    <definedName name="_xlnm.Print_Area" localSheetId="70">'145'!$A$1:$E$57</definedName>
    <definedName name="_xlnm.Print_Area" localSheetId="71">'147'!$A$1:$E$57</definedName>
    <definedName name="_xlnm.Print_Area" localSheetId="72">'149'!$A$1:$E$57</definedName>
    <definedName name="_xlnm.Print_Area" localSheetId="73">'153'!$A$1:$E$57</definedName>
    <definedName name="_xlnm.Print_Area" localSheetId="74">'155'!$A$1:$E$57</definedName>
    <definedName name="_xlnm.Print_Area" localSheetId="75">'157'!$A$1:$E$57</definedName>
    <definedName name="_xlnm.Print_Area" localSheetId="76">'159'!$A$1:$E$57</definedName>
    <definedName name="_xlnm.Print_Area" localSheetId="77">'161'!$A$1:$E$57</definedName>
    <definedName name="_xlnm.Print_Area" localSheetId="78">'163'!$A$1:$E$57</definedName>
    <definedName name="_xlnm.Print_Area" localSheetId="79">'165'!$A$1:$E$57</definedName>
    <definedName name="_xlnm.Print_Area" localSheetId="80">'167'!$A$1:$E$57</definedName>
    <definedName name="_xlnm.Print_Area" localSheetId="81">'169'!$A$1:$E$57</definedName>
    <definedName name="_xlnm.Print_Area" localSheetId="82">'171'!$A$1:$E$57</definedName>
    <definedName name="_xlnm.Print_Area" localSheetId="84">'175'!$A$1:$E$57</definedName>
    <definedName name="_xlnm.Print_Area" localSheetId="85">'177'!$A$1:$E$57</definedName>
    <definedName name="_xlnm.Print_Area" localSheetId="86">'179'!$A$1:$E$57</definedName>
    <definedName name="_xlnm.Print_Area" localSheetId="87">'181'!$A$1:$E$57</definedName>
    <definedName name="_xlnm.Print_Area" localSheetId="88">'183'!$A$1:$E$57</definedName>
    <definedName name="_xlnm.Print_Area" localSheetId="89">'185'!$A$1:$E$57</definedName>
    <definedName name="_xlnm.Print_Area" localSheetId="90">'187'!$A$1:$E$57</definedName>
    <definedName name="_xlnm.Print_Area" localSheetId="91">'191'!$A$1:$E$57</definedName>
    <definedName name="_xlnm.Print_Area" localSheetId="92">'193'!$A$1:$E$57</definedName>
    <definedName name="_xlnm.Print_Area" localSheetId="93">'195'!$A$1:$E$57</definedName>
    <definedName name="_xlnm.Print_Area" localSheetId="94">'197'!$A$1:$E$57</definedName>
    <definedName name="_xlnm.Print_Area" localSheetId="95">'199'!$A$1:$E$57</definedName>
    <definedName name="_xlnm.Print_Area" localSheetId="96">'510'!$A$1:$E$57</definedName>
    <definedName name="_xlnm.Print_Area" localSheetId="97">'520'!$A$1:$E$57</definedName>
    <definedName name="_xlnm.Print_Area" localSheetId="98">'530'!$A$1:$E$57</definedName>
    <definedName name="_xlnm.Print_Area" localSheetId="99">'540'!$A$1:$E$57</definedName>
    <definedName name="_xlnm.Print_Area" localSheetId="100">'550'!$A$1:$E$57</definedName>
    <definedName name="_xlnm.Print_Area" localSheetId="101">'570'!$A$1:$E$57</definedName>
    <definedName name="_xlnm.Print_Area" localSheetId="102">'590'!$A$1:$E$57</definedName>
    <definedName name="_xlnm.Print_Area" localSheetId="104">'600'!$A$1:$E$57</definedName>
    <definedName name="_xlnm.Print_Area" localSheetId="105">'610'!$A$1:$E$57</definedName>
    <definedName name="_xlnm.Print_Area" localSheetId="106">'620'!$A$1:$E$57</definedName>
    <definedName name="_xlnm.Print_Area" localSheetId="107">'630'!$A$1:$E$57</definedName>
    <definedName name="_xlnm.Print_Area" localSheetId="109">'650'!$A$1:$E$57</definedName>
    <definedName name="_xlnm.Print_Area" localSheetId="110">'670'!$A$1:$E$57</definedName>
    <definedName name="_xlnm.Print_Area" localSheetId="111">'680'!$A$1:$E$57</definedName>
    <definedName name="_xlnm.Print_Area" localSheetId="112">'690'!$A$1:$E$57</definedName>
    <definedName name="_xlnm.Print_Area" localSheetId="113">'700'!$A$1:$E$57</definedName>
    <definedName name="_xlnm.Print_Area" localSheetId="114">'710'!$A$1:$E$57</definedName>
    <definedName name="_xlnm.Print_Area" localSheetId="115">'730'!$A$1:$E$57</definedName>
    <definedName name="_xlnm.Print_Area" localSheetId="116">'740'!$A$1:$E$57</definedName>
    <definedName name="_xlnm.Print_Area" localSheetId="117">'750'!$A$1:$E$57</definedName>
    <definedName name="_xlnm.Print_Area" localSheetId="118">'760'!$A$1:$E$57</definedName>
    <definedName name="_xlnm.Print_Area" localSheetId="119">'770'!$A$1:$E$57</definedName>
    <definedName name="_xlnm.Print_Area" localSheetId="120">'775'!$A$1:$E$57</definedName>
    <definedName name="_xlnm.Print_Area" localSheetId="121">'790'!$A$1:$E$57</definedName>
    <definedName name="_xlnm.Print_Area" localSheetId="122">'800'!$A$1:$E$57</definedName>
    <definedName name="_xlnm.Print_Area" localSheetId="123">'810'!$A$1:$E$57</definedName>
    <definedName name="_xlnm.Print_Area" localSheetId="124">'820'!$A$1:$E$57</definedName>
    <definedName name="_xlnm.Print_Area" localSheetId="125">'830'!$A$1:$E$57</definedName>
    <definedName name="_xlnm.Print_Area" localSheetId="126">'840'!$A$1:$E$57</definedName>
    <definedName name="_xlnm.Print_Area" localSheetId="0">Summary!$A$1:$E$57</definedName>
  </definedNames>
  <calcPr calcId="125725" fullPrecision="0"/>
</workbook>
</file>

<file path=xl/calcChain.xml><?xml version="1.0" encoding="utf-8"?>
<calcChain xmlns="http://schemas.openxmlformats.org/spreadsheetml/2006/main">
  <c r="C8" i="39"/>
  <c r="D30" i="3"/>
  <c r="D30" i="4"/>
  <c r="D30" i="5"/>
  <c r="D30" i="6"/>
  <c r="D30" i="7"/>
  <c r="D30" i="8"/>
  <c r="D30" i="9"/>
  <c r="D30" i="10"/>
  <c r="D30" i="11"/>
  <c r="D30" i="12"/>
  <c r="D30" i="13"/>
  <c r="D30" i="14"/>
  <c r="D30" i="15"/>
  <c r="D30" i="16"/>
  <c r="D30" i="17"/>
  <c r="D30" i="18"/>
  <c r="D30" i="19"/>
  <c r="D30" i="20"/>
  <c r="D30" i="21"/>
  <c r="D30" i="22"/>
  <c r="D30" i="23"/>
  <c r="D30" i="24"/>
  <c r="D30" i="25"/>
  <c r="D30" i="26"/>
  <c r="D30" i="27"/>
  <c r="D30" i="28"/>
  <c r="D30" i="29"/>
  <c r="D30" i="30"/>
  <c r="D30" i="31"/>
  <c r="D30" i="32"/>
  <c r="D30" i="33"/>
  <c r="D30" i="34"/>
  <c r="D30" i="35"/>
  <c r="D30" i="36"/>
  <c r="D30" i="37"/>
  <c r="D30" i="38"/>
  <c r="D30" i="39"/>
  <c r="D30" i="40"/>
  <c r="D30" i="41"/>
  <c r="D30" i="42"/>
  <c r="D30" i="43"/>
  <c r="D30" i="44"/>
  <c r="D30" i="45"/>
  <c r="D30" i="46"/>
  <c r="D30" i="47"/>
  <c r="D30" i="48"/>
  <c r="D30" i="49"/>
  <c r="D30" i="50"/>
  <c r="D30" i="51"/>
  <c r="D30" i="52"/>
  <c r="D30" i="53"/>
  <c r="D30" i="54"/>
  <c r="D30" i="55"/>
  <c r="D30" i="56"/>
  <c r="D30" i="57"/>
  <c r="D30" i="58"/>
  <c r="D30" i="59"/>
  <c r="D30" i="60"/>
  <c r="D30" i="61"/>
  <c r="D30" i="62"/>
  <c r="D30" i="63"/>
  <c r="D30" i="64"/>
  <c r="D30" i="65"/>
  <c r="D30" i="66"/>
  <c r="D30" i="67"/>
  <c r="D30" i="68"/>
  <c r="D30" i="69"/>
  <c r="D30" i="70"/>
  <c r="D30" i="71"/>
  <c r="D30" i="72"/>
  <c r="D30" i="73"/>
  <c r="D30" i="74"/>
  <c r="D30" i="75"/>
  <c r="D30" i="76"/>
  <c r="D30" i="77"/>
  <c r="D30" i="78"/>
  <c r="D30" i="79"/>
  <c r="D30" i="80"/>
  <c r="D30" i="81"/>
  <c r="D30" i="82"/>
  <c r="D30" i="83"/>
  <c r="D30" i="84"/>
  <c r="D30" i="85"/>
  <c r="D30" i="86"/>
  <c r="D30" i="87"/>
  <c r="D30" i="88"/>
  <c r="D30" i="89"/>
  <c r="D30" i="90"/>
  <c r="D30" i="91"/>
  <c r="D30" i="92"/>
  <c r="D30" i="93"/>
  <c r="D30" i="94"/>
  <c r="D30" i="95"/>
  <c r="D30" i="96"/>
  <c r="D30" i="97"/>
  <c r="D30" i="98"/>
  <c r="D30" i="99"/>
  <c r="D30" i="100"/>
  <c r="D30" i="101"/>
  <c r="D30" i="102"/>
  <c r="D30" i="103"/>
  <c r="D30" i="104"/>
  <c r="D30" i="105"/>
  <c r="D30" i="106"/>
  <c r="D30" i="107"/>
  <c r="D30" i="108"/>
  <c r="D30" i="109"/>
  <c r="D30" i="110"/>
  <c r="D30" i="111"/>
  <c r="D30" i="112"/>
  <c r="D30" i="113"/>
  <c r="D30" i="114"/>
  <c r="D30" i="115"/>
  <c r="D30" i="116"/>
  <c r="D30" i="117"/>
  <c r="D30" i="118"/>
  <c r="D30" i="119"/>
  <c r="D30" i="120"/>
  <c r="D30" i="121"/>
  <c r="D30" i="122"/>
  <c r="D30" i="123"/>
  <c r="D30" i="124"/>
  <c r="D30" i="125"/>
  <c r="D30" i="126"/>
  <c r="D30" i="2"/>
  <c r="C10" i="23" l="1"/>
  <c r="C53" i="2"/>
  <c r="C53" i="4"/>
  <c r="C53" i="5"/>
  <c r="C53" i="6"/>
  <c r="C53" i="7"/>
  <c r="C53" i="8"/>
  <c r="C53" i="9"/>
  <c r="C53" i="10"/>
  <c r="C53" i="11"/>
  <c r="C53" i="12"/>
  <c r="C53" i="13"/>
  <c r="C53" i="14"/>
  <c r="C53" i="15"/>
  <c r="C53" i="16"/>
  <c r="C53" i="17"/>
  <c r="C53" i="18"/>
  <c r="C53" i="19"/>
  <c r="C53" i="20"/>
  <c r="C53" i="21"/>
  <c r="C53" i="22"/>
  <c r="C53" i="23"/>
  <c r="C53" i="24"/>
  <c r="C53" i="25"/>
  <c r="C53" i="26"/>
  <c r="C53" i="27"/>
  <c r="C53" i="28"/>
  <c r="C53" i="29"/>
  <c r="C53" i="30"/>
  <c r="C53" i="31"/>
  <c r="C53" i="32"/>
  <c r="C53" i="33"/>
  <c r="C53" i="34"/>
  <c r="C53" i="35"/>
  <c r="C53" i="36"/>
  <c r="C53" i="37"/>
  <c r="C53" i="38"/>
  <c r="C53" i="39"/>
  <c r="C53" i="40"/>
  <c r="C53" i="41"/>
  <c r="C53" i="42"/>
  <c r="C53" i="43"/>
  <c r="C53" i="44"/>
  <c r="C53" i="45"/>
  <c r="C53" i="46"/>
  <c r="C53" i="47"/>
  <c r="C53" i="48"/>
  <c r="C53" i="49"/>
  <c r="C53" i="50"/>
  <c r="C53" i="51"/>
  <c r="C53" i="52"/>
  <c r="C53" i="53"/>
  <c r="C53" i="54"/>
  <c r="C53" i="55"/>
  <c r="C53" i="56"/>
  <c r="C53" i="57"/>
  <c r="C53" i="58"/>
  <c r="C53" i="59"/>
  <c r="C53" i="60"/>
  <c r="C53" i="61"/>
  <c r="C53" i="62"/>
  <c r="C53" i="63"/>
  <c r="C53" i="64"/>
  <c r="C53" i="65"/>
  <c r="C53" i="66"/>
  <c r="C53" i="67"/>
  <c r="C53" i="68"/>
  <c r="C53" i="69"/>
  <c r="C53" i="70"/>
  <c r="C53" i="71"/>
  <c r="C53" i="72"/>
  <c r="C53" i="73"/>
  <c r="C53" i="74"/>
  <c r="C53" i="75"/>
  <c r="C53" i="76"/>
  <c r="E53" s="1"/>
  <c r="C53" i="77"/>
  <c r="C53" i="78"/>
  <c r="C53" i="79"/>
  <c r="C53" i="80"/>
  <c r="C53" i="81"/>
  <c r="C53" i="82"/>
  <c r="C53" i="83"/>
  <c r="C53" i="84"/>
  <c r="C53" i="85"/>
  <c r="C53" i="86"/>
  <c r="C53" i="87"/>
  <c r="C53" i="88"/>
  <c r="C53" i="89"/>
  <c r="C53" i="90"/>
  <c r="C53" i="91"/>
  <c r="C53" i="92"/>
  <c r="C53" i="93"/>
  <c r="C53" i="94"/>
  <c r="C53" i="95"/>
  <c r="C53" i="96"/>
  <c r="C53" i="97"/>
  <c r="C53" i="98"/>
  <c r="C53" i="99"/>
  <c r="C53" i="100"/>
  <c r="C53" i="101"/>
  <c r="C53" i="102"/>
  <c r="C53" i="103"/>
  <c r="C53" i="104"/>
  <c r="C53" i="105"/>
  <c r="C53" i="106"/>
  <c r="C53" i="107"/>
  <c r="C53" i="108"/>
  <c r="C53" i="109"/>
  <c r="C53" i="110"/>
  <c r="C53" i="111"/>
  <c r="C53" i="112"/>
  <c r="C53" i="113"/>
  <c r="C53" i="114"/>
  <c r="C53" i="115"/>
  <c r="C53" i="116"/>
  <c r="C53" i="117"/>
  <c r="C53" i="118"/>
  <c r="C53" i="119"/>
  <c r="C53" i="120"/>
  <c r="C53" i="121"/>
  <c r="C53" i="122"/>
  <c r="C53" i="123"/>
  <c r="C53" i="124"/>
  <c r="C53" i="125"/>
  <c r="C53" i="126"/>
  <c r="C53" i="3"/>
  <c r="C37"/>
  <c r="C37" i="4"/>
  <c r="C37" i="5"/>
  <c r="C37" i="6"/>
  <c r="C37" i="7"/>
  <c r="C37" i="8"/>
  <c r="C37" i="9"/>
  <c r="C37" i="10"/>
  <c r="C37" i="11"/>
  <c r="C37" i="12"/>
  <c r="C37" i="13"/>
  <c r="C37" i="14"/>
  <c r="C37" i="15"/>
  <c r="C37" i="16"/>
  <c r="C37" i="17"/>
  <c r="C37" i="18"/>
  <c r="C37" i="19"/>
  <c r="C37" i="20"/>
  <c r="C37" i="21"/>
  <c r="C37" i="22"/>
  <c r="C37" i="23"/>
  <c r="C37" i="24"/>
  <c r="C37" i="25"/>
  <c r="C37" i="26"/>
  <c r="C37" i="27"/>
  <c r="C37" i="28"/>
  <c r="C37" i="29"/>
  <c r="C37" i="30"/>
  <c r="C37" i="31"/>
  <c r="C37" i="32"/>
  <c r="C37" i="33"/>
  <c r="C37" i="34"/>
  <c r="C37" i="35"/>
  <c r="C37" i="36"/>
  <c r="C37" i="37"/>
  <c r="C37" i="38"/>
  <c r="C37" i="39"/>
  <c r="C37" i="40"/>
  <c r="C37" i="41"/>
  <c r="C37" i="42"/>
  <c r="C37" i="43"/>
  <c r="C37" i="44"/>
  <c r="C37" i="45"/>
  <c r="C37" i="46"/>
  <c r="C37" i="47"/>
  <c r="C37" i="48"/>
  <c r="C37" i="49"/>
  <c r="C37" i="50"/>
  <c r="C37" i="51"/>
  <c r="C37" i="52"/>
  <c r="C37" i="53"/>
  <c r="C37" i="54"/>
  <c r="C37" i="55"/>
  <c r="C37" i="56"/>
  <c r="C37" i="57"/>
  <c r="C37" i="58"/>
  <c r="C37" i="59"/>
  <c r="C37" i="60"/>
  <c r="C37" i="61"/>
  <c r="C37" i="62"/>
  <c r="C37" i="63"/>
  <c r="C37" i="64"/>
  <c r="C37" i="65"/>
  <c r="C37" i="66"/>
  <c r="C37" i="67"/>
  <c r="C37" i="68"/>
  <c r="C37" i="69"/>
  <c r="C37" i="70"/>
  <c r="C37" i="71"/>
  <c r="C37" i="72"/>
  <c r="C37" i="73"/>
  <c r="C37" i="74"/>
  <c r="C37" i="75"/>
  <c r="C37" i="76"/>
  <c r="C37" i="77"/>
  <c r="C37" i="78"/>
  <c r="C37" i="79"/>
  <c r="C37" i="80"/>
  <c r="C37" i="81"/>
  <c r="C37" i="82"/>
  <c r="C37" i="83"/>
  <c r="C37" i="84"/>
  <c r="C37" i="85"/>
  <c r="C37" i="86"/>
  <c r="C37" i="87"/>
  <c r="C37" i="88"/>
  <c r="C37" i="89"/>
  <c r="C37" i="90"/>
  <c r="C37" i="91"/>
  <c r="C37" i="92"/>
  <c r="C37" i="93"/>
  <c r="C37" i="94"/>
  <c r="C37" i="95"/>
  <c r="C37" i="96"/>
  <c r="C37" i="97"/>
  <c r="C37" i="98"/>
  <c r="C37" i="99"/>
  <c r="C37" i="100"/>
  <c r="C37" i="101"/>
  <c r="C37" i="102"/>
  <c r="C37" i="103"/>
  <c r="C37" i="104"/>
  <c r="C37" i="105"/>
  <c r="C37" i="106"/>
  <c r="C37" i="107"/>
  <c r="C37" i="108"/>
  <c r="C37" i="109"/>
  <c r="C37" i="110"/>
  <c r="C37" i="111"/>
  <c r="C37" i="112"/>
  <c r="C37" i="113"/>
  <c r="C37" i="114"/>
  <c r="C37" i="115"/>
  <c r="C37" i="116"/>
  <c r="C37" i="117"/>
  <c r="C37" i="118"/>
  <c r="C37" i="119"/>
  <c r="C37" i="120"/>
  <c r="C37" i="121"/>
  <c r="C37" i="122"/>
  <c r="C37" i="123"/>
  <c r="C37" i="124"/>
  <c r="C37" i="125"/>
  <c r="C37" i="126"/>
  <c r="C37" i="2"/>
  <c r="D36" i="3"/>
  <c r="D36" i="4"/>
  <c r="D36" i="5"/>
  <c r="D36" i="6"/>
  <c r="D36" i="7"/>
  <c r="D36" i="8"/>
  <c r="D36" i="9"/>
  <c r="D36" i="10"/>
  <c r="D36" i="11"/>
  <c r="D36" i="12"/>
  <c r="D36" i="13"/>
  <c r="D36" i="14"/>
  <c r="D36" i="15"/>
  <c r="D36" i="16"/>
  <c r="D36" i="17"/>
  <c r="D36" i="18"/>
  <c r="D36" i="19"/>
  <c r="D36" i="20"/>
  <c r="D36" i="21"/>
  <c r="D36" i="22"/>
  <c r="D36" i="23"/>
  <c r="D36" i="24"/>
  <c r="D36" i="25"/>
  <c r="D36" i="26"/>
  <c r="D36" i="27"/>
  <c r="D36" i="28"/>
  <c r="D36" i="29"/>
  <c r="D36" i="30"/>
  <c r="D36" i="31"/>
  <c r="D36" i="32"/>
  <c r="D36" i="33"/>
  <c r="D36" i="34"/>
  <c r="D36" i="35"/>
  <c r="D36" i="36"/>
  <c r="D36" i="37"/>
  <c r="D36" i="38"/>
  <c r="D36" i="39"/>
  <c r="D36" i="40"/>
  <c r="D36" i="41"/>
  <c r="D36" i="42"/>
  <c r="D36" i="43"/>
  <c r="D36" i="44"/>
  <c r="D36" i="45"/>
  <c r="D36" i="46"/>
  <c r="D36" i="47"/>
  <c r="D36" i="48"/>
  <c r="D36" i="49"/>
  <c r="D36" i="50"/>
  <c r="D36" i="51"/>
  <c r="D36" i="52"/>
  <c r="D36" i="53"/>
  <c r="D36" i="54"/>
  <c r="D36" i="55"/>
  <c r="D36" i="56"/>
  <c r="D36" i="57"/>
  <c r="D36" i="58"/>
  <c r="D36" i="59"/>
  <c r="D36" i="60"/>
  <c r="D36" i="61"/>
  <c r="D36" i="62"/>
  <c r="D36" i="63"/>
  <c r="D36" i="64"/>
  <c r="D36" i="65"/>
  <c r="D36" i="66"/>
  <c r="D36" i="67"/>
  <c r="D36" i="68"/>
  <c r="D36" i="69"/>
  <c r="D36" i="70"/>
  <c r="D36" i="71"/>
  <c r="D36" i="72"/>
  <c r="D36" i="73"/>
  <c r="D36" i="74"/>
  <c r="D36" i="75"/>
  <c r="D36" i="76"/>
  <c r="D36" i="77"/>
  <c r="D36" i="78"/>
  <c r="D36" i="79"/>
  <c r="D36" i="80"/>
  <c r="D36" i="81"/>
  <c r="D36" i="82"/>
  <c r="D36" i="83"/>
  <c r="D36" i="84"/>
  <c r="D36" i="85"/>
  <c r="D36" i="86"/>
  <c r="D36" i="87"/>
  <c r="D36" i="88"/>
  <c r="D36" i="89"/>
  <c r="D36" i="90"/>
  <c r="D36" i="91"/>
  <c r="D36" i="92"/>
  <c r="D36" i="93"/>
  <c r="D36" i="94"/>
  <c r="D36" i="95"/>
  <c r="D36" i="96"/>
  <c r="D36" i="97"/>
  <c r="D36" i="98"/>
  <c r="D36" i="99"/>
  <c r="D36" i="100"/>
  <c r="D36" i="101"/>
  <c r="D36" i="102"/>
  <c r="D36" i="103"/>
  <c r="D36" i="104"/>
  <c r="D36" i="105"/>
  <c r="D36" i="106"/>
  <c r="D36" i="107"/>
  <c r="D36" i="108"/>
  <c r="D36" i="109"/>
  <c r="D36" i="110"/>
  <c r="D36" i="111"/>
  <c r="D36" i="112"/>
  <c r="D36" i="113"/>
  <c r="D36" i="114"/>
  <c r="D36" i="115"/>
  <c r="D36" i="116"/>
  <c r="D36" i="117"/>
  <c r="D36" i="118"/>
  <c r="D36" i="119"/>
  <c r="D36" i="120"/>
  <c r="D36" i="121"/>
  <c r="D36" i="122"/>
  <c r="D36" i="123"/>
  <c r="D36" i="124"/>
  <c r="D36" i="125"/>
  <c r="D36" i="126"/>
  <c r="D36" i="2"/>
  <c r="D35" i="3"/>
  <c r="D35" i="4"/>
  <c r="D35" i="5"/>
  <c r="D35" i="6"/>
  <c r="D35" i="7"/>
  <c r="D35" i="8"/>
  <c r="D35" i="9"/>
  <c r="D35" i="10"/>
  <c r="D35" i="11"/>
  <c r="D35" i="12"/>
  <c r="D35" i="13"/>
  <c r="D35" i="14"/>
  <c r="D35" i="15"/>
  <c r="D35" i="16"/>
  <c r="D35" i="17"/>
  <c r="D35" i="18"/>
  <c r="D35" i="19"/>
  <c r="D35" i="20"/>
  <c r="D35" i="21"/>
  <c r="D35" i="22"/>
  <c r="D35" i="23"/>
  <c r="D35" i="24"/>
  <c r="D35" i="25"/>
  <c r="D35" i="26"/>
  <c r="D35" i="27"/>
  <c r="D35" i="28"/>
  <c r="D35" i="29"/>
  <c r="D35" i="30"/>
  <c r="D35" i="31"/>
  <c r="D35" i="32"/>
  <c r="D35" i="33"/>
  <c r="D35" i="34"/>
  <c r="D35" i="35"/>
  <c r="D35" i="36"/>
  <c r="D35" i="37"/>
  <c r="D35" i="38"/>
  <c r="D35" i="39"/>
  <c r="D35" i="40"/>
  <c r="D35" i="41"/>
  <c r="D35" i="42"/>
  <c r="D35" i="43"/>
  <c r="D35" i="44"/>
  <c r="D35" i="45"/>
  <c r="D35" i="46"/>
  <c r="D35" i="47"/>
  <c r="D35" i="48"/>
  <c r="D35" i="49"/>
  <c r="D35" i="50"/>
  <c r="D35" i="51"/>
  <c r="D35" i="52"/>
  <c r="D35" i="53"/>
  <c r="D35" i="54"/>
  <c r="D35" i="55"/>
  <c r="D35" i="56"/>
  <c r="D35" i="57"/>
  <c r="D35" i="58"/>
  <c r="D35" i="59"/>
  <c r="D35" i="60"/>
  <c r="D35" i="61"/>
  <c r="D35" i="62"/>
  <c r="D35" i="63"/>
  <c r="D35" i="64"/>
  <c r="D35" i="65"/>
  <c r="D35" i="66"/>
  <c r="D35" i="67"/>
  <c r="D35" i="68"/>
  <c r="D35" i="69"/>
  <c r="D35" i="70"/>
  <c r="D35" i="71"/>
  <c r="D35" i="72"/>
  <c r="D35" i="73"/>
  <c r="D35" i="74"/>
  <c r="D35" i="75"/>
  <c r="D35" i="76"/>
  <c r="D35" i="77"/>
  <c r="D35" i="78"/>
  <c r="D35" i="79"/>
  <c r="D35" i="80"/>
  <c r="D35" i="81"/>
  <c r="D35" i="82"/>
  <c r="D35" i="83"/>
  <c r="D35" i="84"/>
  <c r="D35" i="85"/>
  <c r="D35" i="86"/>
  <c r="D35" i="87"/>
  <c r="D35" i="88"/>
  <c r="D35" i="89"/>
  <c r="D35" i="90"/>
  <c r="D35" i="91"/>
  <c r="D35" i="92"/>
  <c r="D35" i="93"/>
  <c r="D35" i="94"/>
  <c r="D35" i="95"/>
  <c r="D35" i="96"/>
  <c r="D35" i="97"/>
  <c r="D35" i="98"/>
  <c r="D35" i="99"/>
  <c r="D35" i="100"/>
  <c r="D35" i="101"/>
  <c r="D35" i="102"/>
  <c r="D35" i="103"/>
  <c r="D35" i="104"/>
  <c r="D35" i="105"/>
  <c r="D35" i="106"/>
  <c r="D35" i="107"/>
  <c r="D35" i="108"/>
  <c r="D35" i="109"/>
  <c r="D35" i="110"/>
  <c r="D35" i="111"/>
  <c r="D35" i="112"/>
  <c r="D35" i="113"/>
  <c r="D35" i="114"/>
  <c r="D35" i="115"/>
  <c r="D35" i="116"/>
  <c r="D35" i="117"/>
  <c r="D35" i="118"/>
  <c r="D35" i="119"/>
  <c r="D35" i="120"/>
  <c r="D35" i="121"/>
  <c r="D35" i="122"/>
  <c r="D35" i="123"/>
  <c r="D35" i="124"/>
  <c r="D35" i="125"/>
  <c r="D35" i="126"/>
  <c r="D35" i="2"/>
  <c r="C24" i="3"/>
  <c r="C30" s="1"/>
  <c r="C24" i="4"/>
  <c r="C30" s="1"/>
  <c r="C24" i="5"/>
  <c r="C30" s="1"/>
  <c r="C24" i="6"/>
  <c r="C24" i="7"/>
  <c r="C30" s="1"/>
  <c r="C24" i="8"/>
  <c r="C30" s="1"/>
  <c r="C24" i="9"/>
  <c r="C30" s="1"/>
  <c r="C24" i="10"/>
  <c r="C30" s="1"/>
  <c r="C24" i="11"/>
  <c r="C30" s="1"/>
  <c r="C24" i="12"/>
  <c r="C30" s="1"/>
  <c r="C24" i="13"/>
  <c r="C24" i="14"/>
  <c r="C30" s="1"/>
  <c r="C24" i="15"/>
  <c r="C30" s="1"/>
  <c r="C24" i="16"/>
  <c r="C30" s="1"/>
  <c r="C24" i="17"/>
  <c r="C30" s="1"/>
  <c r="C24" i="18"/>
  <c r="C30" s="1"/>
  <c r="C24" i="19"/>
  <c r="C30" s="1"/>
  <c r="C24" i="20"/>
  <c r="C30" s="1"/>
  <c r="C24" i="21"/>
  <c r="C30" s="1"/>
  <c r="C24" i="22"/>
  <c r="C24" i="23"/>
  <c r="C30" s="1"/>
  <c r="C24" i="24"/>
  <c r="C30" s="1"/>
  <c r="C24" i="25"/>
  <c r="C24" i="26"/>
  <c r="C30" s="1"/>
  <c r="C24" i="27"/>
  <c r="C30" s="1"/>
  <c r="C24" i="28"/>
  <c r="C30" s="1"/>
  <c r="C24" i="29"/>
  <c r="C30" s="1"/>
  <c r="C24" i="30"/>
  <c r="C30" s="1"/>
  <c r="C24" i="31"/>
  <c r="C30" s="1"/>
  <c r="C24" i="32"/>
  <c r="C30" s="1"/>
  <c r="C24" i="33"/>
  <c r="C24" i="34"/>
  <c r="C30" s="1"/>
  <c r="C24" i="35"/>
  <c r="C30" s="1"/>
  <c r="C24" i="36"/>
  <c r="C30" s="1"/>
  <c r="C24" i="37"/>
  <c r="C24" i="38"/>
  <c r="C24" i="39"/>
  <c r="C30" s="1"/>
  <c r="C24" i="40"/>
  <c r="C30" s="1"/>
  <c r="C24" i="41"/>
  <c r="C30" s="1"/>
  <c r="C24" i="42"/>
  <c r="C30" s="1"/>
  <c r="C24" i="43"/>
  <c r="C30" s="1"/>
  <c r="C24" i="44"/>
  <c r="C30" s="1"/>
  <c r="C24" i="45"/>
  <c r="C30" s="1"/>
  <c r="C24" i="46"/>
  <c r="C30" s="1"/>
  <c r="C24" i="47"/>
  <c r="C30" s="1"/>
  <c r="C24" i="48"/>
  <c r="C30" s="1"/>
  <c r="C24" i="49"/>
  <c r="C30" s="1"/>
  <c r="C24" i="50"/>
  <c r="C30" s="1"/>
  <c r="C24" i="51"/>
  <c r="C30" s="1"/>
  <c r="C24" i="52"/>
  <c r="C30" s="1"/>
  <c r="C24" i="53"/>
  <c r="C24" i="54"/>
  <c r="C24" i="55"/>
  <c r="C30" s="1"/>
  <c r="C24" i="56"/>
  <c r="C30" s="1"/>
  <c r="C24" i="57"/>
  <c r="C30" s="1"/>
  <c r="C24" i="58"/>
  <c r="C30" s="1"/>
  <c r="C24" i="59"/>
  <c r="C30" s="1"/>
  <c r="C24" i="60"/>
  <c r="C30" s="1"/>
  <c r="C24" i="61"/>
  <c r="C30" s="1"/>
  <c r="C24" i="62"/>
  <c r="C30" s="1"/>
  <c r="C24" i="63"/>
  <c r="C30" s="1"/>
  <c r="C24" i="64"/>
  <c r="C30" s="1"/>
  <c r="C24" i="65"/>
  <c r="C24" i="66"/>
  <c r="C30" s="1"/>
  <c r="C24" i="67"/>
  <c r="C30" s="1"/>
  <c r="C24" i="68"/>
  <c r="C30" s="1"/>
  <c r="C24" i="69"/>
  <c r="C24" i="70"/>
  <c r="C24" i="71"/>
  <c r="C30" s="1"/>
  <c r="C24" i="72"/>
  <c r="C30" s="1"/>
  <c r="C24" i="73"/>
  <c r="C30" s="1"/>
  <c r="C24" i="74"/>
  <c r="C30" s="1"/>
  <c r="C24" i="75"/>
  <c r="C30" s="1"/>
  <c r="C24" i="76"/>
  <c r="C30" s="1"/>
  <c r="C24" i="77"/>
  <c r="C30" s="1"/>
  <c r="C24" i="78"/>
  <c r="C30" s="1"/>
  <c r="C24" i="79"/>
  <c r="C30" s="1"/>
  <c r="C24" i="80"/>
  <c r="C30" s="1"/>
  <c r="C24" i="81"/>
  <c r="C30" s="1"/>
  <c r="C24" i="82"/>
  <c r="C30" s="1"/>
  <c r="C24" i="83"/>
  <c r="C30" s="1"/>
  <c r="C24" i="84"/>
  <c r="C30" s="1"/>
  <c r="C24" i="85"/>
  <c r="C24" i="86"/>
  <c r="C24" i="87"/>
  <c r="C30" s="1"/>
  <c r="C24" i="88"/>
  <c r="C30" s="1"/>
  <c r="C24" i="89"/>
  <c r="C30" s="1"/>
  <c r="C24" i="90"/>
  <c r="C30" s="1"/>
  <c r="C24" i="91"/>
  <c r="C30" s="1"/>
  <c r="C24" i="92"/>
  <c r="C30" s="1"/>
  <c r="C24" i="93"/>
  <c r="C30" s="1"/>
  <c r="C24" i="94"/>
  <c r="C30" s="1"/>
  <c r="C24" i="95"/>
  <c r="C30" s="1"/>
  <c r="C24" i="96"/>
  <c r="C30" s="1"/>
  <c r="C24" i="97"/>
  <c r="C24" i="98"/>
  <c r="C30" s="1"/>
  <c r="C24" i="99"/>
  <c r="C30" s="1"/>
  <c r="C24" i="100"/>
  <c r="C30" s="1"/>
  <c r="C24" i="101"/>
  <c r="C24" i="102"/>
  <c r="C24" i="103"/>
  <c r="C30" s="1"/>
  <c r="C24" i="104"/>
  <c r="C30" s="1"/>
  <c r="C24" i="105"/>
  <c r="C30" s="1"/>
  <c r="C24" i="106"/>
  <c r="C30" s="1"/>
  <c r="C24" i="107"/>
  <c r="C30" s="1"/>
  <c r="C24" i="108"/>
  <c r="C30" s="1"/>
  <c r="C24" i="109"/>
  <c r="C30" s="1"/>
  <c r="C24" i="110"/>
  <c r="C30" s="1"/>
  <c r="C24" i="111"/>
  <c r="C30" s="1"/>
  <c r="C24" i="112"/>
  <c r="C30" s="1"/>
  <c r="C24" i="113"/>
  <c r="C30" s="1"/>
  <c r="C24" i="114"/>
  <c r="C30" s="1"/>
  <c r="C24" i="115"/>
  <c r="C30" s="1"/>
  <c r="C24" i="116"/>
  <c r="C30" s="1"/>
  <c r="C24" i="117"/>
  <c r="C24" i="118"/>
  <c r="C24" i="119"/>
  <c r="C30" s="1"/>
  <c r="C24" i="120"/>
  <c r="C30" s="1"/>
  <c r="C24" i="121"/>
  <c r="C30" s="1"/>
  <c r="C24" i="122"/>
  <c r="C30" s="1"/>
  <c r="C24" i="123"/>
  <c r="C30" s="1"/>
  <c r="C24" i="124"/>
  <c r="C30" s="1"/>
  <c r="C24" i="125"/>
  <c r="C30" s="1"/>
  <c r="C24" i="126"/>
  <c r="C30" s="1"/>
  <c r="C24" i="2"/>
  <c r="C30" s="1"/>
  <c r="C36" i="130"/>
  <c r="C35"/>
  <c r="D28"/>
  <c r="C28"/>
  <c r="D27"/>
  <c r="D25"/>
  <c r="C25"/>
  <c r="D24"/>
  <c r="D23"/>
  <c r="C23"/>
  <c r="D49" i="3"/>
  <c r="D49" i="4"/>
  <c r="D49" i="5"/>
  <c r="D49" i="6"/>
  <c r="D49" i="7"/>
  <c r="D49" i="8"/>
  <c r="D49" i="9"/>
  <c r="D49" i="10"/>
  <c r="D49" i="11"/>
  <c r="D49" i="12"/>
  <c r="D49" i="13"/>
  <c r="D49" i="14"/>
  <c r="D49" i="15"/>
  <c r="D49" i="16"/>
  <c r="D49" i="17"/>
  <c r="D49" i="18"/>
  <c r="D49" i="19"/>
  <c r="D49" i="20"/>
  <c r="D49" i="21"/>
  <c r="D49" i="22"/>
  <c r="D49" i="23"/>
  <c r="D49" i="24"/>
  <c r="D49" i="25"/>
  <c r="D49" i="26"/>
  <c r="D49" i="27"/>
  <c r="D49" i="28"/>
  <c r="D49" i="29"/>
  <c r="D49" i="30"/>
  <c r="D49" i="31"/>
  <c r="D49" i="32"/>
  <c r="D49" i="33"/>
  <c r="D49" i="34"/>
  <c r="D49" i="35"/>
  <c r="D49" i="36"/>
  <c r="D49" i="37"/>
  <c r="D49" i="38"/>
  <c r="D49" i="39"/>
  <c r="D49" i="40"/>
  <c r="D49" i="41"/>
  <c r="D49" i="42"/>
  <c r="D49" i="43"/>
  <c r="D49" i="44"/>
  <c r="D49" i="45"/>
  <c r="D49" i="46"/>
  <c r="D49" i="47"/>
  <c r="D49" i="48"/>
  <c r="D49" i="49"/>
  <c r="D49" i="50"/>
  <c r="D49" i="51"/>
  <c r="D49" i="52"/>
  <c r="D49" i="53"/>
  <c r="D49" i="54"/>
  <c r="D49" i="55"/>
  <c r="D49" i="56"/>
  <c r="D49" i="57"/>
  <c r="D49" i="58"/>
  <c r="D49" i="59"/>
  <c r="D49" i="60"/>
  <c r="D49" i="61"/>
  <c r="D49" i="62"/>
  <c r="D49" i="63"/>
  <c r="D49" i="64"/>
  <c r="D49" i="65"/>
  <c r="D49" i="66"/>
  <c r="D49" i="67"/>
  <c r="D49" i="68"/>
  <c r="D49" i="69"/>
  <c r="D49" i="70"/>
  <c r="D49" i="71"/>
  <c r="D49" i="72"/>
  <c r="D49" i="73"/>
  <c r="D49" i="74"/>
  <c r="D49" i="75"/>
  <c r="D49" i="76"/>
  <c r="D49" i="77"/>
  <c r="D49" i="78"/>
  <c r="D49" i="79"/>
  <c r="D49" i="80"/>
  <c r="D49" i="81"/>
  <c r="D49" i="82"/>
  <c r="D49" i="83"/>
  <c r="D49" i="84"/>
  <c r="D49" i="85"/>
  <c r="D49" i="86"/>
  <c r="D49" i="87"/>
  <c r="D49" i="88"/>
  <c r="D49" i="89"/>
  <c r="D49" i="90"/>
  <c r="D49" i="91"/>
  <c r="D49" i="92"/>
  <c r="D49" i="93"/>
  <c r="D49" i="94"/>
  <c r="D49" i="95"/>
  <c r="D49" i="96"/>
  <c r="D49" i="97"/>
  <c r="D49" i="98"/>
  <c r="D49" i="99"/>
  <c r="D49" i="100"/>
  <c r="D49" i="101"/>
  <c r="D49" i="102"/>
  <c r="D49" i="103"/>
  <c r="D49" i="104"/>
  <c r="D49" i="105"/>
  <c r="D49" i="106"/>
  <c r="D49" i="107"/>
  <c r="D49" i="108"/>
  <c r="D49" i="109"/>
  <c r="D49" i="110"/>
  <c r="D49" i="111"/>
  <c r="D49" i="112"/>
  <c r="D49" i="113"/>
  <c r="D49" i="114"/>
  <c r="D49" i="115"/>
  <c r="D49" i="116"/>
  <c r="D49" i="117"/>
  <c r="D49" i="118"/>
  <c r="D49" i="119"/>
  <c r="D49" i="120"/>
  <c r="D49" i="121"/>
  <c r="D49" i="122"/>
  <c r="D49" i="123"/>
  <c r="D49" i="124"/>
  <c r="D49" i="125"/>
  <c r="D49" i="126"/>
  <c r="D49" i="2"/>
  <c r="E28" i="3"/>
  <c r="E28" i="4"/>
  <c r="E28" i="5"/>
  <c r="E28" i="6"/>
  <c r="E28" i="7"/>
  <c r="E28" i="8"/>
  <c r="E28" i="9"/>
  <c r="E28" i="10"/>
  <c r="E28" i="11"/>
  <c r="E28" i="12"/>
  <c r="E28" i="13"/>
  <c r="E28" i="14"/>
  <c r="E28" i="15"/>
  <c r="E28" i="16"/>
  <c r="E28" i="17"/>
  <c r="E28" i="18"/>
  <c r="E28" i="19"/>
  <c r="E28" i="20"/>
  <c r="E28" i="21"/>
  <c r="E28" i="22"/>
  <c r="E28" i="23"/>
  <c r="E28" i="24"/>
  <c r="E28" i="25"/>
  <c r="E28" i="26"/>
  <c r="E28" i="27"/>
  <c r="E28" i="28"/>
  <c r="E28" i="29"/>
  <c r="E28" i="30"/>
  <c r="E28" i="31"/>
  <c r="E28" i="32"/>
  <c r="E28" i="33"/>
  <c r="E28" i="34"/>
  <c r="E28" i="35"/>
  <c r="E28" i="36"/>
  <c r="E28" i="37"/>
  <c r="E28" i="38"/>
  <c r="E28" i="39"/>
  <c r="E28" i="40"/>
  <c r="E28" i="41"/>
  <c r="E28" i="42"/>
  <c r="E28" i="43"/>
  <c r="E28" i="44"/>
  <c r="E28" i="45"/>
  <c r="E28" i="46"/>
  <c r="E28" i="47"/>
  <c r="E28" i="48"/>
  <c r="E28" i="49"/>
  <c r="E28" i="50"/>
  <c r="E28" i="51"/>
  <c r="E28" i="52"/>
  <c r="E28" i="53"/>
  <c r="E28" i="54"/>
  <c r="E28" i="55"/>
  <c r="E28" i="56"/>
  <c r="E28" i="57"/>
  <c r="E28" i="58"/>
  <c r="E28" i="59"/>
  <c r="E28" i="60"/>
  <c r="E28" i="61"/>
  <c r="E28" i="62"/>
  <c r="E28" i="63"/>
  <c r="E28" i="64"/>
  <c r="E28" i="65"/>
  <c r="E28" i="66"/>
  <c r="E28" i="67"/>
  <c r="E28" i="68"/>
  <c r="E28" i="69"/>
  <c r="E28" i="70"/>
  <c r="E28" i="71"/>
  <c r="E28" i="72"/>
  <c r="E28" i="73"/>
  <c r="E28" i="74"/>
  <c r="E28" i="75"/>
  <c r="E28" i="76"/>
  <c r="E28" i="77"/>
  <c r="E28" i="78"/>
  <c r="E28" i="79"/>
  <c r="E28" i="80"/>
  <c r="E28" i="81"/>
  <c r="E28" i="82"/>
  <c r="E28" i="83"/>
  <c r="E28" i="84"/>
  <c r="E28" i="85"/>
  <c r="E28" i="86"/>
  <c r="E28" i="87"/>
  <c r="E28" i="88"/>
  <c r="E28" i="89"/>
  <c r="E28" i="90"/>
  <c r="E28" i="91"/>
  <c r="E28" i="92"/>
  <c r="E28" i="93"/>
  <c r="E28" i="94"/>
  <c r="E28" i="95"/>
  <c r="E28" i="96"/>
  <c r="E28" i="97"/>
  <c r="E28" i="98"/>
  <c r="E28" i="99"/>
  <c r="E28" i="100"/>
  <c r="E28" i="101"/>
  <c r="E28" i="102"/>
  <c r="E28" i="103"/>
  <c r="E28" i="104"/>
  <c r="E28" i="105"/>
  <c r="E28" i="106"/>
  <c r="E28" i="107"/>
  <c r="E28" i="108"/>
  <c r="E28" i="109"/>
  <c r="E28" i="110"/>
  <c r="E28" i="111"/>
  <c r="E28" i="112"/>
  <c r="E28" i="113"/>
  <c r="E28" i="114"/>
  <c r="E28" i="115"/>
  <c r="E28" i="116"/>
  <c r="E28" i="117"/>
  <c r="E28" i="118"/>
  <c r="E28" i="119"/>
  <c r="E28" i="120"/>
  <c r="E28" i="121"/>
  <c r="E28" i="122"/>
  <c r="E28" i="123"/>
  <c r="E28" i="124"/>
  <c r="E28" i="125"/>
  <c r="E28" i="126"/>
  <c r="E28" i="2"/>
  <c r="E27" i="4"/>
  <c r="E27" i="5"/>
  <c r="E27" i="8"/>
  <c r="E27" i="9"/>
  <c r="E27" i="10"/>
  <c r="E27" i="12"/>
  <c r="E27" i="13"/>
  <c r="E27" i="16"/>
  <c r="E27" i="17"/>
  <c r="E27" i="20"/>
  <c r="E27" i="21"/>
  <c r="E27" i="24"/>
  <c r="E27" i="25"/>
  <c r="E27" i="28"/>
  <c r="E27" i="29"/>
  <c r="E27" i="32"/>
  <c r="E27" i="33"/>
  <c r="E27" i="36"/>
  <c r="E27" i="37"/>
  <c r="E27" i="40"/>
  <c r="E27" i="41"/>
  <c r="E27" i="44"/>
  <c r="E27" i="45"/>
  <c r="E27" i="48"/>
  <c r="E27" i="49"/>
  <c r="E27" i="52"/>
  <c r="E27" i="53"/>
  <c r="E27" i="56"/>
  <c r="E27" i="57"/>
  <c r="E27" i="60"/>
  <c r="E27" i="61"/>
  <c r="E27" i="64"/>
  <c r="E27" i="65"/>
  <c r="E27" i="68"/>
  <c r="E27" i="69"/>
  <c r="E27" i="72"/>
  <c r="E27" i="73"/>
  <c r="E27" i="76"/>
  <c r="E27" i="77"/>
  <c r="E27" i="80"/>
  <c r="E27" i="81"/>
  <c r="E27" i="84"/>
  <c r="E27" i="85"/>
  <c r="E27" i="88"/>
  <c r="E27" i="89"/>
  <c r="E27" i="92"/>
  <c r="E27" i="93"/>
  <c r="E27" i="96"/>
  <c r="E27" i="97"/>
  <c r="E27" i="100"/>
  <c r="E27" i="101"/>
  <c r="E27" i="104"/>
  <c r="E27" i="105"/>
  <c r="E27" i="108"/>
  <c r="E27" i="109"/>
  <c r="E27" i="112"/>
  <c r="E27" i="113"/>
  <c r="E27" i="116"/>
  <c r="E27" i="117"/>
  <c r="E27" i="120"/>
  <c r="E27" i="121"/>
  <c r="E27" i="124"/>
  <c r="E27" i="125"/>
  <c r="E25" i="3"/>
  <c r="E25" i="4"/>
  <c r="E25" i="5"/>
  <c r="E25" i="6"/>
  <c r="E25" i="7"/>
  <c r="E25" i="8"/>
  <c r="E25" i="9"/>
  <c r="E25" i="10"/>
  <c r="E25" i="11"/>
  <c r="E25" i="12"/>
  <c r="E25" i="13"/>
  <c r="E25" i="14"/>
  <c r="E25" i="15"/>
  <c r="E25" i="16"/>
  <c r="E25" i="17"/>
  <c r="E25" i="18"/>
  <c r="E25" i="19"/>
  <c r="E25" i="20"/>
  <c r="E25" i="21"/>
  <c r="E25" i="22"/>
  <c r="E25" i="23"/>
  <c r="E25" i="24"/>
  <c r="E25" i="25"/>
  <c r="E25" i="26"/>
  <c r="E25" i="27"/>
  <c r="E25" i="28"/>
  <c r="E25" i="29"/>
  <c r="E25" i="30"/>
  <c r="E25" i="31"/>
  <c r="E25" i="32"/>
  <c r="E25" i="33"/>
  <c r="E25" i="34"/>
  <c r="E25" i="35"/>
  <c r="E25" i="36"/>
  <c r="E25" i="37"/>
  <c r="E25" i="38"/>
  <c r="E25" i="39"/>
  <c r="E25" i="40"/>
  <c r="E25" i="41"/>
  <c r="E25" i="42"/>
  <c r="E25" i="43"/>
  <c r="E25" i="44"/>
  <c r="E25" i="45"/>
  <c r="E25" i="46"/>
  <c r="E25" i="47"/>
  <c r="E25" i="48"/>
  <c r="E25" i="49"/>
  <c r="E25" i="50"/>
  <c r="E25" i="51"/>
  <c r="E25" i="52"/>
  <c r="E25" i="53"/>
  <c r="E25" i="54"/>
  <c r="E25" i="55"/>
  <c r="E25" i="56"/>
  <c r="E25" i="57"/>
  <c r="E25" i="58"/>
  <c r="E25" i="59"/>
  <c r="E25" i="60"/>
  <c r="E25" i="61"/>
  <c r="E25" i="62"/>
  <c r="E25" i="63"/>
  <c r="E25" i="64"/>
  <c r="E25" i="65"/>
  <c r="E25" i="66"/>
  <c r="E25" i="67"/>
  <c r="E25" i="68"/>
  <c r="E25" i="69"/>
  <c r="E25" i="70"/>
  <c r="E25" i="71"/>
  <c r="E25" i="72"/>
  <c r="E25" i="73"/>
  <c r="E25" i="74"/>
  <c r="E25" i="75"/>
  <c r="E25" i="76"/>
  <c r="E25" i="77"/>
  <c r="E25" i="78"/>
  <c r="E25" i="79"/>
  <c r="E25" i="80"/>
  <c r="E25" i="81"/>
  <c r="E25" i="82"/>
  <c r="E25" i="83"/>
  <c r="E25" i="84"/>
  <c r="E25" i="85"/>
  <c r="E25" i="86"/>
  <c r="E25" i="87"/>
  <c r="E25" i="88"/>
  <c r="E25" i="89"/>
  <c r="E25" i="90"/>
  <c r="E25" i="91"/>
  <c r="E25" i="92"/>
  <c r="E25" i="93"/>
  <c r="E25" i="94"/>
  <c r="E25" i="95"/>
  <c r="E25" i="96"/>
  <c r="E25" i="97"/>
  <c r="E25" i="98"/>
  <c r="E25" i="99"/>
  <c r="E25" i="100"/>
  <c r="E25" i="101"/>
  <c r="E25" i="102"/>
  <c r="E25" i="103"/>
  <c r="E25" i="104"/>
  <c r="E25" i="105"/>
  <c r="E25" i="106"/>
  <c r="E25" i="107"/>
  <c r="E25" i="108"/>
  <c r="E25" i="109"/>
  <c r="E25" i="110"/>
  <c r="E25" i="111"/>
  <c r="E25" i="112"/>
  <c r="E25" i="113"/>
  <c r="E25" i="114"/>
  <c r="E25" i="115"/>
  <c r="E25" i="116"/>
  <c r="E25" i="117"/>
  <c r="E25" i="118"/>
  <c r="E25" i="119"/>
  <c r="E25" i="120"/>
  <c r="E25" i="121"/>
  <c r="E25" i="122"/>
  <c r="E25" i="123"/>
  <c r="E25" i="124"/>
  <c r="E25" i="125"/>
  <c r="E25" i="126"/>
  <c r="E25" i="2"/>
  <c r="C49" i="3"/>
  <c r="C49" i="5"/>
  <c r="C49" i="7"/>
  <c r="C49" i="9"/>
  <c r="E24" i="10"/>
  <c r="C49" i="13"/>
  <c r="E24" i="14"/>
  <c r="C49" i="15"/>
  <c r="C49" i="17"/>
  <c r="E49" s="1"/>
  <c r="E24" i="18"/>
  <c r="C49" i="19"/>
  <c r="C49" i="21"/>
  <c r="C49" i="23"/>
  <c r="C49" i="25"/>
  <c r="E24" i="26"/>
  <c r="C49" i="29"/>
  <c r="E24" i="30"/>
  <c r="C49" i="31"/>
  <c r="E24" i="34"/>
  <c r="C49" i="35"/>
  <c r="C49" i="37"/>
  <c r="C49" i="39"/>
  <c r="C49" i="41"/>
  <c r="E24" i="42"/>
  <c r="C49" i="45"/>
  <c r="E24" i="46"/>
  <c r="C49" i="47"/>
  <c r="C49" i="49"/>
  <c r="E24" i="50"/>
  <c r="C49" i="51"/>
  <c r="C49" i="53"/>
  <c r="C49" i="55"/>
  <c r="C49" i="57"/>
  <c r="E24" i="58"/>
  <c r="C49" i="61"/>
  <c r="E24" i="62"/>
  <c r="C49" i="63"/>
  <c r="E24" i="66"/>
  <c r="C49" i="67"/>
  <c r="C49" i="69"/>
  <c r="C49" i="71"/>
  <c r="C49" i="73"/>
  <c r="E24" i="74"/>
  <c r="C49" i="77"/>
  <c r="E24" i="78"/>
  <c r="C49" i="79"/>
  <c r="C49" i="81"/>
  <c r="E49" s="1"/>
  <c r="E24" i="82"/>
  <c r="C49" i="83"/>
  <c r="C49" i="85"/>
  <c r="C49" i="87"/>
  <c r="C49" i="89"/>
  <c r="E24" i="90"/>
  <c r="C49" i="93"/>
  <c r="E24" i="94"/>
  <c r="C49" i="95"/>
  <c r="E24" i="98"/>
  <c r="C49" i="99"/>
  <c r="C49" i="101"/>
  <c r="C49" i="103"/>
  <c r="C49" i="105"/>
  <c r="E24" i="106"/>
  <c r="C49" i="109"/>
  <c r="E24" i="110"/>
  <c r="C49" i="111"/>
  <c r="C49" i="113"/>
  <c r="E24" i="114"/>
  <c r="C49" i="115"/>
  <c r="C49" i="117"/>
  <c r="C49" i="119"/>
  <c r="C49" i="121"/>
  <c r="E24" i="122"/>
  <c r="C49" i="125"/>
  <c r="E24" i="126"/>
  <c r="C49" i="2"/>
  <c r="E24" i="3"/>
  <c r="E24" i="5"/>
  <c r="E24" i="9"/>
  <c r="E24" i="11"/>
  <c r="E24" i="17"/>
  <c r="E24" i="19"/>
  <c r="E24" i="21"/>
  <c r="E24" i="27"/>
  <c r="E24" i="29"/>
  <c r="E24" i="33"/>
  <c r="E24" i="41"/>
  <c r="E24" i="45"/>
  <c r="E24" i="49"/>
  <c r="E24" i="57"/>
  <c r="E24" i="61"/>
  <c r="E24" i="65"/>
  <c r="E24" i="73"/>
  <c r="E24" i="77"/>
  <c r="E24" i="81"/>
  <c r="E24" i="89"/>
  <c r="E24" i="93"/>
  <c r="E24" i="97"/>
  <c r="E24" i="105"/>
  <c r="E24" i="109"/>
  <c r="E24" i="113"/>
  <c r="E24" i="121"/>
  <c r="E24" i="125"/>
  <c r="E23" i="3"/>
  <c r="E23" i="4"/>
  <c r="E23" i="5"/>
  <c r="E23" i="6"/>
  <c r="E23" i="7"/>
  <c r="E23" i="8"/>
  <c r="E23" i="9"/>
  <c r="E23" i="10"/>
  <c r="E23" i="11"/>
  <c r="E23" i="12"/>
  <c r="E23" i="13"/>
  <c r="E23" i="14"/>
  <c r="E23" i="15"/>
  <c r="E23" i="16"/>
  <c r="E23" i="17"/>
  <c r="E23" i="18"/>
  <c r="E23" i="19"/>
  <c r="E23" i="20"/>
  <c r="E23" i="21"/>
  <c r="E23" i="22"/>
  <c r="E23" i="23"/>
  <c r="E23" i="24"/>
  <c r="E23" i="25"/>
  <c r="E23" i="26"/>
  <c r="E23" i="27"/>
  <c r="E23" i="28"/>
  <c r="E23" i="29"/>
  <c r="E23" i="30"/>
  <c r="E23" i="31"/>
  <c r="E23" i="32"/>
  <c r="E23" i="33"/>
  <c r="E23" i="34"/>
  <c r="E23" i="35"/>
  <c r="E23" i="36"/>
  <c r="E23" i="37"/>
  <c r="E23" i="38"/>
  <c r="E23" i="39"/>
  <c r="E23" i="40"/>
  <c r="E23" i="41"/>
  <c r="E23" i="42"/>
  <c r="E23" i="43"/>
  <c r="E23" i="44"/>
  <c r="E23" i="45"/>
  <c r="E23" i="46"/>
  <c r="E23" i="47"/>
  <c r="E23" i="48"/>
  <c r="E23" i="49"/>
  <c r="E23" i="50"/>
  <c r="E23" i="51"/>
  <c r="E23" i="52"/>
  <c r="E23" i="53"/>
  <c r="E23" i="54"/>
  <c r="E23" i="55"/>
  <c r="E23" i="56"/>
  <c r="E23" i="57"/>
  <c r="E23" i="58"/>
  <c r="E23" i="59"/>
  <c r="E23" i="60"/>
  <c r="E23" i="61"/>
  <c r="E23" i="62"/>
  <c r="E23" i="63"/>
  <c r="E23" i="64"/>
  <c r="E23" i="65"/>
  <c r="E23" i="66"/>
  <c r="E23" i="67"/>
  <c r="E23" i="68"/>
  <c r="E23" i="69"/>
  <c r="E23" i="70"/>
  <c r="E23" i="71"/>
  <c r="E23" i="72"/>
  <c r="E23" i="73"/>
  <c r="E23" i="74"/>
  <c r="E23" i="75"/>
  <c r="E23" i="76"/>
  <c r="E23" i="77"/>
  <c r="E23" i="78"/>
  <c r="E23" i="79"/>
  <c r="E23" i="80"/>
  <c r="E23" i="81"/>
  <c r="E23" i="82"/>
  <c r="E23" i="83"/>
  <c r="E23" i="84"/>
  <c r="E23" i="85"/>
  <c r="E23" i="86"/>
  <c r="E23" i="87"/>
  <c r="E23" i="88"/>
  <c r="E23" i="89"/>
  <c r="E23" i="90"/>
  <c r="E23" i="91"/>
  <c r="E23" i="92"/>
  <c r="E23" i="93"/>
  <c r="E23" i="94"/>
  <c r="E23" i="95"/>
  <c r="E23" i="96"/>
  <c r="E23" i="97"/>
  <c r="E23" i="98"/>
  <c r="E23" i="99"/>
  <c r="E23" i="100"/>
  <c r="E23" i="101"/>
  <c r="E23" i="102"/>
  <c r="E23" i="103"/>
  <c r="E23" i="104"/>
  <c r="E23" i="105"/>
  <c r="E23" i="106"/>
  <c r="E23" i="107"/>
  <c r="E23" i="108"/>
  <c r="E23" i="109"/>
  <c r="E23" i="110"/>
  <c r="E23" i="111"/>
  <c r="E23" i="112"/>
  <c r="E23" i="113"/>
  <c r="E23" i="114"/>
  <c r="E23" i="115"/>
  <c r="E23" i="116"/>
  <c r="E23" i="117"/>
  <c r="E23" i="118"/>
  <c r="E23" i="119"/>
  <c r="E23" i="120"/>
  <c r="E23" i="121"/>
  <c r="E23" i="122"/>
  <c r="E23" i="123"/>
  <c r="E23" i="124"/>
  <c r="E23" i="125"/>
  <c r="E23" i="126"/>
  <c r="E23" i="2"/>
  <c r="C17" i="130"/>
  <c r="E17" s="1"/>
  <c r="C16"/>
  <c r="E16" s="1"/>
  <c r="C11"/>
  <c r="E11" s="1"/>
  <c r="D8"/>
  <c r="D9"/>
  <c r="D7"/>
  <c r="C8"/>
  <c r="C9"/>
  <c r="C10"/>
  <c r="E10" s="1"/>
  <c r="C7"/>
  <c r="E53" i="4"/>
  <c r="E53" i="16"/>
  <c r="E53" i="17"/>
  <c r="E53" i="19"/>
  <c r="E53" i="21"/>
  <c r="E53" i="23"/>
  <c r="E53" i="27"/>
  <c r="E53" i="31"/>
  <c r="E53" i="33"/>
  <c r="E53" i="35"/>
  <c r="E53" i="45"/>
  <c r="E53" i="47"/>
  <c r="E53" i="49"/>
  <c r="E53" i="51"/>
  <c r="E53" i="53"/>
  <c r="E53" i="57"/>
  <c r="E53" i="59"/>
  <c r="E53" i="61"/>
  <c r="E53" i="63"/>
  <c r="E53" i="67"/>
  <c r="E53" i="75"/>
  <c r="E53" i="77"/>
  <c r="E53" i="105"/>
  <c r="E49" i="57"/>
  <c r="E36" i="3"/>
  <c r="D37"/>
  <c r="E37" s="1"/>
  <c r="E53"/>
  <c r="C13"/>
  <c r="C19" s="1"/>
  <c r="C39"/>
  <c r="D13"/>
  <c r="D19" s="1"/>
  <c r="D37" i="4"/>
  <c r="E37" s="1"/>
  <c r="C13"/>
  <c r="C19" s="1"/>
  <c r="D13"/>
  <c r="D19" s="1"/>
  <c r="D32" s="1"/>
  <c r="E35"/>
  <c r="E36" i="5"/>
  <c r="D37"/>
  <c r="E37" s="1"/>
  <c r="E53"/>
  <c r="C13"/>
  <c r="C19" s="1"/>
  <c r="D13"/>
  <c r="D19" s="1"/>
  <c r="D32" s="1"/>
  <c r="E35"/>
  <c r="D37" i="6"/>
  <c r="E37" s="1"/>
  <c r="E53"/>
  <c r="C13"/>
  <c r="C19" s="1"/>
  <c r="D13"/>
  <c r="D19" s="1"/>
  <c r="D32" s="1"/>
  <c r="E35"/>
  <c r="E36" i="7"/>
  <c r="D37"/>
  <c r="E37" s="1"/>
  <c r="E53"/>
  <c r="C13"/>
  <c r="C19" s="1"/>
  <c r="D13"/>
  <c r="D19" s="1"/>
  <c r="D32" s="1"/>
  <c r="E35"/>
  <c r="D37" i="8"/>
  <c r="E37" s="1"/>
  <c r="E53"/>
  <c r="D13"/>
  <c r="D19" s="1"/>
  <c r="D32" s="1"/>
  <c r="C13"/>
  <c r="C19" s="1"/>
  <c r="E35"/>
  <c r="E36" i="9"/>
  <c r="D37"/>
  <c r="E53"/>
  <c r="C13"/>
  <c r="C19" s="1"/>
  <c r="D13"/>
  <c r="D19" s="1"/>
  <c r="E35"/>
  <c r="D37" i="10"/>
  <c r="E37" s="1"/>
  <c r="E53"/>
  <c r="C13"/>
  <c r="C19" s="1"/>
  <c r="D13"/>
  <c r="D19" s="1"/>
  <c r="D32" s="1"/>
  <c r="E35"/>
  <c r="E36" i="11"/>
  <c r="D37"/>
  <c r="E37" s="1"/>
  <c r="E53"/>
  <c r="C13"/>
  <c r="C19" s="1"/>
  <c r="D13"/>
  <c r="D19" s="1"/>
  <c r="E53" i="12"/>
  <c r="C13"/>
  <c r="C19" s="1"/>
  <c r="C39"/>
  <c r="D13"/>
  <c r="D19" s="1"/>
  <c r="D32" s="1"/>
  <c r="E35"/>
  <c r="E36" i="13"/>
  <c r="D37"/>
  <c r="E37" s="1"/>
  <c r="E53"/>
  <c r="C13"/>
  <c r="C19" s="1"/>
  <c r="D13"/>
  <c r="D19" s="1"/>
  <c r="D37" i="14"/>
  <c r="E37" s="1"/>
  <c r="E53"/>
  <c r="C13"/>
  <c r="C19" s="1"/>
  <c r="D13"/>
  <c r="D19" s="1"/>
  <c r="D32" s="1"/>
  <c r="E35"/>
  <c r="E36" i="15"/>
  <c r="D37"/>
  <c r="E37" s="1"/>
  <c r="E53"/>
  <c r="C13"/>
  <c r="C19" s="1"/>
  <c r="D13"/>
  <c r="D19" s="1"/>
  <c r="D32" s="1"/>
  <c r="E35"/>
  <c r="C39" i="16"/>
  <c r="E36"/>
  <c r="D37"/>
  <c r="E37" s="1"/>
  <c r="C13"/>
  <c r="C19" s="1"/>
  <c r="D13"/>
  <c r="D19" s="1"/>
  <c r="D32" s="1"/>
  <c r="E35"/>
  <c r="C39" i="17"/>
  <c r="E36"/>
  <c r="D37"/>
  <c r="C13"/>
  <c r="C19" s="1"/>
  <c r="D13"/>
  <c r="D19" s="1"/>
  <c r="E35"/>
  <c r="D37" i="18"/>
  <c r="E37" s="1"/>
  <c r="E53"/>
  <c r="C13"/>
  <c r="C19" s="1"/>
  <c r="D13"/>
  <c r="D19" s="1"/>
  <c r="D32" s="1"/>
  <c r="E35"/>
  <c r="C39" i="19"/>
  <c r="D37"/>
  <c r="C13"/>
  <c r="C19" s="1"/>
  <c r="D13"/>
  <c r="D19" s="1"/>
  <c r="E35"/>
  <c r="E53" i="20"/>
  <c r="C13"/>
  <c r="C19" s="1"/>
  <c r="D13"/>
  <c r="D19" s="1"/>
  <c r="D32" s="1"/>
  <c r="E36" i="21"/>
  <c r="D37"/>
  <c r="E37" s="1"/>
  <c r="C13"/>
  <c r="C19" s="1"/>
  <c r="C39"/>
  <c r="D13"/>
  <c r="D19" s="1"/>
  <c r="D32" s="1"/>
  <c r="E35"/>
  <c r="E36" i="22"/>
  <c r="D37"/>
  <c r="E53"/>
  <c r="C13"/>
  <c r="C19" s="1"/>
  <c r="D13"/>
  <c r="D19" s="1"/>
  <c r="D32" s="1"/>
  <c r="E36" i="23"/>
  <c r="D37"/>
  <c r="E37" s="1"/>
  <c r="C13"/>
  <c r="C19" s="1"/>
  <c r="D13"/>
  <c r="D19" s="1"/>
  <c r="D32" s="1"/>
  <c r="E35"/>
  <c r="E36" i="24"/>
  <c r="D37"/>
  <c r="E37" s="1"/>
  <c r="E53"/>
  <c r="C13"/>
  <c r="C19" s="1"/>
  <c r="D13"/>
  <c r="D19" s="1"/>
  <c r="D32" s="1"/>
  <c r="E35"/>
  <c r="D37" i="25"/>
  <c r="E37" s="1"/>
  <c r="E53"/>
  <c r="C13"/>
  <c r="C19" s="1"/>
  <c r="D13"/>
  <c r="D19" s="1"/>
  <c r="D32" s="1"/>
  <c r="E35"/>
  <c r="E53" i="26"/>
  <c r="C13"/>
  <c r="C19" s="1"/>
  <c r="D13"/>
  <c r="D19" s="1"/>
  <c r="D32" s="1"/>
  <c r="E35"/>
  <c r="E36" i="27"/>
  <c r="D37"/>
  <c r="C13"/>
  <c r="C19" s="1"/>
  <c r="C39"/>
  <c r="D13"/>
  <c r="D19" s="1"/>
  <c r="D32" s="1"/>
  <c r="E36" i="28"/>
  <c r="E53"/>
  <c r="C13"/>
  <c r="C19" s="1"/>
  <c r="D13"/>
  <c r="D19" s="1"/>
  <c r="D32" s="1"/>
  <c r="E35"/>
  <c r="E36" i="29"/>
  <c r="D37"/>
  <c r="E37" s="1"/>
  <c r="E53"/>
  <c r="C13"/>
  <c r="C19" s="1"/>
  <c r="D13"/>
  <c r="D19" s="1"/>
  <c r="D32" s="1"/>
  <c r="E35"/>
  <c r="D37" i="30"/>
  <c r="E37" s="1"/>
  <c r="E53"/>
  <c r="C13"/>
  <c r="C19" s="1"/>
  <c r="D13"/>
  <c r="D19" s="1"/>
  <c r="E35"/>
  <c r="E36" i="31"/>
  <c r="D37"/>
  <c r="E37" s="1"/>
  <c r="C13"/>
  <c r="C19" s="1"/>
  <c r="D13"/>
  <c r="D19" s="1"/>
  <c r="D32" s="1"/>
  <c r="E35"/>
  <c r="C39" i="32"/>
  <c r="D37"/>
  <c r="E37" s="1"/>
  <c r="E53"/>
  <c r="C13"/>
  <c r="C19" s="1"/>
  <c r="D13"/>
  <c r="D19" s="1"/>
  <c r="D32" s="1"/>
  <c r="E35"/>
  <c r="E36" i="33"/>
  <c r="D37"/>
  <c r="E37" s="1"/>
  <c r="C13"/>
  <c r="C19" s="1"/>
  <c r="C39"/>
  <c r="D13"/>
  <c r="D19" s="1"/>
  <c r="E35"/>
  <c r="D37" i="34"/>
  <c r="E37" s="1"/>
  <c r="E53"/>
  <c r="C13"/>
  <c r="C19" s="1"/>
  <c r="C39"/>
  <c r="D13"/>
  <c r="D19" s="1"/>
  <c r="D32" s="1"/>
  <c r="E35"/>
  <c r="E36" i="35"/>
  <c r="D37"/>
  <c r="C13"/>
  <c r="C19" s="1"/>
  <c r="C39"/>
  <c r="D13"/>
  <c r="D19" s="1"/>
  <c r="D32" s="1"/>
  <c r="C39" i="36"/>
  <c r="E36"/>
  <c r="D37"/>
  <c r="E37" s="1"/>
  <c r="E53"/>
  <c r="C13"/>
  <c r="C19" s="1"/>
  <c r="D13"/>
  <c r="D19" s="1"/>
  <c r="D32" s="1"/>
  <c r="E35"/>
  <c r="E36" i="37"/>
  <c r="D37"/>
  <c r="E37" s="1"/>
  <c r="E53"/>
  <c r="C13"/>
  <c r="C19" s="1"/>
  <c r="C39"/>
  <c r="D13"/>
  <c r="D19" s="1"/>
  <c r="D32" s="1"/>
  <c r="E35"/>
  <c r="E36" i="38"/>
  <c r="D37"/>
  <c r="E37" s="1"/>
  <c r="E53"/>
  <c r="C13"/>
  <c r="C19" s="1"/>
  <c r="C39"/>
  <c r="D13"/>
  <c r="D19" s="1"/>
  <c r="D32" s="1"/>
  <c r="E36" i="39"/>
  <c r="D37"/>
  <c r="E37" s="1"/>
  <c r="E53"/>
  <c r="C13"/>
  <c r="C19" s="1"/>
  <c r="D13"/>
  <c r="D19" s="1"/>
  <c r="D32" s="1"/>
  <c r="E36" i="40"/>
  <c r="E53"/>
  <c r="C13"/>
  <c r="C19" s="1"/>
  <c r="C39"/>
  <c r="D13"/>
  <c r="D19" s="1"/>
  <c r="D32" s="1"/>
  <c r="E35"/>
  <c r="E36" i="41"/>
  <c r="D37"/>
  <c r="E37" s="1"/>
  <c r="E53"/>
  <c r="C13"/>
  <c r="C19" s="1"/>
  <c r="D13"/>
  <c r="D19" s="1"/>
  <c r="E35"/>
  <c r="D37" i="42"/>
  <c r="E37" s="1"/>
  <c r="E53"/>
  <c r="C13"/>
  <c r="C19" s="1"/>
  <c r="D13"/>
  <c r="D19" s="1"/>
  <c r="D32" s="1"/>
  <c r="E35"/>
  <c r="E36" i="43"/>
  <c r="D37"/>
  <c r="E37" s="1"/>
  <c r="E53"/>
  <c r="C13"/>
  <c r="C19" s="1"/>
  <c r="D13"/>
  <c r="D19" s="1"/>
  <c r="D32" s="1"/>
  <c r="E35"/>
  <c r="E36" i="44"/>
  <c r="D37"/>
  <c r="E37" s="1"/>
  <c r="E53"/>
  <c r="C13"/>
  <c r="C19" s="1"/>
  <c r="C39"/>
  <c r="D13"/>
  <c r="D19" s="1"/>
  <c r="D32" s="1"/>
  <c r="E35"/>
  <c r="E36" i="45"/>
  <c r="D37"/>
  <c r="C13"/>
  <c r="C19" s="1"/>
  <c r="C39"/>
  <c r="D13"/>
  <c r="D19" s="1"/>
  <c r="E36" i="46"/>
  <c r="D37"/>
  <c r="E37" s="1"/>
  <c r="E53"/>
  <c r="C13"/>
  <c r="C19" s="1"/>
  <c r="D13"/>
  <c r="D19" s="1"/>
  <c r="D32" s="1"/>
  <c r="E36" i="47"/>
  <c r="D37"/>
  <c r="C13"/>
  <c r="C19" s="1"/>
  <c r="D13"/>
  <c r="D19" s="1"/>
  <c r="D32" s="1"/>
  <c r="E35"/>
  <c r="C39" i="48"/>
  <c r="E36"/>
  <c r="D37"/>
  <c r="E37" s="1"/>
  <c r="E53"/>
  <c r="C13"/>
  <c r="C19" s="1"/>
  <c r="D13"/>
  <c r="D19" s="1"/>
  <c r="D32" s="1"/>
  <c r="E35"/>
  <c r="E36" i="49"/>
  <c r="D37"/>
  <c r="C13"/>
  <c r="C19" s="1"/>
  <c r="D13"/>
  <c r="D19" s="1"/>
  <c r="D32" s="1"/>
  <c r="E35"/>
  <c r="C39" i="50"/>
  <c r="E36"/>
  <c r="D37"/>
  <c r="E37" s="1"/>
  <c r="E53"/>
  <c r="C13"/>
  <c r="C19" s="1"/>
  <c r="D13"/>
  <c r="D19" s="1"/>
  <c r="D32" s="1"/>
  <c r="E36" i="51"/>
  <c r="D37"/>
  <c r="C13"/>
  <c r="C19" s="1"/>
  <c r="C39"/>
  <c r="D13"/>
  <c r="D19" s="1"/>
  <c r="E36" i="52"/>
  <c r="D37"/>
  <c r="E37" s="1"/>
  <c r="E53"/>
  <c r="C13"/>
  <c r="C19" s="1"/>
  <c r="C39"/>
  <c r="D13"/>
  <c r="D19" s="1"/>
  <c r="E35"/>
  <c r="E36" i="53"/>
  <c r="D37"/>
  <c r="E37" s="1"/>
  <c r="C13"/>
  <c r="C19" s="1"/>
  <c r="C39"/>
  <c r="D13"/>
  <c r="D19" s="1"/>
  <c r="E35"/>
  <c r="C39" i="54"/>
  <c r="E36"/>
  <c r="D37"/>
  <c r="E53"/>
  <c r="C13"/>
  <c r="C19" s="1"/>
  <c r="D13"/>
  <c r="D19" s="1"/>
  <c r="D32" s="1"/>
  <c r="E36" i="55"/>
  <c r="D37"/>
  <c r="E37" s="1"/>
  <c r="E53"/>
  <c r="C13"/>
  <c r="C19" s="1"/>
  <c r="D13"/>
  <c r="D19" s="1"/>
  <c r="E35"/>
  <c r="C39" i="56"/>
  <c r="E36"/>
  <c r="D37"/>
  <c r="E53"/>
  <c r="C13"/>
  <c r="C19" s="1"/>
  <c r="D13"/>
  <c r="D19" s="1"/>
  <c r="D32" s="1"/>
  <c r="E35"/>
  <c r="E36" i="57"/>
  <c r="D37"/>
  <c r="E37" s="1"/>
  <c r="C13"/>
  <c r="C19" s="1"/>
  <c r="D13"/>
  <c r="D19" s="1"/>
  <c r="E35"/>
  <c r="C39" i="58"/>
  <c r="D37"/>
  <c r="E37" s="1"/>
  <c r="E53"/>
  <c r="C13"/>
  <c r="C19" s="1"/>
  <c r="D13"/>
  <c r="D19" s="1"/>
  <c r="E35"/>
  <c r="E36" i="59"/>
  <c r="D37"/>
  <c r="E37" s="1"/>
  <c r="C13"/>
  <c r="C19" s="1"/>
  <c r="D13"/>
  <c r="D19" s="1"/>
  <c r="E35"/>
  <c r="C39" i="60"/>
  <c r="E36"/>
  <c r="D37"/>
  <c r="E37" s="1"/>
  <c r="E53"/>
  <c r="C13"/>
  <c r="C19" s="1"/>
  <c r="D13"/>
  <c r="D19" s="1"/>
  <c r="D32" s="1"/>
  <c r="E35"/>
  <c r="E36" i="61"/>
  <c r="D37"/>
  <c r="E37" s="1"/>
  <c r="C13"/>
  <c r="C19" s="1"/>
  <c r="D13"/>
  <c r="D19" s="1"/>
  <c r="D32" s="1"/>
  <c r="E35"/>
  <c r="C39" i="62"/>
  <c r="D37"/>
  <c r="E37" s="1"/>
  <c r="E53"/>
  <c r="C13"/>
  <c r="C19" s="1"/>
  <c r="D13"/>
  <c r="D19" s="1"/>
  <c r="D32" s="1"/>
  <c r="E35"/>
  <c r="E36" i="63"/>
  <c r="D37"/>
  <c r="E37" s="1"/>
  <c r="C13"/>
  <c r="C19" s="1"/>
  <c r="C39"/>
  <c r="D13"/>
  <c r="D19" s="1"/>
  <c r="D32" s="1"/>
  <c r="E35"/>
  <c r="C39" i="64"/>
  <c r="E36"/>
  <c r="E53"/>
  <c r="C13"/>
  <c r="C19" s="1"/>
  <c r="D13"/>
  <c r="D19" s="1"/>
  <c r="D32" s="1"/>
  <c r="E35"/>
  <c r="C39" i="65"/>
  <c r="E36"/>
  <c r="D37"/>
  <c r="E53"/>
  <c r="C13"/>
  <c r="C19" s="1"/>
  <c r="D13"/>
  <c r="D19" s="1"/>
  <c r="D32" s="1"/>
  <c r="C39" i="66"/>
  <c r="E36"/>
  <c r="D37"/>
  <c r="E37" s="1"/>
  <c r="E53"/>
  <c r="C13"/>
  <c r="C19" s="1"/>
  <c r="D13"/>
  <c r="D19" s="1"/>
  <c r="D32" s="1"/>
  <c r="E35"/>
  <c r="D37" i="67"/>
  <c r="E37" s="1"/>
  <c r="C13"/>
  <c r="C19" s="1"/>
  <c r="C39"/>
  <c r="D13"/>
  <c r="D19" s="1"/>
  <c r="C39" i="68"/>
  <c r="E36"/>
  <c r="D37"/>
  <c r="E37" s="1"/>
  <c r="E53"/>
  <c r="C13"/>
  <c r="C19" s="1"/>
  <c r="D13"/>
  <c r="D19" s="1"/>
  <c r="D32" s="1"/>
  <c r="E36" i="69"/>
  <c r="D37"/>
  <c r="E37" s="1"/>
  <c r="E53"/>
  <c r="C13"/>
  <c r="C19" s="1"/>
  <c r="C39"/>
  <c r="D13"/>
  <c r="D19" s="1"/>
  <c r="D32" s="1"/>
  <c r="E35"/>
  <c r="C39" i="70"/>
  <c r="E36"/>
  <c r="D37"/>
  <c r="E37" s="1"/>
  <c r="E53"/>
  <c r="C13"/>
  <c r="C19" s="1"/>
  <c r="D13"/>
  <c r="D19" s="1"/>
  <c r="D32" s="1"/>
  <c r="E36" i="71"/>
  <c r="D37"/>
  <c r="E53"/>
  <c r="C13"/>
  <c r="C19" s="1"/>
  <c r="D13"/>
  <c r="D19" s="1"/>
  <c r="E36" i="72"/>
  <c r="D37"/>
  <c r="E37" s="1"/>
  <c r="E53"/>
  <c r="C13"/>
  <c r="C19" s="1"/>
  <c r="C39"/>
  <c r="D13"/>
  <c r="D19" s="1"/>
  <c r="D32" s="1"/>
  <c r="C39" i="73"/>
  <c r="E36"/>
  <c r="D37"/>
  <c r="E53"/>
  <c r="C13"/>
  <c r="C19" s="1"/>
  <c r="D13"/>
  <c r="D19" s="1"/>
  <c r="D32" s="1"/>
  <c r="E35"/>
  <c r="E36" i="74"/>
  <c r="D37"/>
  <c r="E37" s="1"/>
  <c r="E53"/>
  <c r="C13"/>
  <c r="C19" s="1"/>
  <c r="C39"/>
  <c r="D13"/>
  <c r="D19" s="1"/>
  <c r="D32" s="1"/>
  <c r="E35"/>
  <c r="E36" i="75"/>
  <c r="D37"/>
  <c r="E37" s="1"/>
  <c r="C13"/>
  <c r="C19" s="1"/>
  <c r="C39"/>
  <c r="D13"/>
  <c r="D19" s="1"/>
  <c r="E35"/>
  <c r="E36" i="76"/>
  <c r="D37"/>
  <c r="E37" s="1"/>
  <c r="C13"/>
  <c r="C19" s="1"/>
  <c r="C39"/>
  <c r="D13"/>
  <c r="D19" s="1"/>
  <c r="E35"/>
  <c r="E36" i="77"/>
  <c r="D37"/>
  <c r="E37" s="1"/>
  <c r="C13"/>
  <c r="C19" s="1"/>
  <c r="C39"/>
  <c r="D13"/>
  <c r="D19" s="1"/>
  <c r="C39" i="78"/>
  <c r="E36"/>
  <c r="D37"/>
  <c r="E37" s="1"/>
  <c r="E53"/>
  <c r="C13"/>
  <c r="C19" s="1"/>
  <c r="D13"/>
  <c r="D19" s="1"/>
  <c r="D32" s="1"/>
  <c r="E35"/>
  <c r="E36" i="79"/>
  <c r="D37"/>
  <c r="E37" s="1"/>
  <c r="E53"/>
  <c r="C13"/>
  <c r="C19" s="1"/>
  <c r="D13"/>
  <c r="D19" s="1"/>
  <c r="D32" s="1"/>
  <c r="C39" i="80"/>
  <c r="E36"/>
  <c r="D37"/>
  <c r="E53"/>
  <c r="C13"/>
  <c r="C19" s="1"/>
  <c r="D13"/>
  <c r="D19" s="1"/>
  <c r="D32" s="1"/>
  <c r="E35"/>
  <c r="E36" i="81"/>
  <c r="D37"/>
  <c r="E37" s="1"/>
  <c r="E53"/>
  <c r="C13"/>
  <c r="C19" s="1"/>
  <c r="D13"/>
  <c r="D19" s="1"/>
  <c r="D32" s="1"/>
  <c r="E35"/>
  <c r="C39" i="82"/>
  <c r="D37"/>
  <c r="E37" s="1"/>
  <c r="E53"/>
  <c r="C13"/>
  <c r="C19" s="1"/>
  <c r="D13"/>
  <c r="D19" s="1"/>
  <c r="D32" s="1"/>
  <c r="E35"/>
  <c r="C39" i="83"/>
  <c r="E36"/>
  <c r="D37"/>
  <c r="E53"/>
  <c r="C13"/>
  <c r="C19" s="1"/>
  <c r="D13"/>
  <c r="D19" s="1"/>
  <c r="E36" i="84"/>
  <c r="D37"/>
  <c r="E53"/>
  <c r="C13"/>
  <c r="C19" s="1"/>
  <c r="D13"/>
  <c r="D19" s="1"/>
  <c r="D32" s="1"/>
  <c r="D37" i="85"/>
  <c r="E37" s="1"/>
  <c r="E36"/>
  <c r="E53"/>
  <c r="C13"/>
  <c r="C19" s="1"/>
  <c r="D13"/>
  <c r="D19" s="1"/>
  <c r="D32" s="1"/>
  <c r="E35"/>
  <c r="C39" i="86"/>
  <c r="E36"/>
  <c r="D37"/>
  <c r="E53"/>
  <c r="C13"/>
  <c r="C19" s="1"/>
  <c r="D13"/>
  <c r="D19" s="1"/>
  <c r="D32" s="1"/>
  <c r="D37" i="87"/>
  <c r="E36"/>
  <c r="E53"/>
  <c r="C13"/>
  <c r="C19" s="1"/>
  <c r="D13"/>
  <c r="D19" s="1"/>
  <c r="D32" s="1"/>
  <c r="E35"/>
  <c r="E36" i="88"/>
  <c r="D37"/>
  <c r="E53"/>
  <c r="C13"/>
  <c r="C19" s="1"/>
  <c r="D13"/>
  <c r="D19" s="1"/>
  <c r="D32" s="1"/>
  <c r="E35"/>
  <c r="C39" i="89"/>
  <c r="E36"/>
  <c r="D37"/>
  <c r="E37" s="1"/>
  <c r="E53"/>
  <c r="C13"/>
  <c r="C19" s="1"/>
  <c r="D13"/>
  <c r="D19" s="1"/>
  <c r="D32" s="1"/>
  <c r="E35"/>
  <c r="C39" i="90"/>
  <c r="E36"/>
  <c r="D37"/>
  <c r="E37" s="1"/>
  <c r="E53"/>
  <c r="C13"/>
  <c r="C19" s="1"/>
  <c r="D13"/>
  <c r="D19" s="1"/>
  <c r="D32" s="1"/>
  <c r="E35"/>
  <c r="E36" i="91"/>
  <c r="D37"/>
  <c r="E53"/>
  <c r="C13"/>
  <c r="C19" s="1"/>
  <c r="C39"/>
  <c r="D13"/>
  <c r="D19" s="1"/>
  <c r="E35"/>
  <c r="E36" i="92"/>
  <c r="D37"/>
  <c r="E53"/>
  <c r="C13"/>
  <c r="C19" s="1"/>
  <c r="D13"/>
  <c r="D19" s="1"/>
  <c r="D32" s="1"/>
  <c r="D37" i="93"/>
  <c r="E36"/>
  <c r="E53"/>
  <c r="C13"/>
  <c r="C19" s="1"/>
  <c r="D13"/>
  <c r="D19" s="1"/>
  <c r="E35"/>
  <c r="E36" i="94"/>
  <c r="D37"/>
  <c r="E37" s="1"/>
  <c r="E53"/>
  <c r="C13"/>
  <c r="C19" s="1"/>
  <c r="C39"/>
  <c r="D13"/>
  <c r="D19" s="1"/>
  <c r="D32" s="1"/>
  <c r="E35"/>
  <c r="E36" i="95"/>
  <c r="D37"/>
  <c r="E37" s="1"/>
  <c r="E53"/>
  <c r="C13"/>
  <c r="C19" s="1"/>
  <c r="C39"/>
  <c r="D13"/>
  <c r="D19" s="1"/>
  <c r="E35"/>
  <c r="E36" i="96"/>
  <c r="D37"/>
  <c r="E53"/>
  <c r="C13"/>
  <c r="C19" s="1"/>
  <c r="C39"/>
  <c r="D13"/>
  <c r="D19" s="1"/>
  <c r="D32" s="1"/>
  <c r="E35"/>
  <c r="D37" i="97"/>
  <c r="E36"/>
  <c r="E53"/>
  <c r="C13"/>
  <c r="C19" s="1"/>
  <c r="D13"/>
  <c r="D19" s="1"/>
  <c r="E35"/>
  <c r="C39" i="98"/>
  <c r="E36"/>
  <c r="D37"/>
  <c r="E37" s="1"/>
  <c r="E53"/>
  <c r="C13"/>
  <c r="C19" s="1"/>
  <c r="D13"/>
  <c r="D19" s="1"/>
  <c r="D32" s="1"/>
  <c r="E35"/>
  <c r="E36" i="99"/>
  <c r="D37"/>
  <c r="E53"/>
  <c r="C13"/>
  <c r="C19" s="1"/>
  <c r="D13"/>
  <c r="D19" s="1"/>
  <c r="E36" i="100"/>
  <c r="D37"/>
  <c r="E37" s="1"/>
  <c r="E53"/>
  <c r="C13"/>
  <c r="C19" s="1"/>
  <c r="C39"/>
  <c r="D13"/>
  <c r="D19" s="1"/>
  <c r="D32" s="1"/>
  <c r="E35"/>
  <c r="D37" i="101"/>
  <c r="E36"/>
  <c r="E53"/>
  <c r="C13"/>
  <c r="C19" s="1"/>
  <c r="C39"/>
  <c r="D13"/>
  <c r="D19" s="1"/>
  <c r="D32" s="1"/>
  <c r="E35"/>
  <c r="C39" i="102"/>
  <c r="D37"/>
  <c r="E53"/>
  <c r="C13"/>
  <c r="C19" s="1"/>
  <c r="D13"/>
  <c r="D19" s="1"/>
  <c r="D32" s="1"/>
  <c r="D37" i="103"/>
  <c r="E37" s="1"/>
  <c r="E36"/>
  <c r="E53"/>
  <c r="C13"/>
  <c r="C19" s="1"/>
  <c r="D13"/>
  <c r="D19" s="1"/>
  <c r="E35"/>
  <c r="C39" i="104"/>
  <c r="E36"/>
  <c r="D37"/>
  <c r="E37" s="1"/>
  <c r="E53"/>
  <c r="C13"/>
  <c r="C19" s="1"/>
  <c r="D13"/>
  <c r="D19" s="1"/>
  <c r="D32" s="1"/>
  <c r="E36" i="105"/>
  <c r="D37"/>
  <c r="E37" s="1"/>
  <c r="C13"/>
  <c r="C19" s="1"/>
  <c r="C39"/>
  <c r="D13"/>
  <c r="D19" s="1"/>
  <c r="D32" s="1"/>
  <c r="E36" i="106"/>
  <c r="D37"/>
  <c r="E53"/>
  <c r="C13"/>
  <c r="C19" s="1"/>
  <c r="D13"/>
  <c r="D19" s="1"/>
  <c r="D32" s="1"/>
  <c r="E36" i="107"/>
  <c r="D37"/>
  <c r="E37" s="1"/>
  <c r="E53"/>
  <c r="C13"/>
  <c r="C19" s="1"/>
  <c r="C39"/>
  <c r="D13"/>
  <c r="D19" s="1"/>
  <c r="D32" s="1"/>
  <c r="C39" i="108"/>
  <c r="E36"/>
  <c r="E53"/>
  <c r="C13"/>
  <c r="C19" s="1"/>
  <c r="D13"/>
  <c r="D19" s="1"/>
  <c r="D32" s="1"/>
  <c r="E35"/>
  <c r="E36" i="109"/>
  <c r="D37"/>
  <c r="E37" s="1"/>
  <c r="C13"/>
  <c r="C19" s="1"/>
  <c r="C39"/>
  <c r="D13"/>
  <c r="D19" s="1"/>
  <c r="E36" i="110"/>
  <c r="D37"/>
  <c r="E37" s="1"/>
  <c r="E53"/>
  <c r="C13"/>
  <c r="C19" s="1"/>
  <c r="C39"/>
  <c r="D13"/>
  <c r="D19" s="1"/>
  <c r="D32" s="1"/>
  <c r="E35"/>
  <c r="D37" i="111"/>
  <c r="E36"/>
  <c r="E53"/>
  <c r="C13"/>
  <c r="C19" s="1"/>
  <c r="C39"/>
  <c r="D13"/>
  <c r="D19" s="1"/>
  <c r="D32" s="1"/>
  <c r="E35"/>
  <c r="C39" i="112"/>
  <c r="E36"/>
  <c r="E53"/>
  <c r="C13"/>
  <c r="C19" s="1"/>
  <c r="D13"/>
  <c r="D19" s="1"/>
  <c r="D32" s="1"/>
  <c r="E35"/>
  <c r="E36" i="113"/>
  <c r="D37"/>
  <c r="E37" s="1"/>
  <c r="E53"/>
  <c r="E49"/>
  <c r="C13"/>
  <c r="C19" s="1"/>
  <c r="D13"/>
  <c r="D19" s="1"/>
  <c r="D32" s="1"/>
  <c r="E35"/>
  <c r="E36" i="114"/>
  <c r="D37"/>
  <c r="E37" s="1"/>
  <c r="E53"/>
  <c r="C13"/>
  <c r="C19" s="1"/>
  <c r="D13"/>
  <c r="D19" s="1"/>
  <c r="D32" s="1"/>
  <c r="E35"/>
  <c r="E36" i="115"/>
  <c r="D37"/>
  <c r="E37" s="1"/>
  <c r="E53"/>
  <c r="C13"/>
  <c r="C19" s="1"/>
  <c r="C39"/>
  <c r="D13"/>
  <c r="D19" s="1"/>
  <c r="D32" s="1"/>
  <c r="E35"/>
  <c r="E36" i="116"/>
  <c r="D37"/>
  <c r="E37" s="1"/>
  <c r="E53"/>
  <c r="C13"/>
  <c r="C19" s="1"/>
  <c r="D13"/>
  <c r="D19" s="1"/>
  <c r="D32" s="1"/>
  <c r="E35"/>
  <c r="D37" i="117"/>
  <c r="E37" s="1"/>
  <c r="E53"/>
  <c r="C13"/>
  <c r="C19" s="1"/>
  <c r="D13"/>
  <c r="D19" s="1"/>
  <c r="E35"/>
  <c r="E36" i="118"/>
  <c r="D37"/>
  <c r="E37" s="1"/>
  <c r="E53"/>
  <c r="C13"/>
  <c r="C19" s="1"/>
  <c r="D13"/>
  <c r="D19" s="1"/>
  <c r="D32" s="1"/>
  <c r="E35"/>
  <c r="E36" i="119"/>
  <c r="D37"/>
  <c r="E37" s="1"/>
  <c r="E53"/>
  <c r="C13"/>
  <c r="C19" s="1"/>
  <c r="C39"/>
  <c r="D13"/>
  <c r="D19" s="1"/>
  <c r="E35"/>
  <c r="C39" i="120"/>
  <c r="E36"/>
  <c r="D37"/>
  <c r="E37" s="1"/>
  <c r="E53"/>
  <c r="C13"/>
  <c r="C19" s="1"/>
  <c r="D13"/>
  <c r="D19" s="1"/>
  <c r="D32" s="1"/>
  <c r="E35"/>
  <c r="E36" i="121"/>
  <c r="E53"/>
  <c r="C13"/>
  <c r="C19" s="1"/>
  <c r="D13"/>
  <c r="D19" s="1"/>
  <c r="E35"/>
  <c r="E36" i="122"/>
  <c r="D37"/>
  <c r="E37" s="1"/>
  <c r="E53"/>
  <c r="C13"/>
  <c r="C19" s="1"/>
  <c r="C39"/>
  <c r="D13"/>
  <c r="D19" s="1"/>
  <c r="E35"/>
  <c r="E36" i="123"/>
  <c r="E53"/>
  <c r="C13"/>
  <c r="C19" s="1"/>
  <c r="D13"/>
  <c r="D19" s="1"/>
  <c r="E35"/>
  <c r="C39" i="124"/>
  <c r="E36"/>
  <c r="D37"/>
  <c r="E37" s="1"/>
  <c r="E53"/>
  <c r="C13"/>
  <c r="C19" s="1"/>
  <c r="D13"/>
  <c r="D19" s="1"/>
  <c r="D32" s="1"/>
  <c r="E35"/>
  <c r="E36" i="125"/>
  <c r="D37"/>
  <c r="E37" s="1"/>
  <c r="E53"/>
  <c r="C13"/>
  <c r="C19" s="1"/>
  <c r="C39"/>
  <c r="D13"/>
  <c r="D19" s="1"/>
  <c r="E35"/>
  <c r="E36" i="126"/>
  <c r="D37"/>
  <c r="E37" s="1"/>
  <c r="E53"/>
  <c r="C13"/>
  <c r="C19" s="1"/>
  <c r="C39"/>
  <c r="D13"/>
  <c r="D19" s="1"/>
  <c r="E35"/>
  <c r="E36" i="2"/>
  <c r="D37"/>
  <c r="E37" s="1"/>
  <c r="E53"/>
  <c r="C13"/>
  <c r="C19" s="1"/>
  <c r="C39"/>
  <c r="D13"/>
  <c r="D19" s="1"/>
  <c r="E35"/>
  <c r="E7" i="3"/>
  <c r="E8"/>
  <c r="E9"/>
  <c r="E10"/>
  <c r="E11"/>
  <c r="E16"/>
  <c r="E17"/>
  <c r="E35"/>
  <c r="E7" i="4"/>
  <c r="E8"/>
  <c r="E9"/>
  <c r="E10"/>
  <c r="E11"/>
  <c r="E16"/>
  <c r="E17"/>
  <c r="E36"/>
  <c r="E7" i="5"/>
  <c r="E8"/>
  <c r="E9"/>
  <c r="E10"/>
  <c r="E11"/>
  <c r="E16"/>
  <c r="E17"/>
  <c r="E7" i="6"/>
  <c r="E8"/>
  <c r="E9"/>
  <c r="E10"/>
  <c r="E11"/>
  <c r="E16"/>
  <c r="E17"/>
  <c r="E36"/>
  <c r="E7" i="7"/>
  <c r="E8"/>
  <c r="E9"/>
  <c r="E10"/>
  <c r="E11"/>
  <c r="E16"/>
  <c r="E17"/>
  <c r="E16" i="8"/>
  <c r="E17"/>
  <c r="E7"/>
  <c r="E8"/>
  <c r="E9"/>
  <c r="E10"/>
  <c r="E11"/>
  <c r="E36"/>
  <c r="E7" i="9"/>
  <c r="E8"/>
  <c r="E9"/>
  <c r="E10"/>
  <c r="E11"/>
  <c r="E16"/>
  <c r="E17"/>
  <c r="E37"/>
  <c r="E7" i="10"/>
  <c r="E8"/>
  <c r="E9"/>
  <c r="E10"/>
  <c r="E11"/>
  <c r="E16"/>
  <c r="E17"/>
  <c r="E36"/>
  <c r="E7" i="11"/>
  <c r="E8"/>
  <c r="E9"/>
  <c r="E10"/>
  <c r="E11"/>
  <c r="E16"/>
  <c r="E17"/>
  <c r="E35"/>
  <c r="E7" i="12"/>
  <c r="E8"/>
  <c r="E9"/>
  <c r="E10"/>
  <c r="E11"/>
  <c r="E16"/>
  <c r="E17"/>
  <c r="E36"/>
  <c r="E7" i="13"/>
  <c r="E8"/>
  <c r="E9"/>
  <c r="E10"/>
  <c r="E11"/>
  <c r="E16"/>
  <c r="E17"/>
  <c r="E35"/>
  <c r="E7" i="14"/>
  <c r="E8"/>
  <c r="E9"/>
  <c r="E10"/>
  <c r="E11"/>
  <c r="E16"/>
  <c r="E17"/>
  <c r="E36"/>
  <c r="E7" i="15"/>
  <c r="E8"/>
  <c r="E9"/>
  <c r="E10"/>
  <c r="E11"/>
  <c r="E16"/>
  <c r="E17"/>
  <c r="E7" i="16"/>
  <c r="E8"/>
  <c r="E9"/>
  <c r="E10"/>
  <c r="E11"/>
  <c r="E16"/>
  <c r="E17"/>
  <c r="E7" i="17"/>
  <c r="E8"/>
  <c r="E9"/>
  <c r="E10"/>
  <c r="E11"/>
  <c r="E16"/>
  <c r="E17"/>
  <c r="E37"/>
  <c r="E7" i="18"/>
  <c r="E8"/>
  <c r="E9"/>
  <c r="E10"/>
  <c r="E11"/>
  <c r="E16"/>
  <c r="E17"/>
  <c r="E36"/>
  <c r="E7" i="19"/>
  <c r="E8"/>
  <c r="E9"/>
  <c r="E10"/>
  <c r="E11"/>
  <c r="E16"/>
  <c r="E17"/>
  <c r="E36"/>
  <c r="E37"/>
  <c r="E7" i="20"/>
  <c r="E8"/>
  <c r="E9"/>
  <c r="E10"/>
  <c r="E11"/>
  <c r="E16"/>
  <c r="E17"/>
  <c r="E35"/>
  <c r="E36"/>
  <c r="E7" i="21"/>
  <c r="E8"/>
  <c r="E9"/>
  <c r="E10"/>
  <c r="E11"/>
  <c r="E16"/>
  <c r="E17"/>
  <c r="E7" i="22"/>
  <c r="E8"/>
  <c r="E9"/>
  <c r="E10"/>
  <c r="E11"/>
  <c r="E16"/>
  <c r="E17"/>
  <c r="E35"/>
  <c r="E37"/>
  <c r="E7" i="23"/>
  <c r="E8"/>
  <c r="E9"/>
  <c r="E10"/>
  <c r="E11"/>
  <c r="E16"/>
  <c r="E17"/>
  <c r="E7" i="24"/>
  <c r="E8"/>
  <c r="E9"/>
  <c r="E10"/>
  <c r="E11"/>
  <c r="E16"/>
  <c r="E17"/>
  <c r="E7" i="25"/>
  <c r="E8"/>
  <c r="E9"/>
  <c r="E10"/>
  <c r="E11"/>
  <c r="E16"/>
  <c r="E17"/>
  <c r="E36"/>
  <c r="E7" i="26"/>
  <c r="E8"/>
  <c r="E9"/>
  <c r="E10"/>
  <c r="E11"/>
  <c r="E16"/>
  <c r="E17"/>
  <c r="E36"/>
  <c r="E7" i="27"/>
  <c r="E8"/>
  <c r="E9"/>
  <c r="E10"/>
  <c r="E11"/>
  <c r="E16"/>
  <c r="E17"/>
  <c r="E35"/>
  <c r="E37"/>
  <c r="E7" i="28"/>
  <c r="E8"/>
  <c r="E9"/>
  <c r="E10"/>
  <c r="E11"/>
  <c r="E16"/>
  <c r="E17"/>
  <c r="E7" i="29"/>
  <c r="E8"/>
  <c r="E9"/>
  <c r="E10"/>
  <c r="E11"/>
  <c r="E16"/>
  <c r="E17"/>
  <c r="E7" i="30"/>
  <c r="E8"/>
  <c r="E9"/>
  <c r="E10"/>
  <c r="E11"/>
  <c r="E16"/>
  <c r="E17"/>
  <c r="E36"/>
  <c r="E7" i="31"/>
  <c r="E8"/>
  <c r="E9"/>
  <c r="E10"/>
  <c r="E11"/>
  <c r="E16"/>
  <c r="E17"/>
  <c r="E7" i="32"/>
  <c r="E8"/>
  <c r="E9"/>
  <c r="E10"/>
  <c r="E11"/>
  <c r="E16"/>
  <c r="E17"/>
  <c r="E36"/>
  <c r="E7" i="33"/>
  <c r="E8"/>
  <c r="E9"/>
  <c r="E10"/>
  <c r="E11"/>
  <c r="E16"/>
  <c r="E17"/>
  <c r="E7" i="34"/>
  <c r="E8"/>
  <c r="E9"/>
  <c r="E10"/>
  <c r="E11"/>
  <c r="E16"/>
  <c r="E17"/>
  <c r="E36"/>
  <c r="E7" i="35"/>
  <c r="E8"/>
  <c r="E9"/>
  <c r="E10"/>
  <c r="E11"/>
  <c r="E16"/>
  <c r="E17"/>
  <c r="E35"/>
  <c r="E37"/>
  <c r="E7" i="36"/>
  <c r="E8"/>
  <c r="E9"/>
  <c r="E10"/>
  <c r="E11"/>
  <c r="E16"/>
  <c r="E17"/>
  <c r="E7" i="37"/>
  <c r="E8"/>
  <c r="E9"/>
  <c r="E10"/>
  <c r="E11"/>
  <c r="E16"/>
  <c r="E17"/>
  <c r="E7" i="38"/>
  <c r="E8"/>
  <c r="E9"/>
  <c r="E10"/>
  <c r="E11"/>
  <c r="E16"/>
  <c r="E17"/>
  <c r="E7" i="39"/>
  <c r="E8"/>
  <c r="E9"/>
  <c r="E10"/>
  <c r="E11"/>
  <c r="E16"/>
  <c r="E17"/>
  <c r="E7" i="40"/>
  <c r="E8"/>
  <c r="E9"/>
  <c r="E10"/>
  <c r="E11"/>
  <c r="E16"/>
  <c r="E17"/>
  <c r="E7" i="41"/>
  <c r="E8"/>
  <c r="E9"/>
  <c r="E10"/>
  <c r="E11"/>
  <c r="E16"/>
  <c r="E17"/>
  <c r="E7" i="42"/>
  <c r="E8"/>
  <c r="E9"/>
  <c r="E10"/>
  <c r="E11"/>
  <c r="E16"/>
  <c r="E17"/>
  <c r="E36"/>
  <c r="E7" i="43"/>
  <c r="E8"/>
  <c r="E9"/>
  <c r="E10"/>
  <c r="E11"/>
  <c r="E16"/>
  <c r="E17"/>
  <c r="E7" i="44"/>
  <c r="E8"/>
  <c r="E9"/>
  <c r="E10"/>
  <c r="E11"/>
  <c r="E16"/>
  <c r="E17"/>
  <c r="E7" i="45"/>
  <c r="E8"/>
  <c r="E9"/>
  <c r="E10"/>
  <c r="E11"/>
  <c r="E16"/>
  <c r="E17"/>
  <c r="E35"/>
  <c r="E37"/>
  <c r="E7" i="46"/>
  <c r="E8"/>
  <c r="E9"/>
  <c r="E10"/>
  <c r="E11"/>
  <c r="E16"/>
  <c r="E17"/>
  <c r="E35"/>
  <c r="E7" i="47"/>
  <c r="E8"/>
  <c r="E9"/>
  <c r="E10"/>
  <c r="E11"/>
  <c r="E16"/>
  <c r="E17"/>
  <c r="E37"/>
  <c r="E7" i="48"/>
  <c r="E8"/>
  <c r="E9"/>
  <c r="E10"/>
  <c r="E11"/>
  <c r="E16"/>
  <c r="E17"/>
  <c r="E7" i="49"/>
  <c r="E8"/>
  <c r="E9"/>
  <c r="E10"/>
  <c r="E11"/>
  <c r="E16"/>
  <c r="E17"/>
  <c r="E7" i="50"/>
  <c r="E8"/>
  <c r="E9"/>
  <c r="E10"/>
  <c r="E11"/>
  <c r="E16"/>
  <c r="E17"/>
  <c r="E7" i="51"/>
  <c r="E8"/>
  <c r="E9"/>
  <c r="E10"/>
  <c r="E11"/>
  <c r="E16"/>
  <c r="E17"/>
  <c r="E35"/>
  <c r="E37"/>
  <c r="E7" i="52"/>
  <c r="E8"/>
  <c r="E9"/>
  <c r="E10"/>
  <c r="E11"/>
  <c r="E16"/>
  <c r="E17"/>
  <c r="E7" i="53"/>
  <c r="E8"/>
  <c r="E9"/>
  <c r="E10"/>
  <c r="E11"/>
  <c r="E16"/>
  <c r="E17"/>
  <c r="E7" i="54"/>
  <c r="E8"/>
  <c r="E9"/>
  <c r="E10"/>
  <c r="E11"/>
  <c r="E16"/>
  <c r="E17"/>
  <c r="E35"/>
  <c r="E37"/>
  <c r="E7" i="55"/>
  <c r="E8"/>
  <c r="E9"/>
  <c r="E10"/>
  <c r="E11"/>
  <c r="E16"/>
  <c r="E17"/>
  <c r="E7" i="56"/>
  <c r="E8"/>
  <c r="E9"/>
  <c r="E10"/>
  <c r="E11"/>
  <c r="E16"/>
  <c r="E17"/>
  <c r="E37"/>
  <c r="E7" i="57"/>
  <c r="E8"/>
  <c r="E9"/>
  <c r="E10"/>
  <c r="E11"/>
  <c r="E16"/>
  <c r="E17"/>
  <c r="E7" i="58"/>
  <c r="E8"/>
  <c r="E9"/>
  <c r="E10"/>
  <c r="E11"/>
  <c r="E16"/>
  <c r="E17"/>
  <c r="E36"/>
  <c r="E7" i="59"/>
  <c r="E8"/>
  <c r="E9"/>
  <c r="E10"/>
  <c r="E11"/>
  <c r="E16"/>
  <c r="E17"/>
  <c r="E7" i="60"/>
  <c r="E8"/>
  <c r="E9"/>
  <c r="E10"/>
  <c r="E11"/>
  <c r="E16"/>
  <c r="E17"/>
  <c r="E7" i="61"/>
  <c r="E8"/>
  <c r="E9"/>
  <c r="E10"/>
  <c r="E11"/>
  <c r="E16"/>
  <c r="E17"/>
  <c r="E7" i="62"/>
  <c r="E8"/>
  <c r="E9"/>
  <c r="E10"/>
  <c r="E11"/>
  <c r="E16"/>
  <c r="E17"/>
  <c r="E36"/>
  <c r="E7" i="63"/>
  <c r="E8"/>
  <c r="E9"/>
  <c r="E10"/>
  <c r="E11"/>
  <c r="E16"/>
  <c r="E17"/>
  <c r="E7" i="64"/>
  <c r="E8"/>
  <c r="E9"/>
  <c r="E10"/>
  <c r="E11"/>
  <c r="E16"/>
  <c r="E17"/>
  <c r="E7" i="65"/>
  <c r="E8"/>
  <c r="E9"/>
  <c r="E10"/>
  <c r="E11"/>
  <c r="E16"/>
  <c r="E17"/>
  <c r="E35"/>
  <c r="E7" i="66"/>
  <c r="E8"/>
  <c r="E9"/>
  <c r="E10"/>
  <c r="E11"/>
  <c r="E16"/>
  <c r="E17"/>
  <c r="E7" i="67"/>
  <c r="E8"/>
  <c r="E9"/>
  <c r="E10"/>
  <c r="E11"/>
  <c r="E16"/>
  <c r="E17"/>
  <c r="E36"/>
  <c r="E7" i="68"/>
  <c r="E8"/>
  <c r="E9"/>
  <c r="E10"/>
  <c r="E11"/>
  <c r="E16"/>
  <c r="E17"/>
  <c r="E7" i="69"/>
  <c r="E8"/>
  <c r="E9"/>
  <c r="E10"/>
  <c r="E11"/>
  <c r="E16"/>
  <c r="E17"/>
  <c r="E7" i="70"/>
  <c r="E8"/>
  <c r="E9"/>
  <c r="E10"/>
  <c r="E11"/>
  <c r="E16"/>
  <c r="E17"/>
  <c r="E7" i="71"/>
  <c r="E8"/>
  <c r="E9"/>
  <c r="E10"/>
  <c r="E11"/>
  <c r="E16"/>
  <c r="E17"/>
  <c r="E37"/>
  <c r="E7" i="72"/>
  <c r="E8"/>
  <c r="E9"/>
  <c r="E10"/>
  <c r="E11"/>
  <c r="E16"/>
  <c r="E17"/>
  <c r="E7" i="73"/>
  <c r="E8"/>
  <c r="E9"/>
  <c r="E10"/>
  <c r="E11"/>
  <c r="E16"/>
  <c r="E17"/>
  <c r="E37"/>
  <c r="E7" i="74"/>
  <c r="E8"/>
  <c r="E9"/>
  <c r="E10"/>
  <c r="E11"/>
  <c r="E16"/>
  <c r="E17"/>
  <c r="E7" i="75"/>
  <c r="E8"/>
  <c r="E9"/>
  <c r="E10"/>
  <c r="E11"/>
  <c r="E16"/>
  <c r="E17"/>
  <c r="E7" i="76"/>
  <c r="E8"/>
  <c r="E9"/>
  <c r="E10"/>
  <c r="E11"/>
  <c r="E16"/>
  <c r="E17"/>
  <c r="E7" i="77"/>
  <c r="E8"/>
  <c r="E9"/>
  <c r="E10"/>
  <c r="E11"/>
  <c r="E16"/>
  <c r="E17"/>
  <c r="E35"/>
  <c r="E7" i="78"/>
  <c r="E8"/>
  <c r="E9"/>
  <c r="E10"/>
  <c r="E11"/>
  <c r="E16"/>
  <c r="E17"/>
  <c r="E7" i="79"/>
  <c r="E8"/>
  <c r="E9"/>
  <c r="E10"/>
  <c r="E11"/>
  <c r="E16"/>
  <c r="E17"/>
  <c r="E35"/>
  <c r="E7" i="80"/>
  <c r="E8"/>
  <c r="E9"/>
  <c r="E10"/>
  <c r="E11"/>
  <c r="E16"/>
  <c r="E17"/>
  <c r="E37"/>
  <c r="E7" i="81"/>
  <c r="E8"/>
  <c r="E9"/>
  <c r="E10"/>
  <c r="E11"/>
  <c r="E16"/>
  <c r="E17"/>
  <c r="E7" i="82"/>
  <c r="E8"/>
  <c r="E9"/>
  <c r="E10"/>
  <c r="E11"/>
  <c r="E16"/>
  <c r="E17"/>
  <c r="E36"/>
  <c r="E7" i="83"/>
  <c r="E8"/>
  <c r="E9"/>
  <c r="E10"/>
  <c r="E11"/>
  <c r="E16"/>
  <c r="E17"/>
  <c r="E35"/>
  <c r="E7" i="84"/>
  <c r="E8"/>
  <c r="E9"/>
  <c r="E10"/>
  <c r="E11"/>
  <c r="E16"/>
  <c r="E17"/>
  <c r="E7" i="85"/>
  <c r="E8"/>
  <c r="E9"/>
  <c r="E10"/>
  <c r="E11"/>
  <c r="E16"/>
  <c r="E17"/>
  <c r="E7" i="86"/>
  <c r="E8"/>
  <c r="E9"/>
  <c r="E10"/>
  <c r="E11"/>
  <c r="E16"/>
  <c r="E17"/>
  <c r="E37"/>
  <c r="E7" i="87"/>
  <c r="E8"/>
  <c r="E9"/>
  <c r="E10"/>
  <c r="E11"/>
  <c r="E16"/>
  <c r="E17"/>
  <c r="E7" i="88"/>
  <c r="E8"/>
  <c r="E9"/>
  <c r="E10"/>
  <c r="E11"/>
  <c r="E16"/>
  <c r="E17"/>
  <c r="E7" i="89"/>
  <c r="E8"/>
  <c r="E9"/>
  <c r="E10"/>
  <c r="E11"/>
  <c r="E16"/>
  <c r="E17"/>
  <c r="E7" i="90"/>
  <c r="E8"/>
  <c r="E9"/>
  <c r="E10"/>
  <c r="E11"/>
  <c r="E16"/>
  <c r="E17"/>
  <c r="E7" i="91"/>
  <c r="E8"/>
  <c r="E9"/>
  <c r="E10"/>
  <c r="E11"/>
  <c r="E16"/>
  <c r="E17"/>
  <c r="E37"/>
  <c r="E7" i="92"/>
  <c r="E8"/>
  <c r="E9"/>
  <c r="E10"/>
  <c r="E11"/>
  <c r="E16"/>
  <c r="E17"/>
  <c r="E7" i="93"/>
  <c r="E8"/>
  <c r="E9"/>
  <c r="E10"/>
  <c r="E11"/>
  <c r="E16"/>
  <c r="E17"/>
  <c r="E7" i="94"/>
  <c r="E8"/>
  <c r="E9"/>
  <c r="E10"/>
  <c r="E11"/>
  <c r="E16"/>
  <c r="E17"/>
  <c r="E7" i="95"/>
  <c r="E8"/>
  <c r="E9"/>
  <c r="E10"/>
  <c r="E11"/>
  <c r="E16"/>
  <c r="E17"/>
  <c r="E7" i="96"/>
  <c r="E8"/>
  <c r="E9"/>
  <c r="E10"/>
  <c r="E11"/>
  <c r="E16"/>
  <c r="E17"/>
  <c r="E37"/>
  <c r="E7" i="97"/>
  <c r="E8"/>
  <c r="E9"/>
  <c r="E10"/>
  <c r="E11"/>
  <c r="E16"/>
  <c r="E17"/>
  <c r="E7" i="98"/>
  <c r="E8"/>
  <c r="E9"/>
  <c r="E10"/>
  <c r="E11"/>
  <c r="E16"/>
  <c r="E17"/>
  <c r="E7" i="99"/>
  <c r="E8"/>
  <c r="E9"/>
  <c r="E10"/>
  <c r="E11"/>
  <c r="E16"/>
  <c r="E17"/>
  <c r="E35"/>
  <c r="E7" i="100"/>
  <c r="E8"/>
  <c r="E9"/>
  <c r="E10"/>
  <c r="E11"/>
  <c r="E16"/>
  <c r="E17"/>
  <c r="E7" i="101"/>
  <c r="E8"/>
  <c r="E9"/>
  <c r="E10"/>
  <c r="E11"/>
  <c r="E16"/>
  <c r="E17"/>
  <c r="E7" i="102"/>
  <c r="E8"/>
  <c r="E9"/>
  <c r="E10"/>
  <c r="E11"/>
  <c r="E16"/>
  <c r="E17"/>
  <c r="E36"/>
  <c r="E7" i="103"/>
  <c r="E8"/>
  <c r="E9"/>
  <c r="E10"/>
  <c r="E11"/>
  <c r="E16"/>
  <c r="E17"/>
  <c r="E7" i="104"/>
  <c r="E8"/>
  <c r="E9"/>
  <c r="E10"/>
  <c r="E11"/>
  <c r="E16"/>
  <c r="E17"/>
  <c r="E7" i="105"/>
  <c r="E8"/>
  <c r="E9"/>
  <c r="E10"/>
  <c r="E11"/>
  <c r="E16"/>
  <c r="E17"/>
  <c r="E7" i="106"/>
  <c r="E8"/>
  <c r="E9"/>
  <c r="E10"/>
  <c r="E11"/>
  <c r="E16"/>
  <c r="E17"/>
  <c r="E7" i="107"/>
  <c r="E8"/>
  <c r="E9"/>
  <c r="E10"/>
  <c r="E11"/>
  <c r="E16"/>
  <c r="E17"/>
  <c r="E7" i="108"/>
  <c r="E8"/>
  <c r="E9"/>
  <c r="E10"/>
  <c r="E11"/>
  <c r="E16"/>
  <c r="E17"/>
  <c r="E7" i="109"/>
  <c r="E8"/>
  <c r="E9"/>
  <c r="E10"/>
  <c r="E11"/>
  <c r="E16"/>
  <c r="E17"/>
  <c r="E7" i="110"/>
  <c r="E8"/>
  <c r="E9"/>
  <c r="E10"/>
  <c r="E11"/>
  <c r="E16"/>
  <c r="E17"/>
  <c r="E7" i="111"/>
  <c r="E8"/>
  <c r="E9"/>
  <c r="E10"/>
  <c r="E11"/>
  <c r="E16"/>
  <c r="E17"/>
  <c r="E7" i="112"/>
  <c r="E8"/>
  <c r="E9"/>
  <c r="E10"/>
  <c r="E11"/>
  <c r="E16"/>
  <c r="E17"/>
  <c r="E7" i="113"/>
  <c r="E8"/>
  <c r="E9"/>
  <c r="E10"/>
  <c r="E11"/>
  <c r="E16"/>
  <c r="E17"/>
  <c r="E7" i="114"/>
  <c r="E8"/>
  <c r="E9"/>
  <c r="E10"/>
  <c r="E11"/>
  <c r="E16"/>
  <c r="E17"/>
  <c r="E7" i="115"/>
  <c r="E8"/>
  <c r="E9"/>
  <c r="E10"/>
  <c r="E11"/>
  <c r="E16"/>
  <c r="E17"/>
  <c r="E7" i="116"/>
  <c r="E8"/>
  <c r="E9"/>
  <c r="E10"/>
  <c r="E11"/>
  <c r="E16"/>
  <c r="E17"/>
  <c r="E7" i="117"/>
  <c r="E8"/>
  <c r="E9"/>
  <c r="E10"/>
  <c r="E11"/>
  <c r="E16"/>
  <c r="E17"/>
  <c r="E36"/>
  <c r="E7" i="118"/>
  <c r="E8"/>
  <c r="E9"/>
  <c r="E10"/>
  <c r="E11"/>
  <c r="E16"/>
  <c r="E17"/>
  <c r="E7" i="119"/>
  <c r="E8"/>
  <c r="E9"/>
  <c r="E10"/>
  <c r="E11"/>
  <c r="E16"/>
  <c r="E17"/>
  <c r="E7" i="120"/>
  <c r="E8"/>
  <c r="E9"/>
  <c r="E10"/>
  <c r="E11"/>
  <c r="E16"/>
  <c r="E17"/>
  <c r="E7" i="121"/>
  <c r="E8"/>
  <c r="E9"/>
  <c r="E10"/>
  <c r="E11"/>
  <c r="E16"/>
  <c r="E17"/>
  <c r="E7" i="122"/>
  <c r="E8"/>
  <c r="E9"/>
  <c r="E10"/>
  <c r="E11"/>
  <c r="E16"/>
  <c r="E17"/>
  <c r="E7" i="123"/>
  <c r="E8"/>
  <c r="E9"/>
  <c r="E10"/>
  <c r="E11"/>
  <c r="E16"/>
  <c r="E17"/>
  <c r="E7" i="124"/>
  <c r="E8"/>
  <c r="E9"/>
  <c r="E10"/>
  <c r="E11"/>
  <c r="E16"/>
  <c r="E17"/>
  <c r="E7" i="125"/>
  <c r="E8"/>
  <c r="E9"/>
  <c r="E10"/>
  <c r="E11"/>
  <c r="E16"/>
  <c r="E17"/>
  <c r="E7" i="126"/>
  <c r="E8"/>
  <c r="E9"/>
  <c r="E10"/>
  <c r="E11"/>
  <c r="E16"/>
  <c r="E17"/>
  <c r="E7" i="2"/>
  <c r="E8"/>
  <c r="E9"/>
  <c r="E10"/>
  <c r="E11"/>
  <c r="E16"/>
  <c r="E17"/>
  <c r="C39" i="118"/>
  <c r="C39" i="114"/>
  <c r="C39" i="106"/>
  <c r="C39" i="116"/>
  <c r="D39" i="103"/>
  <c r="C39"/>
  <c r="E37" i="101"/>
  <c r="C39" i="61"/>
  <c r="C39" i="59"/>
  <c r="E37" i="49"/>
  <c r="C39"/>
  <c r="C39" i="46"/>
  <c r="C39" i="26"/>
  <c r="C39" i="5"/>
  <c r="E24" i="118" l="1"/>
  <c r="C30"/>
  <c r="E24" i="102"/>
  <c r="C30"/>
  <c r="E24" i="86"/>
  <c r="C30"/>
  <c r="E24" i="70"/>
  <c r="C30"/>
  <c r="E24" i="54"/>
  <c r="C30"/>
  <c r="E24" i="38"/>
  <c r="C30"/>
  <c r="E24" i="22"/>
  <c r="C30"/>
  <c r="E24" i="6"/>
  <c r="C30"/>
  <c r="D48" i="125"/>
  <c r="D48" i="117"/>
  <c r="D48" i="113"/>
  <c r="D48" i="109"/>
  <c r="D48" i="105"/>
  <c r="D48" i="101"/>
  <c r="D48" i="97"/>
  <c r="D48" i="93"/>
  <c r="D48" i="89"/>
  <c r="D48" i="85"/>
  <c r="D48" i="81"/>
  <c r="D48" i="77"/>
  <c r="D48" i="73"/>
  <c r="D48" i="69"/>
  <c r="D48" i="65"/>
  <c r="D48" i="61"/>
  <c r="D48" i="57"/>
  <c r="D48" i="53"/>
  <c r="D48" i="49"/>
  <c r="D48" i="45"/>
  <c r="D48" i="41"/>
  <c r="D48" i="37"/>
  <c r="D48" i="33"/>
  <c r="D48" i="29"/>
  <c r="D48" i="25"/>
  <c r="D48" i="21"/>
  <c r="D48" i="17"/>
  <c r="D48" i="13"/>
  <c r="D48" i="9"/>
  <c r="D48" i="5"/>
  <c r="D48" i="126"/>
  <c r="D48" i="122"/>
  <c r="D48" i="118"/>
  <c r="D48" i="114"/>
  <c r="D48" i="110"/>
  <c r="D48" i="106"/>
  <c r="D48" i="102"/>
  <c r="D48" i="98"/>
  <c r="D48" i="94"/>
  <c r="D48" i="90"/>
  <c r="D48" i="86"/>
  <c r="D48" i="82"/>
  <c r="D48" i="78"/>
  <c r="D48" i="74"/>
  <c r="D48" i="70"/>
  <c r="D48" i="66"/>
  <c r="D48" i="62"/>
  <c r="D48" i="58"/>
  <c r="D48" i="54"/>
  <c r="D48" i="50"/>
  <c r="D48" i="46"/>
  <c r="D48" i="42"/>
  <c r="D48" i="38"/>
  <c r="D48" i="34"/>
  <c r="D48" i="30"/>
  <c r="D48" i="22"/>
  <c r="D48" i="18"/>
  <c r="D48" i="14"/>
  <c r="D48" i="10"/>
  <c r="D48" i="6"/>
  <c r="D48" i="2"/>
  <c r="D48" i="119"/>
  <c r="D48" i="115"/>
  <c r="D48" i="111"/>
  <c r="D51" s="1"/>
  <c r="D55" s="1"/>
  <c r="D48" i="107"/>
  <c r="D48" i="103"/>
  <c r="C48" s="1"/>
  <c r="C51" s="1"/>
  <c r="C55" s="1"/>
  <c r="D48" i="99"/>
  <c r="D48" i="95"/>
  <c r="D48" i="91"/>
  <c r="D48" i="87"/>
  <c r="D48" i="83"/>
  <c r="D48" i="79"/>
  <c r="D48" i="75"/>
  <c r="D48" i="71"/>
  <c r="D48" i="67"/>
  <c r="D48" i="63"/>
  <c r="D48" i="59"/>
  <c r="D48" i="55"/>
  <c r="D48" i="51"/>
  <c r="D48" i="47"/>
  <c r="D48" i="43"/>
  <c r="D48" i="39"/>
  <c r="D48" i="35"/>
  <c r="D48" i="31"/>
  <c r="D48" i="27"/>
  <c r="D48" i="23"/>
  <c r="D48" i="19"/>
  <c r="D48" i="15"/>
  <c r="D51" s="1"/>
  <c r="D55" s="1"/>
  <c r="D48" i="11"/>
  <c r="D51" s="1"/>
  <c r="D55" s="1"/>
  <c r="D48" i="7"/>
  <c r="D48" i="3"/>
  <c r="E24" i="117"/>
  <c r="C30"/>
  <c r="E24" i="101"/>
  <c r="C30"/>
  <c r="C49" i="97"/>
  <c r="E49" s="1"/>
  <c r="C30"/>
  <c r="E24" i="85"/>
  <c r="C30"/>
  <c r="E24" i="69"/>
  <c r="C30"/>
  <c r="C49" i="65"/>
  <c r="C30"/>
  <c r="E24" i="53"/>
  <c r="C30"/>
  <c r="E24" i="37"/>
  <c r="C30"/>
  <c r="C49" i="33"/>
  <c r="E49" s="1"/>
  <c r="C30"/>
  <c r="E24" i="25"/>
  <c r="C30"/>
  <c r="E24" i="13"/>
  <c r="C30"/>
  <c r="D48" i="124"/>
  <c r="D48" i="120"/>
  <c r="D48" i="116"/>
  <c r="D48" i="104"/>
  <c r="D48" i="100"/>
  <c r="D48" i="96"/>
  <c r="D48" i="92"/>
  <c r="D48" i="88"/>
  <c r="D48" i="84"/>
  <c r="D48" i="80"/>
  <c r="D48" i="76"/>
  <c r="D48" i="72"/>
  <c r="D48" i="68"/>
  <c r="D48" i="60"/>
  <c r="D48" i="56"/>
  <c r="D48" i="52"/>
  <c r="D48" i="48"/>
  <c r="D48" i="44"/>
  <c r="D48" i="36"/>
  <c r="D48" i="32"/>
  <c r="D48" i="24"/>
  <c r="D48" i="16"/>
  <c r="D48" i="8"/>
  <c r="D48" i="4"/>
  <c r="E49" i="49"/>
  <c r="E49" i="65"/>
  <c r="E49" i="125"/>
  <c r="E49" i="73"/>
  <c r="D51" i="3"/>
  <c r="D55" s="1"/>
  <c r="D51" i="67"/>
  <c r="D55" s="1"/>
  <c r="E49" i="89"/>
  <c r="C49" i="123"/>
  <c r="E49" s="1"/>
  <c r="C49" i="107"/>
  <c r="C49" i="91"/>
  <c r="C49" i="75"/>
  <c r="C49" i="59"/>
  <c r="C49" i="43"/>
  <c r="C49" i="27"/>
  <c r="C49" i="11"/>
  <c r="E27" i="2"/>
  <c r="E27" i="123"/>
  <c r="E27" i="119"/>
  <c r="E27" i="115"/>
  <c r="E27" i="111"/>
  <c r="E27" i="107"/>
  <c r="E27" i="103"/>
  <c r="E27" i="99"/>
  <c r="E27" i="95"/>
  <c r="E27" i="91"/>
  <c r="E27" i="87"/>
  <c r="E27" i="83"/>
  <c r="E27" i="79"/>
  <c r="E27" i="75"/>
  <c r="E27" i="71"/>
  <c r="E27" i="67"/>
  <c r="E27" i="63"/>
  <c r="E27" i="59"/>
  <c r="E27" i="55"/>
  <c r="E27" i="51"/>
  <c r="E27" i="47"/>
  <c r="E27" i="43"/>
  <c r="E27" i="39"/>
  <c r="E27" i="35"/>
  <c r="E27" i="31"/>
  <c r="E27" i="27"/>
  <c r="E27" i="23"/>
  <c r="E27" i="19"/>
  <c r="E27" i="15"/>
  <c r="E27" i="11"/>
  <c r="E27" i="7"/>
  <c r="E27" i="3"/>
  <c r="E49" i="2"/>
  <c r="E49" i="119"/>
  <c r="E49" i="39"/>
  <c r="E49" i="23"/>
  <c r="E49" i="7"/>
  <c r="E13" i="18"/>
  <c r="E19" s="1"/>
  <c r="E39" i="85"/>
  <c r="E39" i="52"/>
  <c r="E39" i="36"/>
  <c r="E13" i="29"/>
  <c r="E19" s="1"/>
  <c r="E39" i="19"/>
  <c r="E13"/>
  <c r="E19" s="1"/>
  <c r="E13" i="17"/>
  <c r="E19" s="1"/>
  <c r="E13" i="35"/>
  <c r="E19" s="1"/>
  <c r="E13" i="21"/>
  <c r="E19" s="1"/>
  <c r="D39" i="111"/>
  <c r="D41" s="1"/>
  <c r="E13" i="4"/>
  <c r="E19" s="1"/>
  <c r="E39" i="29"/>
  <c r="E39" i="45"/>
  <c r="E13" i="3"/>
  <c r="E19" s="1"/>
  <c r="E39" i="51"/>
  <c r="E13" i="34"/>
  <c r="E19" s="1"/>
  <c r="E13" i="31"/>
  <c r="E19" s="1"/>
  <c r="E13" i="30"/>
  <c r="E19" s="1"/>
  <c r="E39" i="7"/>
  <c r="E13" i="45"/>
  <c r="E19" s="1"/>
  <c r="E13" i="40"/>
  <c r="E19" s="1"/>
  <c r="E13" i="5"/>
  <c r="E19" s="1"/>
  <c r="E39" i="62"/>
  <c r="E39" i="25"/>
  <c r="E39" i="23"/>
  <c r="E39" i="14"/>
  <c r="E39" i="10"/>
  <c r="E39" i="6"/>
  <c r="E13" i="39"/>
  <c r="E19" s="1"/>
  <c r="E39" i="27"/>
  <c r="E39" i="15"/>
  <c r="E39" i="9"/>
  <c r="E39" i="3"/>
  <c r="E39" i="103"/>
  <c r="E39" i="55"/>
  <c r="E39" i="48"/>
  <c r="E39" i="46"/>
  <c r="E39" i="44"/>
  <c r="E39" i="41"/>
  <c r="E39" i="8"/>
  <c r="E39" i="53"/>
  <c r="E13" i="11"/>
  <c r="E19" s="1"/>
  <c r="E13" i="7"/>
  <c r="E19" s="1"/>
  <c r="E39" i="77"/>
  <c r="E13" i="37"/>
  <c r="E19" s="1"/>
  <c r="E39" i="24"/>
  <c r="E13" i="9"/>
  <c r="E19" s="1"/>
  <c r="E39" i="63"/>
  <c r="E39" i="59"/>
  <c r="E39" i="57"/>
  <c r="E39" i="47"/>
  <c r="E39" i="22"/>
  <c r="E39" i="73"/>
  <c r="E39" i="56"/>
  <c r="E39" i="18"/>
  <c r="E39" i="69"/>
  <c r="E13" i="32"/>
  <c r="E19" s="1"/>
  <c r="E39" i="31"/>
  <c r="E37" i="111"/>
  <c r="E39" s="1"/>
  <c r="E13" i="61"/>
  <c r="E19" s="1"/>
  <c r="E13" i="43"/>
  <c r="E19" s="1"/>
  <c r="E13" i="41"/>
  <c r="E19" s="1"/>
  <c r="E39" i="17"/>
  <c r="E39" i="4"/>
  <c r="E39" i="13"/>
  <c r="E39" i="32"/>
  <c r="E39" i="5"/>
  <c r="E39" i="49"/>
  <c r="D39" i="101"/>
  <c r="C48" s="1"/>
  <c r="D39" i="5"/>
  <c r="C48" s="1"/>
  <c r="E13" i="100"/>
  <c r="E13" i="88"/>
  <c r="E19" s="1"/>
  <c r="E13" i="65"/>
  <c r="E19" s="1"/>
  <c r="E13" i="57"/>
  <c r="E19" s="1"/>
  <c r="E13" i="53"/>
  <c r="E19" s="1"/>
  <c r="E13" i="49"/>
  <c r="E19" s="1"/>
  <c r="E13" i="47"/>
  <c r="E19" s="1"/>
  <c r="E13" i="46"/>
  <c r="E19" s="1"/>
  <c r="E13" i="44"/>
  <c r="E19" s="1"/>
  <c r="E13" i="42"/>
  <c r="E19" s="1"/>
  <c r="E13" i="36"/>
  <c r="E19" s="1"/>
  <c r="E39" i="116"/>
  <c r="E39" i="110"/>
  <c r="E39" i="80"/>
  <c r="E39" i="74"/>
  <c r="E13" i="27"/>
  <c r="E19" s="1"/>
  <c r="E39" i="124"/>
  <c r="E13" i="22"/>
  <c r="E19" s="1"/>
  <c r="E13" i="15"/>
  <c r="E19" s="1"/>
  <c r="E13" i="13"/>
  <c r="E19" s="1"/>
  <c r="E13" i="10"/>
  <c r="E19" s="1"/>
  <c r="D39" i="99"/>
  <c r="D39" i="51"/>
  <c r="C48" s="1"/>
  <c r="D39" i="45"/>
  <c r="C48" s="1"/>
  <c r="E13" i="55"/>
  <c r="E19" s="1"/>
  <c r="E13" i="51"/>
  <c r="E19" s="1"/>
  <c r="E13" i="28"/>
  <c r="E19" s="1"/>
  <c r="E13" i="25"/>
  <c r="E19" s="1"/>
  <c r="E13" i="23"/>
  <c r="E19" s="1"/>
  <c r="E13" i="8"/>
  <c r="E19" s="1"/>
  <c r="D39" i="89"/>
  <c r="C48" s="1"/>
  <c r="D39" i="81"/>
  <c r="D41" s="1"/>
  <c r="E30" i="10"/>
  <c r="E13" i="101"/>
  <c r="E19" s="1"/>
  <c r="E13" i="82"/>
  <c r="E19" s="1"/>
  <c r="E13" i="83"/>
  <c r="E19" s="1"/>
  <c r="E13" i="66"/>
  <c r="E19" s="1"/>
  <c r="E39" i="122"/>
  <c r="E39" i="90"/>
  <c r="D39" i="124"/>
  <c r="C48" s="1"/>
  <c r="E39" i="125"/>
  <c r="E39" i="35"/>
  <c r="E49" i="109"/>
  <c r="E19" i="100"/>
  <c r="E24" i="31"/>
  <c r="E24" i="23"/>
  <c r="E30" s="1"/>
  <c r="E24" i="15"/>
  <c r="E24" i="7"/>
  <c r="E30" s="1"/>
  <c r="E13" i="103"/>
  <c r="E19" s="1"/>
  <c r="E39" i="117"/>
  <c r="E39" i="75"/>
  <c r="D39" i="126"/>
  <c r="C48" s="1"/>
  <c r="D39" i="95"/>
  <c r="C48" s="1"/>
  <c r="D39" i="59"/>
  <c r="C48" s="1"/>
  <c r="D39" i="31"/>
  <c r="D41" s="1"/>
  <c r="E13" i="89"/>
  <c r="E19" s="1"/>
  <c r="E13" i="79"/>
  <c r="E19" s="1"/>
  <c r="E13" i="111"/>
  <c r="E19" s="1"/>
  <c r="E39" i="34"/>
  <c r="E13" i="125"/>
  <c r="E19" s="1"/>
  <c r="E13" i="119"/>
  <c r="E19" s="1"/>
  <c r="E13" i="118"/>
  <c r="E19" s="1"/>
  <c r="E13" i="104"/>
  <c r="E19" s="1"/>
  <c r="E13" i="76"/>
  <c r="E19" s="1"/>
  <c r="E13" i="60"/>
  <c r="E19" s="1"/>
  <c r="E13" i="54"/>
  <c r="E19" s="1"/>
  <c r="E13" i="50"/>
  <c r="E19" s="1"/>
  <c r="D51" i="125"/>
  <c r="D55" s="1"/>
  <c r="D51" i="117"/>
  <c r="D55" s="1"/>
  <c r="D51" i="113"/>
  <c r="D55" s="1"/>
  <c r="D51" i="107"/>
  <c r="D55" s="1"/>
  <c r="D51" i="97"/>
  <c r="D55" s="1"/>
  <c r="D51" i="93"/>
  <c r="D55" s="1"/>
  <c r="D51" i="85"/>
  <c r="D55" s="1"/>
  <c r="D51" i="83"/>
  <c r="D55" s="1"/>
  <c r="D51" i="81"/>
  <c r="D55" s="1"/>
  <c r="D51" i="77"/>
  <c r="D55" s="1"/>
  <c r="D51" i="73"/>
  <c r="D55" s="1"/>
  <c r="D51" i="65"/>
  <c r="D55" s="1"/>
  <c r="D51" i="59"/>
  <c r="D55" s="1"/>
  <c r="D51" i="57"/>
  <c r="D55" s="1"/>
  <c r="D51" i="53"/>
  <c r="D55" s="1"/>
  <c r="D51" i="49"/>
  <c r="D55" s="1"/>
  <c r="D51" i="41"/>
  <c r="D55" s="1"/>
  <c r="D51" i="35"/>
  <c r="D55" s="1"/>
  <c r="D51" i="21"/>
  <c r="D55" s="1"/>
  <c r="D51" i="19"/>
  <c r="D55" s="1"/>
  <c r="D51" i="17"/>
  <c r="D55" s="1"/>
  <c r="D51" i="5"/>
  <c r="D55" s="1"/>
  <c r="D39" i="69"/>
  <c r="D41" s="1"/>
  <c r="D39" i="17"/>
  <c r="C48" s="1"/>
  <c r="D51" i="126"/>
  <c r="D55" s="1"/>
  <c r="D51" i="124"/>
  <c r="D55" s="1"/>
  <c r="D51" i="122"/>
  <c r="D55" s="1"/>
  <c r="D51" i="120"/>
  <c r="D55" s="1"/>
  <c r="D51" i="118"/>
  <c r="D55" s="1"/>
  <c r="D51" i="116"/>
  <c r="D55" s="1"/>
  <c r="D51" i="114"/>
  <c r="D55" s="1"/>
  <c r="D51" i="110"/>
  <c r="D55" s="1"/>
  <c r="D51" i="106"/>
  <c r="D55" s="1"/>
  <c r="D51" i="104"/>
  <c r="D55" s="1"/>
  <c r="D51" i="102"/>
  <c r="D55" s="1"/>
  <c r="D51" i="100"/>
  <c r="D55" s="1"/>
  <c r="D51" i="98"/>
  <c r="D55" s="1"/>
  <c r="D51" i="96"/>
  <c r="D55" s="1"/>
  <c r="D51" i="94"/>
  <c r="D55" s="1"/>
  <c r="D51" i="92"/>
  <c r="D55" s="1"/>
  <c r="D51" i="90"/>
  <c r="D55" s="1"/>
  <c r="D51" i="88"/>
  <c r="D55" s="1"/>
  <c r="D51" i="86"/>
  <c r="D55" s="1"/>
  <c r="D51" i="84"/>
  <c r="D55" s="1"/>
  <c r="D51" i="82"/>
  <c r="D55" s="1"/>
  <c r="D51" i="80"/>
  <c r="D55" s="1"/>
  <c r="D51" i="78"/>
  <c r="D55" s="1"/>
  <c r="D51" i="74"/>
  <c r="D55" s="1"/>
  <c r="D51" i="72"/>
  <c r="D55" s="1"/>
  <c r="D51" i="70"/>
  <c r="D55" s="1"/>
  <c r="D51" i="68"/>
  <c r="D55" s="1"/>
  <c r="D51" i="66"/>
  <c r="D55" s="1"/>
  <c r="D51" i="62"/>
  <c r="D55" s="1"/>
  <c r="D51" i="60"/>
  <c r="D55" s="1"/>
  <c r="D51" i="58"/>
  <c r="D55" s="1"/>
  <c r="D51" i="56"/>
  <c r="D55" s="1"/>
  <c r="D51" i="54"/>
  <c r="D55" s="1"/>
  <c r="D51" i="52"/>
  <c r="D55" s="1"/>
  <c r="D51" i="50"/>
  <c r="D55" s="1"/>
  <c r="D51" i="48"/>
  <c r="D55" s="1"/>
  <c r="D51" i="46"/>
  <c r="D55" s="1"/>
  <c r="D51" i="44"/>
  <c r="D55" s="1"/>
  <c r="D51" i="38"/>
  <c r="D55" s="1"/>
  <c r="D51" i="22"/>
  <c r="D55" s="1"/>
  <c r="D51" i="14"/>
  <c r="D55" s="1"/>
  <c r="D51" i="10"/>
  <c r="D55" s="1"/>
  <c r="D51" i="4"/>
  <c r="D55" s="1"/>
  <c r="E13" i="126"/>
  <c r="E19" s="1"/>
  <c r="E13" i="124"/>
  <c r="E19" s="1"/>
  <c r="E13" i="110"/>
  <c r="E19" s="1"/>
  <c r="E13" i="107"/>
  <c r="E19" s="1"/>
  <c r="E13" i="106"/>
  <c r="E19" s="1"/>
  <c r="E13" i="105"/>
  <c r="E19" s="1"/>
  <c r="E13" i="98"/>
  <c r="E19" s="1"/>
  <c r="E13" i="96"/>
  <c r="E19" s="1"/>
  <c r="E13" i="94"/>
  <c r="E19" s="1"/>
  <c r="E13" i="91"/>
  <c r="E19" s="1"/>
  <c r="E13" i="87"/>
  <c r="E19" s="1"/>
  <c r="E13" i="84"/>
  <c r="E19" s="1"/>
  <c r="E39" i="81"/>
  <c r="E39" i="78"/>
  <c r="E13" i="70"/>
  <c r="E19" s="1"/>
  <c r="E39" i="33"/>
  <c r="E39" i="30"/>
  <c r="D39" i="29"/>
  <c r="D39" i="14"/>
  <c r="D41" s="1"/>
  <c r="E13" i="95"/>
  <c r="E19" s="1"/>
  <c r="E13" i="58"/>
  <c r="E19" s="1"/>
  <c r="E39" i="43"/>
  <c r="E39" i="42"/>
  <c r="E13" i="38"/>
  <c r="E19" s="1"/>
  <c r="E13" i="33"/>
  <c r="E19" s="1"/>
  <c r="E13" i="24"/>
  <c r="E19" s="1"/>
  <c r="E39" i="21"/>
  <c r="E13" i="16"/>
  <c r="E19" s="1"/>
  <c r="E13" i="14"/>
  <c r="E19" s="1"/>
  <c r="E39" i="11"/>
  <c r="D39" i="75"/>
  <c r="C48" s="1"/>
  <c r="D39" i="66"/>
  <c r="D41" s="1"/>
  <c r="E39" i="120"/>
  <c r="D39" i="115"/>
  <c r="D41" s="1"/>
  <c r="E13" i="109"/>
  <c r="E19" s="1"/>
  <c r="D39" i="78"/>
  <c r="C48" s="1"/>
  <c r="D51" i="76"/>
  <c r="D55" s="1"/>
  <c r="D39"/>
  <c r="E7" i="130"/>
  <c r="D39" i="65"/>
  <c r="C48" s="1"/>
  <c r="D39" i="60"/>
  <c r="C48" s="1"/>
  <c r="D32" i="58"/>
  <c r="D39" i="52"/>
  <c r="D51" i="37"/>
  <c r="D55" s="1"/>
  <c r="D39" i="34"/>
  <c r="C48" s="1"/>
  <c r="D39" i="33"/>
  <c r="C48" s="1"/>
  <c r="D32" i="30"/>
  <c r="D39" i="24"/>
  <c r="D41" s="1"/>
  <c r="D32" i="52"/>
  <c r="D32" i="126"/>
  <c r="D41" s="1"/>
  <c r="D32" i="76"/>
  <c r="E39" i="101"/>
  <c r="D39" i="125"/>
  <c r="C48" s="1"/>
  <c r="D39" i="110"/>
  <c r="D39" i="100"/>
  <c r="C27" i="130"/>
  <c r="E39" i="76"/>
  <c r="D51" i="105"/>
  <c r="D55" s="1"/>
  <c r="D39" i="94"/>
  <c r="D41" s="1"/>
  <c r="D39" i="90"/>
  <c r="C48" s="1"/>
  <c r="D41" i="89"/>
  <c r="D39" i="73"/>
  <c r="D41" s="1"/>
  <c r="D39" i="62"/>
  <c r="C48" s="1"/>
  <c r="D39" i="49"/>
  <c r="C48" s="1"/>
  <c r="D39" i="41"/>
  <c r="E39" i="113"/>
  <c r="E39" i="66"/>
  <c r="D41" i="124"/>
  <c r="D39" i="113"/>
  <c r="D39" i="96"/>
  <c r="C48" s="1"/>
  <c r="D39" i="44"/>
  <c r="D41" s="1"/>
  <c r="D39" i="11"/>
  <c r="E49" i="121"/>
  <c r="E49" i="117"/>
  <c r="E49" i="115"/>
  <c r="E49" i="107"/>
  <c r="E49" i="105"/>
  <c r="E49" i="101"/>
  <c r="E49" i="93"/>
  <c r="E49" i="85"/>
  <c r="E49" i="77"/>
  <c r="E49" i="69"/>
  <c r="E49" i="61"/>
  <c r="E49" i="53"/>
  <c r="E49" i="43"/>
  <c r="E49" i="37"/>
  <c r="E49" i="27"/>
  <c r="E49" i="21"/>
  <c r="E49" i="11"/>
  <c r="E49" i="5"/>
  <c r="D32" i="123"/>
  <c r="D32" i="121"/>
  <c r="D32" i="119"/>
  <c r="D32" i="117"/>
  <c r="D32" i="109"/>
  <c r="D32" i="103"/>
  <c r="D41" s="1"/>
  <c r="D32" i="99"/>
  <c r="D41" s="1"/>
  <c r="D32" i="97"/>
  <c r="D32" i="93"/>
  <c r="D32" i="91"/>
  <c r="D32" i="77"/>
  <c r="D32" i="75"/>
  <c r="D32" i="71"/>
  <c r="D32" i="67"/>
  <c r="D32" i="59"/>
  <c r="D32" i="57"/>
  <c r="D32" i="55"/>
  <c r="D32" i="53"/>
  <c r="D32" i="51"/>
  <c r="D41" s="1"/>
  <c r="D32" i="45"/>
  <c r="D41" s="1"/>
  <c r="D32" i="41"/>
  <c r="D32" i="33"/>
  <c r="D32" i="19"/>
  <c r="D32" i="17"/>
  <c r="D41" s="1"/>
  <c r="D32" i="13"/>
  <c r="D32" i="11"/>
  <c r="D32" i="9"/>
  <c r="D32" i="3"/>
  <c r="E30" i="125"/>
  <c r="E32" s="1"/>
  <c r="E41" s="1"/>
  <c r="E30" i="121"/>
  <c r="E30" i="117"/>
  <c r="E30" i="113"/>
  <c r="E30" i="109"/>
  <c r="E30" i="105"/>
  <c r="E30" i="101"/>
  <c r="E30" i="97"/>
  <c r="E30" i="93"/>
  <c r="E30" i="89"/>
  <c r="E30" i="85"/>
  <c r="E30" i="81"/>
  <c r="E30" i="77"/>
  <c r="E30" i="73"/>
  <c r="E30" i="69"/>
  <c r="E30" i="65"/>
  <c r="E30" i="61"/>
  <c r="E32" s="1"/>
  <c r="E30" i="57"/>
  <c r="E30" i="53"/>
  <c r="E30" i="49"/>
  <c r="E30" i="45"/>
  <c r="E32" s="1"/>
  <c r="E41" s="1"/>
  <c r="E30" i="41"/>
  <c r="E30" i="37"/>
  <c r="E30" i="33"/>
  <c r="E30" i="31"/>
  <c r="E32" s="1"/>
  <c r="E41" s="1"/>
  <c r="E30" i="29"/>
  <c r="E30" i="27"/>
  <c r="E30" i="25"/>
  <c r="E32" s="1"/>
  <c r="E41" s="1"/>
  <c r="E30" i="21"/>
  <c r="E32" s="1"/>
  <c r="E41" s="1"/>
  <c r="E30" i="19"/>
  <c r="E32" s="1"/>
  <c r="E41" s="1"/>
  <c r="E30" i="17"/>
  <c r="E30" i="13"/>
  <c r="E32" s="1"/>
  <c r="E41" s="1"/>
  <c r="E30" i="11"/>
  <c r="E32" s="1"/>
  <c r="E41" s="1"/>
  <c r="E30" i="9"/>
  <c r="E30" i="5"/>
  <c r="E30" i="3"/>
  <c r="E39" i="54"/>
  <c r="E39" i="37"/>
  <c r="D51" i="27"/>
  <c r="D55" s="1"/>
  <c r="E25" i="130"/>
  <c r="E13" i="114"/>
  <c r="E19" s="1"/>
  <c r="E39" i="96"/>
  <c r="D39" i="118"/>
  <c r="D41" s="1"/>
  <c r="C39" i="113"/>
  <c r="D39" i="98"/>
  <c r="C48" s="1"/>
  <c r="D39" i="88"/>
  <c r="D41" s="1"/>
  <c r="D39" i="82"/>
  <c r="C48" s="1"/>
  <c r="D39" i="58"/>
  <c r="C48" s="1"/>
  <c r="D39" i="56"/>
  <c r="D41" s="1"/>
  <c r="D39" i="55"/>
  <c r="D39" i="54"/>
  <c r="D41" s="1"/>
  <c r="D39" i="48"/>
  <c r="C48" s="1"/>
  <c r="D39" i="43"/>
  <c r="D41" s="1"/>
  <c r="D39" i="32"/>
  <c r="D41" s="1"/>
  <c r="D39" i="30"/>
  <c r="D39" i="22"/>
  <c r="D39" i="21"/>
  <c r="C48" s="1"/>
  <c r="D39" i="16"/>
  <c r="D41" s="1"/>
  <c r="D39" i="15"/>
  <c r="D41" s="1"/>
  <c r="E24" i="2"/>
  <c r="E30" s="1"/>
  <c r="E24" i="123"/>
  <c r="E30" s="1"/>
  <c r="E24" i="119"/>
  <c r="E30" s="1"/>
  <c r="E32" s="1"/>
  <c r="E24" i="115"/>
  <c r="E30" s="1"/>
  <c r="E24" i="111"/>
  <c r="E30" s="1"/>
  <c r="E32" s="1"/>
  <c r="E24" i="107"/>
  <c r="E30" s="1"/>
  <c r="E24" i="103"/>
  <c r="E30" s="1"/>
  <c r="E32" s="1"/>
  <c r="E41" s="1"/>
  <c r="E24" i="99"/>
  <c r="E30" s="1"/>
  <c r="E24" i="95"/>
  <c r="E30" s="1"/>
  <c r="E24" i="91"/>
  <c r="E30" s="1"/>
  <c r="E32" s="1"/>
  <c r="E24" i="87"/>
  <c r="E30" s="1"/>
  <c r="E24" i="83"/>
  <c r="E30" s="1"/>
  <c r="E24" i="79"/>
  <c r="E30" s="1"/>
  <c r="E32" s="1"/>
  <c r="E24" i="75"/>
  <c r="E30" s="1"/>
  <c r="E24" i="71"/>
  <c r="E30" s="1"/>
  <c r="E24" i="67"/>
  <c r="E30" s="1"/>
  <c r="E24" i="63"/>
  <c r="E30" s="1"/>
  <c r="E24" i="59"/>
  <c r="E30" s="1"/>
  <c r="E24" i="55"/>
  <c r="E30" s="1"/>
  <c r="E24" i="51"/>
  <c r="E30" s="1"/>
  <c r="E32" s="1"/>
  <c r="E24" i="47"/>
  <c r="E30" s="1"/>
  <c r="E32" s="1"/>
  <c r="E24" i="43"/>
  <c r="E30" s="1"/>
  <c r="E32" s="1"/>
  <c r="E41" s="1"/>
  <c r="E24" i="39"/>
  <c r="E30" s="1"/>
  <c r="E32" s="1"/>
  <c r="E24" i="35"/>
  <c r="E30" s="1"/>
  <c r="E32" s="1"/>
  <c r="E41" s="1"/>
  <c r="D37" i="123"/>
  <c r="D48" s="1"/>
  <c r="C39"/>
  <c r="D37" i="121"/>
  <c r="D48" s="1"/>
  <c r="C39"/>
  <c r="D39" i="109"/>
  <c r="C48" s="1"/>
  <c r="E35"/>
  <c r="E39" s="1"/>
  <c r="D39" i="106"/>
  <c r="D41" s="1"/>
  <c r="E35"/>
  <c r="D39" i="104"/>
  <c r="C48" s="1"/>
  <c r="E35"/>
  <c r="E39" s="1"/>
  <c r="D39" i="102"/>
  <c r="D41" s="1"/>
  <c r="E35"/>
  <c r="D39" i="92"/>
  <c r="D41" s="1"/>
  <c r="E35"/>
  <c r="C39"/>
  <c r="E37"/>
  <c r="D39" i="86"/>
  <c r="C48" s="1"/>
  <c r="E35"/>
  <c r="E39" s="1"/>
  <c r="D51" i="79"/>
  <c r="D55" s="1"/>
  <c r="C39"/>
  <c r="D39" i="72"/>
  <c r="C48" s="1"/>
  <c r="E35"/>
  <c r="E39" s="1"/>
  <c r="E39" i="82"/>
  <c r="E13" i="81"/>
  <c r="E19" s="1"/>
  <c r="E13" i="80"/>
  <c r="E19" s="1"/>
  <c r="E39" i="79"/>
  <c r="E13" i="78"/>
  <c r="E19" s="1"/>
  <c r="E13" i="75"/>
  <c r="E19" s="1"/>
  <c r="E13" i="72"/>
  <c r="E19" s="1"/>
  <c r="E13" i="68"/>
  <c r="E19" s="1"/>
  <c r="E39" i="58"/>
  <c r="E13" i="52"/>
  <c r="E19" s="1"/>
  <c r="E13" i="48"/>
  <c r="E19" s="1"/>
  <c r="E13" i="26"/>
  <c r="E19" s="1"/>
  <c r="E39" i="16"/>
  <c r="E13" i="6"/>
  <c r="E19" s="1"/>
  <c r="D39" i="119"/>
  <c r="C48" s="1"/>
  <c r="D39" i="117"/>
  <c r="D41" s="1"/>
  <c r="E37" i="106"/>
  <c r="E39" i="91"/>
  <c r="D41" i="90"/>
  <c r="D39" i="83"/>
  <c r="C48" s="1"/>
  <c r="D39" i="77"/>
  <c r="C48" s="1"/>
  <c r="D51" i="63"/>
  <c r="D55" s="1"/>
  <c r="D39" i="53"/>
  <c r="C48" s="1"/>
  <c r="D39" i="37"/>
  <c r="C48" s="1"/>
  <c r="C39" i="117"/>
  <c r="D39" i="107"/>
  <c r="C48" s="1"/>
  <c r="E35"/>
  <c r="E39" s="1"/>
  <c r="D39" i="105"/>
  <c r="C48" s="1"/>
  <c r="E35"/>
  <c r="E39" s="1"/>
  <c r="C39" i="99"/>
  <c r="C48" s="1"/>
  <c r="E37"/>
  <c r="E39" s="1"/>
  <c r="C39" i="88"/>
  <c r="C48" s="1"/>
  <c r="E37"/>
  <c r="E39" s="1"/>
  <c r="D39" i="84"/>
  <c r="D41" s="1"/>
  <c r="E35"/>
  <c r="C39"/>
  <c r="E37"/>
  <c r="C39" i="81"/>
  <c r="C48" s="1"/>
  <c r="D39" i="71"/>
  <c r="E35"/>
  <c r="E39" s="1"/>
  <c r="D39" i="70"/>
  <c r="D41" s="1"/>
  <c r="E35"/>
  <c r="E39" s="1"/>
  <c r="D39" i="68"/>
  <c r="C48" s="1"/>
  <c r="E35"/>
  <c r="E39" s="1"/>
  <c r="D39" i="67"/>
  <c r="E35"/>
  <c r="E39" s="1"/>
  <c r="E37" i="65"/>
  <c r="E39" s="1"/>
  <c r="D39" i="50"/>
  <c r="C48" s="1"/>
  <c r="E35"/>
  <c r="E39" s="1"/>
  <c r="D51" i="42"/>
  <c r="D55" s="1"/>
  <c r="C39"/>
  <c r="D39" i="39"/>
  <c r="D41" s="1"/>
  <c r="E35"/>
  <c r="E39" s="1"/>
  <c r="D39" i="38"/>
  <c r="C48" s="1"/>
  <c r="E35"/>
  <c r="E39" s="1"/>
  <c r="E13" i="99"/>
  <c r="E19" s="1"/>
  <c r="E39" i="98"/>
  <c r="E13" i="93"/>
  <c r="E19" s="1"/>
  <c r="E13" i="92"/>
  <c r="E19" s="1"/>
  <c r="E13" i="77"/>
  <c r="E19" s="1"/>
  <c r="E13" i="74"/>
  <c r="E19" s="1"/>
  <c r="E13" i="73"/>
  <c r="E19" s="1"/>
  <c r="E13" i="71"/>
  <c r="E19" s="1"/>
  <c r="E13" i="69"/>
  <c r="E19" s="1"/>
  <c r="E32" s="1"/>
  <c r="E41" s="1"/>
  <c r="E13" i="67"/>
  <c r="E19" s="1"/>
  <c r="D41" i="113"/>
  <c r="E37" i="102"/>
  <c r="E39" i="95"/>
  <c r="E37" i="83"/>
  <c r="E39" s="1"/>
  <c r="D41" i="76"/>
  <c r="E39" i="61"/>
  <c r="E39" i="60"/>
  <c r="D51" i="47"/>
  <c r="D55" s="1"/>
  <c r="D51" i="43"/>
  <c r="D55" s="1"/>
  <c r="E13" i="102"/>
  <c r="E19" s="1"/>
  <c r="E39" i="100"/>
  <c r="E13" i="97"/>
  <c r="E19" s="1"/>
  <c r="E39" i="94"/>
  <c r="E13" i="90"/>
  <c r="E19" s="1"/>
  <c r="E39" i="89"/>
  <c r="E13" i="86"/>
  <c r="E19" s="1"/>
  <c r="E13" i="85"/>
  <c r="E19" s="1"/>
  <c r="E13" i="64"/>
  <c r="E19" s="1"/>
  <c r="E13" i="63"/>
  <c r="E19" s="1"/>
  <c r="E13" i="62"/>
  <c r="E19" s="1"/>
  <c r="E13" i="59"/>
  <c r="E19" s="1"/>
  <c r="E13" i="56"/>
  <c r="E19" s="1"/>
  <c r="E13" i="20"/>
  <c r="E19" s="1"/>
  <c r="E13" i="12"/>
  <c r="E19" s="1"/>
  <c r="D39" i="2"/>
  <c r="C48" s="1"/>
  <c r="D39" i="122"/>
  <c r="C48" s="1"/>
  <c r="D39" i="120"/>
  <c r="C48" s="1"/>
  <c r="D51" i="119"/>
  <c r="D55" s="1"/>
  <c r="D39" i="116"/>
  <c r="C48" s="1"/>
  <c r="D39" i="114"/>
  <c r="D41" s="1"/>
  <c r="D39" i="97"/>
  <c r="D41" s="1"/>
  <c r="D41" i="96"/>
  <c r="D39" i="91"/>
  <c r="C48" s="1"/>
  <c r="D39" i="87"/>
  <c r="D41" s="1"/>
  <c r="D39" i="80"/>
  <c r="C48" s="1"/>
  <c r="D39" i="79"/>
  <c r="D41" s="1"/>
  <c r="D39" i="74"/>
  <c r="D41" s="1"/>
  <c r="D51" i="71"/>
  <c r="D55" s="1"/>
  <c r="D39" i="63"/>
  <c r="D41" s="1"/>
  <c r="D39" i="61"/>
  <c r="C48" s="1"/>
  <c r="D51"/>
  <c r="D55" s="1"/>
  <c r="D41" i="59"/>
  <c r="D39" i="57"/>
  <c r="D41" s="1"/>
  <c r="D51" i="55"/>
  <c r="D55" s="1"/>
  <c r="D39" i="47"/>
  <c r="D41" s="1"/>
  <c r="D39" i="46"/>
  <c r="C48" s="1"/>
  <c r="D39" i="42"/>
  <c r="D41" s="1"/>
  <c r="D39" i="36"/>
  <c r="D41" s="1"/>
  <c r="D41" i="29"/>
  <c r="D39" i="25"/>
  <c r="D41" s="1"/>
  <c r="D41" i="5"/>
  <c r="D39" i="4"/>
  <c r="D41" s="1"/>
  <c r="C24" i="130"/>
  <c r="E24" s="1"/>
  <c r="D41" i="22"/>
  <c r="D39" i="18"/>
  <c r="D41" s="1"/>
  <c r="C39" i="15"/>
  <c r="C48" s="1"/>
  <c r="C39" i="14"/>
  <c r="D39" i="13"/>
  <c r="D39" i="7"/>
  <c r="D41" s="1"/>
  <c r="E49" i="111"/>
  <c r="E49" i="103"/>
  <c r="E49" i="99"/>
  <c r="E49" i="95"/>
  <c r="E49" i="91"/>
  <c r="E49" i="87"/>
  <c r="E49" i="83"/>
  <c r="E49" i="79"/>
  <c r="E49" i="75"/>
  <c r="E49" i="71"/>
  <c r="E49" i="67"/>
  <c r="E49" i="63"/>
  <c r="E49" i="59"/>
  <c r="E49" i="55"/>
  <c r="E49" i="51"/>
  <c r="E49" i="47"/>
  <c r="E49" i="45"/>
  <c r="E49" i="41"/>
  <c r="E49" i="35"/>
  <c r="E49" i="31"/>
  <c r="E49" i="29"/>
  <c r="E49" i="25"/>
  <c r="E49" i="19"/>
  <c r="E49" i="15"/>
  <c r="E49" i="13"/>
  <c r="E49" i="9"/>
  <c r="E49" i="3"/>
  <c r="D30" i="130"/>
  <c r="C32" i="126"/>
  <c r="C41" s="1"/>
  <c r="C32" i="122"/>
  <c r="C41" s="1"/>
  <c r="C32" i="50"/>
  <c r="C41" s="1"/>
  <c r="C32" i="46"/>
  <c r="C41" s="1"/>
  <c r="C32" i="42"/>
  <c r="C32" i="38"/>
  <c r="C41" s="1"/>
  <c r="C32" i="34"/>
  <c r="C41" s="1"/>
  <c r="C32" i="30"/>
  <c r="C32" i="26"/>
  <c r="C41" s="1"/>
  <c r="C32" i="22"/>
  <c r="C32" i="14"/>
  <c r="D32" i="2"/>
  <c r="E23" i="130"/>
  <c r="D49"/>
  <c r="E9"/>
  <c r="D13"/>
  <c r="D19" s="1"/>
  <c r="E37" i="97"/>
  <c r="E39" s="1"/>
  <c r="E37" i="93"/>
  <c r="E39" s="1"/>
  <c r="D51" i="87"/>
  <c r="D55" s="1"/>
  <c r="E37"/>
  <c r="E39" s="1"/>
  <c r="D32" i="83"/>
  <c r="E39" i="126"/>
  <c r="E13" i="121"/>
  <c r="E19" s="1"/>
  <c r="E13" i="120"/>
  <c r="E19" s="1"/>
  <c r="E39" i="119"/>
  <c r="E39" i="118"/>
  <c r="E13" i="117"/>
  <c r="E19" s="1"/>
  <c r="E13" i="116"/>
  <c r="E19" s="1"/>
  <c r="E39" i="115"/>
  <c r="E13"/>
  <c r="E19" s="1"/>
  <c r="E39" i="114"/>
  <c r="E13" i="113"/>
  <c r="E19" s="1"/>
  <c r="D32" i="125"/>
  <c r="D41" s="1"/>
  <c r="D32" i="122"/>
  <c r="E37" i="121"/>
  <c r="E39" s="1"/>
  <c r="D32" i="95"/>
  <c r="D41" s="1"/>
  <c r="E32" i="27"/>
  <c r="E41" s="1"/>
  <c r="E13" i="2"/>
  <c r="E19" s="1"/>
  <c r="E13" i="123"/>
  <c r="E19" s="1"/>
  <c r="E13" i="122"/>
  <c r="E19" s="1"/>
  <c r="E13" i="112"/>
  <c r="E19" s="1"/>
  <c r="E13" i="108"/>
  <c r="E19" s="1"/>
  <c r="E39" i="2"/>
  <c r="D39" i="93"/>
  <c r="D39" i="85"/>
  <c r="D41" s="1"/>
  <c r="C39" i="41"/>
  <c r="C48" s="1"/>
  <c r="D37" i="40"/>
  <c r="D48" s="1"/>
  <c r="D51" i="30"/>
  <c r="D55" s="1"/>
  <c r="C39"/>
  <c r="C48" s="1"/>
  <c r="D51" i="13"/>
  <c r="D55" s="1"/>
  <c r="C39"/>
  <c r="C48" s="1"/>
  <c r="D37" i="12"/>
  <c r="E37" s="1"/>
  <c r="E39" s="1"/>
  <c r="D51" i="8"/>
  <c r="D55" s="1"/>
  <c r="D53" i="130" s="1"/>
  <c r="C53" s="1"/>
  <c r="E53" s="1"/>
  <c r="C39" i="8"/>
  <c r="C37" i="130" s="1"/>
  <c r="D37" i="112"/>
  <c r="D48" s="1"/>
  <c r="D37" i="108"/>
  <c r="D48" s="1"/>
  <c r="D51" i="99"/>
  <c r="D55" s="1"/>
  <c r="C39" i="97"/>
  <c r="C48" s="1"/>
  <c r="D51" i="95"/>
  <c r="D55" s="1"/>
  <c r="C39" i="93"/>
  <c r="C48" s="1"/>
  <c r="C39" i="87"/>
  <c r="C48" s="1"/>
  <c r="C39" i="85"/>
  <c r="C39" i="71"/>
  <c r="D37" i="64"/>
  <c r="D48" s="1"/>
  <c r="C39" i="57"/>
  <c r="C39" i="55"/>
  <c r="C48" s="1"/>
  <c r="C39" i="47"/>
  <c r="C39" i="43"/>
  <c r="C48" s="1"/>
  <c r="D39" i="35"/>
  <c r="D41" s="1"/>
  <c r="D39" i="23"/>
  <c r="D41" s="1"/>
  <c r="D39" i="10"/>
  <c r="D41" s="1"/>
  <c r="D39" i="6"/>
  <c r="D41" s="1"/>
  <c r="D51" i="39"/>
  <c r="D55" s="1"/>
  <c r="C39"/>
  <c r="D51" i="31"/>
  <c r="D55" s="1"/>
  <c r="C39"/>
  <c r="C48" s="1"/>
  <c r="D51" i="29"/>
  <c r="D55" s="1"/>
  <c r="C39"/>
  <c r="C48" s="1"/>
  <c r="C39" i="28"/>
  <c r="D37"/>
  <c r="E37" s="1"/>
  <c r="E39" s="1"/>
  <c r="D51" i="23"/>
  <c r="D55" s="1"/>
  <c r="C39"/>
  <c r="C48" s="1"/>
  <c r="C39" i="20"/>
  <c r="D37"/>
  <c r="E37" s="1"/>
  <c r="E39" s="1"/>
  <c r="C39" i="10"/>
  <c r="D51" i="9"/>
  <c r="D55" s="1"/>
  <c r="C39"/>
  <c r="D51" i="6"/>
  <c r="D55" s="1"/>
  <c r="C39"/>
  <c r="C39" i="4"/>
  <c r="C48" s="1"/>
  <c r="D41" i="34"/>
  <c r="D37" i="26"/>
  <c r="D48" s="1"/>
  <c r="D51" i="25"/>
  <c r="D55" s="1"/>
  <c r="C39"/>
  <c r="C48" s="1"/>
  <c r="D51" i="24"/>
  <c r="D55" s="1"/>
  <c r="C39"/>
  <c r="C48" s="1"/>
  <c r="C39" i="22"/>
  <c r="C48" s="1"/>
  <c r="D51" i="18"/>
  <c r="D55" s="1"/>
  <c r="C39"/>
  <c r="C39" i="11"/>
  <c r="C48" s="1"/>
  <c r="D51" i="7"/>
  <c r="D55" s="1"/>
  <c r="C39"/>
  <c r="D39" i="27"/>
  <c r="C48" s="1"/>
  <c r="D39" i="19"/>
  <c r="D41" s="1"/>
  <c r="D39" i="9"/>
  <c r="D41" s="1"/>
  <c r="D39" i="8"/>
  <c r="D41" s="1"/>
  <c r="D39" i="3"/>
  <c r="C48" s="1"/>
  <c r="C32" i="118"/>
  <c r="C41" s="1"/>
  <c r="C32" i="114"/>
  <c r="C41" s="1"/>
  <c r="C32" i="110"/>
  <c r="C41" s="1"/>
  <c r="C32" i="106"/>
  <c r="C41" s="1"/>
  <c r="C32" i="102"/>
  <c r="C41" s="1"/>
  <c r="C32" i="98"/>
  <c r="C41" s="1"/>
  <c r="C32" i="94"/>
  <c r="C41" s="1"/>
  <c r="C32" i="90"/>
  <c r="C41" s="1"/>
  <c r="C32" i="86"/>
  <c r="C41" s="1"/>
  <c r="C32" i="82"/>
  <c r="C41" s="1"/>
  <c r="C32" i="78"/>
  <c r="C41" s="1"/>
  <c r="C32" i="74"/>
  <c r="C41" s="1"/>
  <c r="C32" i="70"/>
  <c r="C41" s="1"/>
  <c r="C32" i="66"/>
  <c r="C41" s="1"/>
  <c r="C32" i="62"/>
  <c r="C41" s="1"/>
  <c r="C32" i="58"/>
  <c r="C41" s="1"/>
  <c r="C32" i="54"/>
  <c r="C41" s="1"/>
  <c r="C32" i="18"/>
  <c r="C32" i="6"/>
  <c r="E27" i="126"/>
  <c r="E30" s="1"/>
  <c r="E27" i="122"/>
  <c r="E30" s="1"/>
  <c r="E27" i="118"/>
  <c r="E30" s="1"/>
  <c r="E27" i="114"/>
  <c r="E30" s="1"/>
  <c r="E27" i="110"/>
  <c r="E30" s="1"/>
  <c r="E27" i="106"/>
  <c r="E30" s="1"/>
  <c r="E27" i="102"/>
  <c r="E30" s="1"/>
  <c r="E27" i="98"/>
  <c r="E30" s="1"/>
  <c r="E27" i="94"/>
  <c r="E30" s="1"/>
  <c r="E27" i="90"/>
  <c r="E30" s="1"/>
  <c r="E27" i="86"/>
  <c r="E30" s="1"/>
  <c r="E27" i="82"/>
  <c r="E30" s="1"/>
  <c r="E27" i="78"/>
  <c r="E30" s="1"/>
  <c r="E27" i="74"/>
  <c r="E30" s="1"/>
  <c r="E27" i="70"/>
  <c r="E30" s="1"/>
  <c r="E27" i="66"/>
  <c r="E30" s="1"/>
  <c r="E27" i="62"/>
  <c r="E30" s="1"/>
  <c r="E27" i="58"/>
  <c r="E30" s="1"/>
  <c r="E27" i="54"/>
  <c r="E30" s="1"/>
  <c r="E27" i="50"/>
  <c r="E30" s="1"/>
  <c r="E27" i="46"/>
  <c r="E30" s="1"/>
  <c r="E27" i="42"/>
  <c r="E30" s="1"/>
  <c r="E27" i="38"/>
  <c r="E30" s="1"/>
  <c r="E27" i="34"/>
  <c r="E30" s="1"/>
  <c r="E27" i="30"/>
  <c r="E30" s="1"/>
  <c r="E27" i="26"/>
  <c r="E30" s="1"/>
  <c r="E27" i="22"/>
  <c r="E30" s="1"/>
  <c r="E27" i="18"/>
  <c r="E30" s="1"/>
  <c r="E27" i="14"/>
  <c r="E30" s="1"/>
  <c r="E27" i="6"/>
  <c r="E30" s="1"/>
  <c r="C49" i="122"/>
  <c r="E49" s="1"/>
  <c r="C49" i="114"/>
  <c r="E49" s="1"/>
  <c r="C49" i="106"/>
  <c r="E49" s="1"/>
  <c r="C49" i="98"/>
  <c r="C49" i="90"/>
  <c r="C49" i="82"/>
  <c r="C49" i="74"/>
  <c r="E49" s="1"/>
  <c r="C49" i="66"/>
  <c r="C49" i="58"/>
  <c r="E49" s="1"/>
  <c r="C49" i="50"/>
  <c r="C49" i="42"/>
  <c r="E49" s="1"/>
  <c r="C49" i="34"/>
  <c r="E49" s="1"/>
  <c r="C49" i="26"/>
  <c r="E49" s="1"/>
  <c r="C49" i="18"/>
  <c r="E49" s="1"/>
  <c r="C49" i="10"/>
  <c r="E49" s="1"/>
  <c r="E24" i="124"/>
  <c r="E30" s="1"/>
  <c r="C49"/>
  <c r="E49" s="1"/>
  <c r="E24" i="120"/>
  <c r="E30" s="1"/>
  <c r="C49"/>
  <c r="E49" s="1"/>
  <c r="E24" i="116"/>
  <c r="E30" s="1"/>
  <c r="C49"/>
  <c r="E24" i="112"/>
  <c r="E30" s="1"/>
  <c r="C49"/>
  <c r="E49" s="1"/>
  <c r="E24" i="108"/>
  <c r="E30" s="1"/>
  <c r="C49"/>
  <c r="E24" i="104"/>
  <c r="E30" s="1"/>
  <c r="C49"/>
  <c r="E24" i="100"/>
  <c r="E30" s="1"/>
  <c r="C49"/>
  <c r="E49" s="1"/>
  <c r="E24" i="96"/>
  <c r="E30" s="1"/>
  <c r="C49"/>
  <c r="E24" i="92"/>
  <c r="E30" s="1"/>
  <c r="C49"/>
  <c r="E49" s="1"/>
  <c r="E24" i="88"/>
  <c r="E30" s="1"/>
  <c r="C49"/>
  <c r="E24" i="84"/>
  <c r="E30" s="1"/>
  <c r="C49"/>
  <c r="E24" i="80"/>
  <c r="E30" s="1"/>
  <c r="C49"/>
  <c r="E24" i="76"/>
  <c r="E30" s="1"/>
  <c r="C49"/>
  <c r="E24" i="72"/>
  <c r="E30" s="1"/>
  <c r="C49"/>
  <c r="E24" i="68"/>
  <c r="E30" s="1"/>
  <c r="C49"/>
  <c r="E24" i="64"/>
  <c r="E30" s="1"/>
  <c r="C49"/>
  <c r="E49" s="1"/>
  <c r="E24" i="60"/>
  <c r="E30" s="1"/>
  <c r="E32" s="1"/>
  <c r="E41" s="1"/>
  <c r="C49"/>
  <c r="E24" i="56"/>
  <c r="E30" s="1"/>
  <c r="C49"/>
  <c r="E24" i="52"/>
  <c r="E30" s="1"/>
  <c r="E32" s="1"/>
  <c r="E41" s="1"/>
  <c r="C49"/>
  <c r="E24" i="48"/>
  <c r="E30" s="1"/>
  <c r="C49"/>
  <c r="E24" i="44"/>
  <c r="E30" s="1"/>
  <c r="C49"/>
  <c r="E49" s="1"/>
  <c r="E24" i="40"/>
  <c r="E30" s="1"/>
  <c r="C49"/>
  <c r="E49" s="1"/>
  <c r="E24" i="36"/>
  <c r="E30" s="1"/>
  <c r="E32" s="1"/>
  <c r="C49"/>
  <c r="E49" s="1"/>
  <c r="E24" i="32"/>
  <c r="E30" s="1"/>
  <c r="C49"/>
  <c r="E24" i="28"/>
  <c r="E30" s="1"/>
  <c r="E32" s="1"/>
  <c r="C49"/>
  <c r="E49" s="1"/>
  <c r="E24" i="24"/>
  <c r="E30" s="1"/>
  <c r="C49"/>
  <c r="E49" s="1"/>
  <c r="E24" i="20"/>
  <c r="E30" s="1"/>
  <c r="C49"/>
  <c r="E49" s="1"/>
  <c r="E24" i="16"/>
  <c r="E30" s="1"/>
  <c r="C49"/>
  <c r="E24" i="12"/>
  <c r="E30" s="1"/>
  <c r="E32" s="1"/>
  <c r="C49"/>
  <c r="E49" s="1"/>
  <c r="E24" i="8"/>
  <c r="C49"/>
  <c r="E49" s="1"/>
  <c r="E24" i="4"/>
  <c r="E30" s="1"/>
  <c r="C49"/>
  <c r="E49" s="1"/>
  <c r="C32" i="124"/>
  <c r="C41" s="1"/>
  <c r="C32" i="116"/>
  <c r="C41" s="1"/>
  <c r="C32" i="108"/>
  <c r="C41" s="1"/>
  <c r="C32" i="100"/>
  <c r="C41" s="1"/>
  <c r="C32" i="92"/>
  <c r="C41" s="1"/>
  <c r="C32" i="84"/>
  <c r="C32" i="76"/>
  <c r="C41" s="1"/>
  <c r="C32" i="68"/>
  <c r="C41" s="1"/>
  <c r="C32" i="60"/>
  <c r="C41" s="1"/>
  <c r="C32" i="52"/>
  <c r="C41" s="1"/>
  <c r="C32" i="44"/>
  <c r="C41" s="1"/>
  <c r="C32" i="36"/>
  <c r="C41" s="1"/>
  <c r="C32" i="28"/>
  <c r="C32" i="20"/>
  <c r="C32" i="12"/>
  <c r="C41" s="1"/>
  <c r="C32" i="4"/>
  <c r="C49" i="126"/>
  <c r="C49" i="118"/>
  <c r="C49" i="110"/>
  <c r="E49" s="1"/>
  <c r="C49" i="102"/>
  <c r="E49" s="1"/>
  <c r="C49" i="94"/>
  <c r="E49" s="1"/>
  <c r="C49" i="86"/>
  <c r="C49" i="78"/>
  <c r="C49" i="70"/>
  <c r="C49" i="62"/>
  <c r="C49" i="54"/>
  <c r="C49" i="46"/>
  <c r="C49" i="38"/>
  <c r="C49" i="30"/>
  <c r="E49" s="1"/>
  <c r="C49" i="22"/>
  <c r="C49" i="14"/>
  <c r="C49" i="6"/>
  <c r="E32" i="10"/>
  <c r="E41" s="1"/>
  <c r="C32" i="123"/>
  <c r="C32" i="119"/>
  <c r="C41" s="1"/>
  <c r="C32" i="115"/>
  <c r="C41" s="1"/>
  <c r="C32" i="111"/>
  <c r="C41" s="1"/>
  <c r="C32" i="107"/>
  <c r="C41" s="1"/>
  <c r="C32" i="103"/>
  <c r="C41" s="1"/>
  <c r="C32" i="99"/>
  <c r="C41" s="1"/>
  <c r="C32" i="95"/>
  <c r="C41" s="1"/>
  <c r="C32" i="91"/>
  <c r="C41" s="1"/>
  <c r="C32" i="87"/>
  <c r="C32" i="83"/>
  <c r="C41" s="1"/>
  <c r="C32" i="79"/>
  <c r="C32" i="75"/>
  <c r="C41" s="1"/>
  <c r="C32" i="71"/>
  <c r="C32" i="67"/>
  <c r="C41" s="1"/>
  <c r="C32" i="63"/>
  <c r="C41" s="1"/>
  <c r="C32" i="59"/>
  <c r="C41" s="1"/>
  <c r="C32" i="55"/>
  <c r="C32" i="51"/>
  <c r="C41" s="1"/>
  <c r="C32" i="47"/>
  <c r="C32" i="43"/>
  <c r="C32" i="39"/>
  <c r="C32" i="35"/>
  <c r="C41" s="1"/>
  <c r="C32" i="31"/>
  <c r="C32" i="27"/>
  <c r="C41" s="1"/>
  <c r="C32" i="23"/>
  <c r="C32" i="19"/>
  <c r="C41" s="1"/>
  <c r="C32" i="15"/>
  <c r="C32" i="11"/>
  <c r="C32" i="7"/>
  <c r="C32" i="3"/>
  <c r="C41" s="1"/>
  <c r="E32" i="105"/>
  <c r="E32" i="89"/>
  <c r="E41" s="1"/>
  <c r="E32" i="65"/>
  <c r="E32" i="57"/>
  <c r="E41" s="1"/>
  <c r="E32" i="53"/>
  <c r="E41" s="1"/>
  <c r="E32" i="49"/>
  <c r="E41" s="1"/>
  <c r="E32" i="41"/>
  <c r="E32" i="37"/>
  <c r="E41" s="1"/>
  <c r="E32" i="33"/>
  <c r="E32" i="5"/>
  <c r="D35" i="130"/>
  <c r="E35" s="1"/>
  <c r="C13"/>
  <c r="C19" s="1"/>
  <c r="E8"/>
  <c r="C48" i="18" l="1"/>
  <c r="C48" i="113"/>
  <c r="C48" i="14"/>
  <c r="D41" i="101"/>
  <c r="C48" i="39"/>
  <c r="D41" i="65"/>
  <c r="C48" i="7"/>
  <c r="D48" i="12"/>
  <c r="D48" i="28"/>
  <c r="D48" i="20"/>
  <c r="C48" i="10"/>
  <c r="C48" i="8"/>
  <c r="C48" i="84"/>
  <c r="C48" i="79"/>
  <c r="D41" i="52"/>
  <c r="C48" i="9"/>
  <c r="C48" i="47"/>
  <c r="C48" i="42"/>
  <c r="C48" i="71"/>
  <c r="C51" s="1"/>
  <c r="C55" s="1"/>
  <c r="C48" i="54"/>
  <c r="C48" i="63"/>
  <c r="C48" i="118"/>
  <c r="C48" i="6"/>
  <c r="C48" i="57"/>
  <c r="C48" i="117"/>
  <c r="C48" i="16"/>
  <c r="C48" i="74"/>
  <c r="E41" i="41"/>
  <c r="E32" i="107"/>
  <c r="C48" i="44"/>
  <c r="C48" i="94"/>
  <c r="E48" s="1"/>
  <c r="E51" s="1"/>
  <c r="E55" s="1"/>
  <c r="C48" i="114"/>
  <c r="C48" i="36"/>
  <c r="D51" i="123"/>
  <c r="D55" s="1"/>
  <c r="C48" i="85"/>
  <c r="C48" i="67"/>
  <c r="C48" i="52"/>
  <c r="E48" s="1"/>
  <c r="C48" i="92"/>
  <c r="D51" i="103"/>
  <c r="D55" s="1"/>
  <c r="C48" i="111"/>
  <c r="C51" s="1"/>
  <c r="C55" s="1"/>
  <c r="D51" i="121"/>
  <c r="D55" s="1"/>
  <c r="C48" i="106"/>
  <c r="C48" i="32"/>
  <c r="E48" s="1"/>
  <c r="C48" i="102"/>
  <c r="C48" i="70"/>
  <c r="D41" i="93"/>
  <c r="E48" i="48"/>
  <c r="E30" i="15"/>
  <c r="C48" i="76"/>
  <c r="E48" s="1"/>
  <c r="C48" i="19"/>
  <c r="E48" s="1"/>
  <c r="E51" s="1"/>
  <c r="E55" s="1"/>
  <c r="C48" i="56"/>
  <c r="E48" s="1"/>
  <c r="C48" i="73"/>
  <c r="C48" i="100"/>
  <c r="E48" s="1"/>
  <c r="E51" s="1"/>
  <c r="E55" s="1"/>
  <c r="C48" i="35"/>
  <c r="C48" i="69"/>
  <c r="C48" i="115"/>
  <c r="C48" i="110"/>
  <c r="E48" s="1"/>
  <c r="E51" s="1"/>
  <c r="E55" s="1"/>
  <c r="C48" i="66"/>
  <c r="E48" i="84"/>
  <c r="D39" i="121"/>
  <c r="C48" s="1"/>
  <c r="D39" i="123"/>
  <c r="C48" s="1"/>
  <c r="D41" i="30"/>
  <c r="E32" i="77"/>
  <c r="E41" s="1"/>
  <c r="E32" i="7"/>
  <c r="E41" s="1"/>
  <c r="C41" i="123"/>
  <c r="C41" i="84"/>
  <c r="D41" i="91"/>
  <c r="E32" i="55"/>
  <c r="E41" s="1"/>
  <c r="E32" i="9"/>
  <c r="E41" s="1"/>
  <c r="E41" i="5"/>
  <c r="E41" i="36"/>
  <c r="E32" i="44"/>
  <c r="E41" s="1"/>
  <c r="E32" i="68"/>
  <c r="E41" s="1"/>
  <c r="E32" i="100"/>
  <c r="E41" s="1"/>
  <c r="D41" i="48"/>
  <c r="E41" i="51"/>
  <c r="E48" i="96"/>
  <c r="E48" i="80"/>
  <c r="E48" i="104"/>
  <c r="E41" i="47"/>
  <c r="E32" i="29"/>
  <c r="E41" s="1"/>
  <c r="C51" i="15"/>
  <c r="C55" s="1"/>
  <c r="E48" i="92"/>
  <c r="E51" s="1"/>
  <c r="E55" s="1"/>
  <c r="E48" i="90"/>
  <c r="D41" i="83"/>
  <c r="E32"/>
  <c r="E41" s="1"/>
  <c r="E48" i="47"/>
  <c r="E51" s="1"/>
  <c r="E55" s="1"/>
  <c r="E37" i="123"/>
  <c r="E39" s="1"/>
  <c r="E32" i="73"/>
  <c r="E41" s="1"/>
  <c r="E48" i="59"/>
  <c r="E51" s="1"/>
  <c r="E55" s="1"/>
  <c r="E32" i="17"/>
  <c r="E41" s="1"/>
  <c r="E32" i="3"/>
  <c r="E41" s="1"/>
  <c r="D51" i="101"/>
  <c r="D55" s="1"/>
  <c r="E48" i="126"/>
  <c r="E48" i="124"/>
  <c r="E51" s="1"/>
  <c r="E55" s="1"/>
  <c r="E32" i="97"/>
  <c r="E48" i="66"/>
  <c r="E32" i="15"/>
  <c r="E41" s="1"/>
  <c r="C41" i="6"/>
  <c r="D41" i="110"/>
  <c r="E32" i="4"/>
  <c r="E41" s="1"/>
  <c r="C41" i="18"/>
  <c r="E32" i="109"/>
  <c r="D41" i="122"/>
  <c r="E39" i="106"/>
  <c r="E32" i="23"/>
  <c r="E41" s="1"/>
  <c r="C41" i="7"/>
  <c r="E32" i="101"/>
  <c r="E41" s="1"/>
  <c r="D39" i="28"/>
  <c r="E41" i="105"/>
  <c r="C41" i="42"/>
  <c r="D41" i="104"/>
  <c r="C51" i="59"/>
  <c r="C55" s="1"/>
  <c r="C41" i="4"/>
  <c r="C41" i="14"/>
  <c r="D41" i="41"/>
  <c r="E32" i="85"/>
  <c r="E41" s="1"/>
  <c r="E32" i="81"/>
  <c r="E41" s="1"/>
  <c r="D41" i="71"/>
  <c r="D41" i="13"/>
  <c r="E32" i="87"/>
  <c r="E41" s="1"/>
  <c r="C41" i="11"/>
  <c r="C41" i="20"/>
  <c r="D41" i="2"/>
  <c r="D41" i="100"/>
  <c r="D41" i="75"/>
  <c r="E48" i="60"/>
  <c r="E48" i="49"/>
  <c r="E51" s="1"/>
  <c r="E55" s="1"/>
  <c r="E48" i="103"/>
  <c r="E51" s="1"/>
  <c r="E55" s="1"/>
  <c r="E48" i="44"/>
  <c r="E51" s="1"/>
  <c r="E55" s="1"/>
  <c r="E32" i="93"/>
  <c r="E41" s="1"/>
  <c r="D41" i="55"/>
  <c r="C51" i="101"/>
  <c r="C55" s="1"/>
  <c r="E48"/>
  <c r="E51" s="1"/>
  <c r="E55" s="1"/>
  <c r="E41" i="33"/>
  <c r="C51" i="100"/>
  <c r="C55" s="1"/>
  <c r="C41" i="55"/>
  <c r="C41" i="87"/>
  <c r="C41" i="28"/>
  <c r="E41" i="12"/>
  <c r="E32" i="76"/>
  <c r="E41" s="1"/>
  <c r="E32" i="84"/>
  <c r="E32" i="124"/>
  <c r="E41" s="1"/>
  <c r="D39" i="12"/>
  <c r="C51" i="97"/>
  <c r="C55" s="1"/>
  <c r="E48" i="88"/>
  <c r="E48" i="122"/>
  <c r="E51" s="1"/>
  <c r="E55" s="1"/>
  <c r="E48" i="14"/>
  <c r="D41" i="60"/>
  <c r="E48" i="70"/>
  <c r="E48" i="105"/>
  <c r="E51" s="1"/>
  <c r="E55" s="1"/>
  <c r="E48" i="111"/>
  <c r="E51" s="1"/>
  <c r="E55" s="1"/>
  <c r="E48" i="106"/>
  <c r="E51" s="1"/>
  <c r="E55" s="1"/>
  <c r="D41" i="109"/>
  <c r="E32" i="95"/>
  <c r="E41" s="1"/>
  <c r="E41" i="111"/>
  <c r="E48" i="118"/>
  <c r="D41" i="11"/>
  <c r="D41" i="33"/>
  <c r="D41" i="49"/>
  <c r="E41" i="61"/>
  <c r="E41" i="109"/>
  <c r="C41" i="15"/>
  <c r="C41" i="23"/>
  <c r="C41" i="31"/>
  <c r="C41" i="39"/>
  <c r="C41" i="47"/>
  <c r="C41" i="71"/>
  <c r="C41" i="79"/>
  <c r="E32" i="20"/>
  <c r="E41" s="1"/>
  <c r="E41" i="28"/>
  <c r="E32" i="92"/>
  <c r="D39" i="20"/>
  <c r="D41" s="1"/>
  <c r="C51" i="87"/>
  <c r="C55" s="1"/>
  <c r="C51" i="63"/>
  <c r="C55" s="1"/>
  <c r="C51" i="114"/>
  <c r="C55" s="1"/>
  <c r="C41" i="22"/>
  <c r="C41" i="30"/>
  <c r="D51" i="12"/>
  <c r="D55" s="1"/>
  <c r="D51" i="26"/>
  <c r="D55" s="1"/>
  <c r="D51" i="40"/>
  <c r="D55" s="1"/>
  <c r="D51" i="20"/>
  <c r="D55" s="1"/>
  <c r="D51" i="28"/>
  <c r="D55" s="1"/>
  <c r="E48" i="113"/>
  <c r="E51" s="1"/>
  <c r="E55" s="1"/>
  <c r="D41" i="105"/>
  <c r="E41" i="97"/>
  <c r="E48" i="78"/>
  <c r="D41"/>
  <c r="C41" i="43"/>
  <c r="E48" i="17"/>
  <c r="E51" s="1"/>
  <c r="E55" s="1"/>
  <c r="C51" i="49"/>
  <c r="C55" s="1"/>
  <c r="E32" i="63"/>
  <c r="E41" s="1"/>
  <c r="E32" i="71"/>
  <c r="E41" s="1"/>
  <c r="E27" i="130"/>
  <c r="E48" i="62"/>
  <c r="D41"/>
  <c r="E32" i="59"/>
  <c r="E41" s="1"/>
  <c r="E32" i="67"/>
  <c r="E41" s="1"/>
  <c r="E32" i="75"/>
  <c r="E41" s="1"/>
  <c r="E32" i="99"/>
  <c r="E41" s="1"/>
  <c r="C51" i="31"/>
  <c r="C55" s="1"/>
  <c r="C51" i="39"/>
  <c r="C55" s="1"/>
  <c r="E41"/>
  <c r="E41" i="79"/>
  <c r="E41" i="91"/>
  <c r="E41" i="107"/>
  <c r="E13" i="130"/>
  <c r="E19" s="1"/>
  <c r="D32"/>
  <c r="D41" i="21"/>
  <c r="D41" i="58"/>
  <c r="E32" i="123"/>
  <c r="E41" s="1"/>
  <c r="E48" i="82"/>
  <c r="D41"/>
  <c r="E48" i="98"/>
  <c r="D41"/>
  <c r="E32" i="115"/>
  <c r="E41" s="1"/>
  <c r="E48" i="54"/>
  <c r="C30" i="130"/>
  <c r="C32" s="1"/>
  <c r="E48" i="15"/>
  <c r="E51" s="1"/>
  <c r="E55" s="1"/>
  <c r="D51" i="34"/>
  <c r="D55" s="1"/>
  <c r="E48"/>
  <c r="E51" s="1"/>
  <c r="E55" s="1"/>
  <c r="E48" i="46"/>
  <c r="D41"/>
  <c r="D51" i="51"/>
  <c r="D55" s="1"/>
  <c r="D41" i="61"/>
  <c r="D51" i="69"/>
  <c r="D55" s="1"/>
  <c r="E48" i="116"/>
  <c r="D41"/>
  <c r="D41" i="37"/>
  <c r="D41" i="53"/>
  <c r="D41" i="77"/>
  <c r="E41" i="65"/>
  <c r="C51" i="125"/>
  <c r="C55" s="1"/>
  <c r="E41" i="119"/>
  <c r="D41" i="80"/>
  <c r="E39" i="84"/>
  <c r="E39" i="92"/>
  <c r="E39" i="102"/>
  <c r="D51" i="16"/>
  <c r="D55" s="1"/>
  <c r="E48"/>
  <c r="D41" i="120"/>
  <c r="D51" i="115"/>
  <c r="D55" s="1"/>
  <c r="E48" i="38"/>
  <c r="D41"/>
  <c r="D41" i="50"/>
  <c r="E48"/>
  <c r="D41" i="67"/>
  <c r="D41" i="68"/>
  <c r="E48"/>
  <c r="D41" i="107"/>
  <c r="D51" i="45"/>
  <c r="D55" s="1"/>
  <c r="D51" i="75"/>
  <c r="D55" s="1"/>
  <c r="D41" i="119"/>
  <c r="E48" i="72"/>
  <c r="D41"/>
  <c r="D41" i="86"/>
  <c r="E48"/>
  <c r="E32" i="6"/>
  <c r="E41" s="1"/>
  <c r="E32" i="14"/>
  <c r="E41" s="1"/>
  <c r="E32" i="18"/>
  <c r="E41" s="1"/>
  <c r="E32" i="22"/>
  <c r="E41" s="1"/>
  <c r="E32" i="26"/>
  <c r="E32" i="30"/>
  <c r="E41" s="1"/>
  <c r="E32" i="34"/>
  <c r="E41" s="1"/>
  <c r="E32" i="38"/>
  <c r="E41" s="1"/>
  <c r="E32" i="42"/>
  <c r="E41" s="1"/>
  <c r="E32" i="46"/>
  <c r="E41" s="1"/>
  <c r="E32" i="50"/>
  <c r="E41" s="1"/>
  <c r="E32" i="54"/>
  <c r="E41" s="1"/>
  <c r="E32" i="58"/>
  <c r="E41" s="1"/>
  <c r="E32" i="62"/>
  <c r="E41" s="1"/>
  <c r="E32" i="66"/>
  <c r="E41" s="1"/>
  <c r="E32" i="70"/>
  <c r="E41" s="1"/>
  <c r="E32" i="74"/>
  <c r="E41" s="1"/>
  <c r="E32" i="78"/>
  <c r="E41" s="1"/>
  <c r="E32" i="82"/>
  <c r="E41" s="1"/>
  <c r="E32" i="86"/>
  <c r="E41" s="1"/>
  <c r="E32" i="90"/>
  <c r="E41" s="1"/>
  <c r="E32" i="94"/>
  <c r="E41" s="1"/>
  <c r="E32" i="98"/>
  <c r="E41" s="1"/>
  <c r="E32" i="102"/>
  <c r="E41" s="1"/>
  <c r="E32" i="106"/>
  <c r="E32" i="110"/>
  <c r="E41" s="1"/>
  <c r="E32" i="114"/>
  <c r="E41" s="1"/>
  <c r="E32" i="118"/>
  <c r="E41" s="1"/>
  <c r="E32" i="126"/>
  <c r="E41" s="1"/>
  <c r="E32" i="16"/>
  <c r="E41" s="1"/>
  <c r="E32" i="24"/>
  <c r="E41" s="1"/>
  <c r="E32" i="32"/>
  <c r="E41" s="1"/>
  <c r="E32" i="40"/>
  <c r="E32" i="48"/>
  <c r="E41" s="1"/>
  <c r="E32" i="56"/>
  <c r="E41" s="1"/>
  <c r="E32" i="64"/>
  <c r="E32" i="72"/>
  <c r="E41" s="1"/>
  <c r="E32" i="80"/>
  <c r="E41" s="1"/>
  <c r="E32" i="88"/>
  <c r="E41" s="1"/>
  <c r="E32" i="96"/>
  <c r="E41" s="1"/>
  <c r="E32" i="104"/>
  <c r="E41" s="1"/>
  <c r="E48" i="6"/>
  <c r="C51" i="9"/>
  <c r="C55" s="1"/>
  <c r="C51" i="10"/>
  <c r="C55" s="1"/>
  <c r="C51" i="29"/>
  <c r="C55" s="1"/>
  <c r="E30" i="8"/>
  <c r="C32" i="2"/>
  <c r="C41" s="1"/>
  <c r="E49" i="14"/>
  <c r="E49" i="46"/>
  <c r="E49" i="62"/>
  <c r="E49" i="78"/>
  <c r="E49" i="126"/>
  <c r="E49" i="50"/>
  <c r="E49" i="66"/>
  <c r="E51" s="1"/>
  <c r="E55" s="1"/>
  <c r="E49" i="82"/>
  <c r="E49" i="98"/>
  <c r="D41" i="27"/>
  <c r="E48" i="39"/>
  <c r="E51" s="1"/>
  <c r="E55" s="1"/>
  <c r="D51" i="32"/>
  <c r="D55" s="1"/>
  <c r="C51" i="43"/>
  <c r="C55" s="1"/>
  <c r="E48"/>
  <c r="E51" s="1"/>
  <c r="E55" s="1"/>
  <c r="C51" i="55"/>
  <c r="C55" s="1"/>
  <c r="E48"/>
  <c r="E51" s="1"/>
  <c r="E55" s="1"/>
  <c r="D39" i="64"/>
  <c r="C48" s="1"/>
  <c r="E37"/>
  <c r="E39" s="1"/>
  <c r="D51"/>
  <c r="D55" s="1"/>
  <c r="D51" i="91"/>
  <c r="D55" s="1"/>
  <c r="D51" i="109"/>
  <c r="D55" s="1"/>
  <c r="D51" i="2"/>
  <c r="D55" s="1"/>
  <c r="D41" i="123"/>
  <c r="E49" i="6"/>
  <c r="E49" i="22"/>
  <c r="E49" i="38"/>
  <c r="C51" i="54"/>
  <c r="C55" s="1"/>
  <c r="E49"/>
  <c r="E49" i="70"/>
  <c r="E49" i="86"/>
  <c r="E49" i="118"/>
  <c r="E49" i="16"/>
  <c r="E49" i="32"/>
  <c r="E49" i="48"/>
  <c r="C51"/>
  <c r="C55" s="1"/>
  <c r="E49" i="52"/>
  <c r="E49" i="56"/>
  <c r="E49" i="60"/>
  <c r="E49" i="68"/>
  <c r="E49" i="72"/>
  <c r="E49" i="76"/>
  <c r="C51"/>
  <c r="C55" s="1"/>
  <c r="C51" i="80"/>
  <c r="C55" s="1"/>
  <c r="E49"/>
  <c r="E51" s="1"/>
  <c r="E55" s="1"/>
  <c r="C51" i="84"/>
  <c r="C55" s="1"/>
  <c r="E49"/>
  <c r="C51" i="88"/>
  <c r="C55" s="1"/>
  <c r="E49"/>
  <c r="E51" s="1"/>
  <c r="E55" s="1"/>
  <c r="E49" i="96"/>
  <c r="C51"/>
  <c r="C55" s="1"/>
  <c r="E49" i="104"/>
  <c r="E49" i="108"/>
  <c r="E49" i="116"/>
  <c r="E49" i="90"/>
  <c r="D41" i="3"/>
  <c r="D39" i="26"/>
  <c r="C48" s="1"/>
  <c r="E37"/>
  <c r="E39" s="1"/>
  <c r="D51" i="36"/>
  <c r="D55" s="1"/>
  <c r="D51" i="33"/>
  <c r="D55" s="1"/>
  <c r="C51" i="57"/>
  <c r="C55" s="1"/>
  <c r="E48"/>
  <c r="E51" s="1"/>
  <c r="E55" s="1"/>
  <c r="D51" i="89"/>
  <c r="D55" s="1"/>
  <c r="E48" i="97"/>
  <c r="E51" s="1"/>
  <c r="E55" s="1"/>
  <c r="D39" i="108"/>
  <c r="C48" s="1"/>
  <c r="E37"/>
  <c r="E39" s="1"/>
  <c r="D51"/>
  <c r="D55" s="1"/>
  <c r="D51" i="112"/>
  <c r="D55" s="1"/>
  <c r="E37"/>
  <c r="E39" s="1"/>
  <c r="D39" i="40"/>
  <c r="C48" s="1"/>
  <c r="E37"/>
  <c r="E39" s="1"/>
  <c r="D41" i="121"/>
  <c r="C51" i="122"/>
  <c r="C55" s="1"/>
  <c r="E32" i="112"/>
  <c r="E51" i="84"/>
  <c r="E55" s="1"/>
  <c r="E32" i="113"/>
  <c r="E41" s="1"/>
  <c r="E32" i="116"/>
  <c r="E41" s="1"/>
  <c r="E32" i="120"/>
  <c r="E41" s="1"/>
  <c r="C51" i="110"/>
  <c r="C55" s="1"/>
  <c r="C32" i="9"/>
  <c r="C41" s="1"/>
  <c r="C32" i="13"/>
  <c r="C41" s="1"/>
  <c r="C32" i="17"/>
  <c r="C41" s="1"/>
  <c r="C32" i="21"/>
  <c r="C41" s="1"/>
  <c r="C32" i="25"/>
  <c r="C41" s="1"/>
  <c r="C32" i="29"/>
  <c r="C41" s="1"/>
  <c r="C32" i="33"/>
  <c r="C41" s="1"/>
  <c r="C32" i="37"/>
  <c r="C41" s="1"/>
  <c r="C32" i="41"/>
  <c r="C41" s="1"/>
  <c r="C32" i="45"/>
  <c r="C41" s="1"/>
  <c r="C32" i="49"/>
  <c r="C41" s="1"/>
  <c r="C32" i="53"/>
  <c r="C41" s="1"/>
  <c r="C32" i="57"/>
  <c r="C41" s="1"/>
  <c r="C32" i="61"/>
  <c r="C41" s="1"/>
  <c r="C32" i="65"/>
  <c r="C41" s="1"/>
  <c r="C32" i="69"/>
  <c r="C41" s="1"/>
  <c r="C32" i="73"/>
  <c r="C41" s="1"/>
  <c r="C32" i="77"/>
  <c r="C41" s="1"/>
  <c r="C32" i="81"/>
  <c r="C41" s="1"/>
  <c r="C32" i="85"/>
  <c r="C41" s="1"/>
  <c r="C32" i="89"/>
  <c r="C41" s="1"/>
  <c r="C32" i="93"/>
  <c r="C41" s="1"/>
  <c r="C32" i="97"/>
  <c r="C41" s="1"/>
  <c r="C32" i="101"/>
  <c r="C41" s="1"/>
  <c r="C32" i="105"/>
  <c r="C41" s="1"/>
  <c r="C32" i="109"/>
  <c r="C41" s="1"/>
  <c r="C32" i="113"/>
  <c r="C41" s="1"/>
  <c r="C32" i="117"/>
  <c r="C41" s="1"/>
  <c r="C32" i="121"/>
  <c r="C41" s="1"/>
  <c r="C32" i="125"/>
  <c r="C41" s="1"/>
  <c r="C32" i="8"/>
  <c r="C41" s="1"/>
  <c r="C32" i="16"/>
  <c r="C41" s="1"/>
  <c r="C32" i="24"/>
  <c r="C41" s="1"/>
  <c r="C32" i="32"/>
  <c r="C41" s="1"/>
  <c r="C32" i="40"/>
  <c r="C41" s="1"/>
  <c r="C32" i="48"/>
  <c r="C41" s="1"/>
  <c r="C32" i="56"/>
  <c r="C41" s="1"/>
  <c r="C32" i="64"/>
  <c r="C41" s="1"/>
  <c r="C32" i="72"/>
  <c r="C41" s="1"/>
  <c r="C32" i="80"/>
  <c r="C41" s="1"/>
  <c r="C32" i="88"/>
  <c r="C41" s="1"/>
  <c r="C32" i="96"/>
  <c r="C41" s="1"/>
  <c r="C32" i="104"/>
  <c r="C41" s="1"/>
  <c r="C32" i="112"/>
  <c r="C41" s="1"/>
  <c r="C32" i="120"/>
  <c r="C41" s="1"/>
  <c r="C32" i="10"/>
  <c r="C41" s="1"/>
  <c r="E48" i="22"/>
  <c r="D39" i="112"/>
  <c r="C48" s="1"/>
  <c r="E32" i="108"/>
  <c r="E32" i="122"/>
  <c r="E41" s="1"/>
  <c r="E32" i="2"/>
  <c r="E41" s="1"/>
  <c r="E32" i="117"/>
  <c r="E41" s="1"/>
  <c r="E32" i="121"/>
  <c r="E41" s="1"/>
  <c r="E48" i="114"/>
  <c r="E51" s="1"/>
  <c r="E55" s="1"/>
  <c r="E32" i="8" l="1"/>
  <c r="E41" s="1"/>
  <c r="E28" i="130"/>
  <c r="E30" s="1"/>
  <c r="E32" s="1"/>
  <c r="E51" i="118"/>
  <c r="E55" s="1"/>
  <c r="E51" i="76"/>
  <c r="E55" s="1"/>
  <c r="C48" i="20"/>
  <c r="C51" i="19"/>
  <c r="C55" s="1"/>
  <c r="C51" i="52"/>
  <c r="C55" s="1"/>
  <c r="D41" i="12"/>
  <c r="C48"/>
  <c r="D41" i="28"/>
  <c r="C48"/>
  <c r="E51" i="54"/>
  <c r="E55" s="1"/>
  <c r="E51" i="96"/>
  <c r="E55" s="1"/>
  <c r="E51" i="48"/>
  <c r="E55" s="1"/>
  <c r="E48" i="71"/>
  <c r="E51" s="1"/>
  <c r="E55" s="1"/>
  <c r="E51" i="90"/>
  <c r="E55" s="1"/>
  <c r="C51" i="104"/>
  <c r="C55" s="1"/>
  <c r="C51" i="16"/>
  <c r="C55" s="1"/>
  <c r="E51" i="82"/>
  <c r="E55" s="1"/>
  <c r="C51" i="90"/>
  <c r="C55" s="1"/>
  <c r="E51" i="104"/>
  <c r="E55" s="1"/>
  <c r="E51" i="126"/>
  <c r="E55" s="1"/>
  <c r="C51" i="118"/>
  <c r="C55" s="1"/>
  <c r="E41" i="112"/>
  <c r="C51" i="47"/>
  <c r="C55" s="1"/>
  <c r="C51" i="106"/>
  <c r="C55" s="1"/>
  <c r="C51" i="17"/>
  <c r="C55" s="1"/>
  <c r="E51" i="52"/>
  <c r="E55" s="1"/>
  <c r="E51" i="86"/>
  <c r="E55" s="1"/>
  <c r="E41" i="106"/>
  <c r="C51" i="92"/>
  <c r="C55" s="1"/>
  <c r="C51" i="94"/>
  <c r="C55" s="1"/>
  <c r="C51" i="82"/>
  <c r="C55" s="1"/>
  <c r="C51" i="126"/>
  <c r="C55" s="1"/>
  <c r="C51" i="34"/>
  <c r="C55" s="1"/>
  <c r="E51" i="72"/>
  <c r="E55" s="1"/>
  <c r="E51" i="70"/>
  <c r="E55" s="1"/>
  <c r="E48" i="87"/>
  <c r="E51" s="1"/>
  <c r="E55" s="1"/>
  <c r="C51" i="78"/>
  <c r="C55" s="1"/>
  <c r="E41" i="40"/>
  <c r="E41" i="26"/>
  <c r="C51" i="60"/>
  <c r="C55" s="1"/>
  <c r="C51" i="70"/>
  <c r="C55" s="1"/>
  <c r="C51" i="38"/>
  <c r="C55" s="1"/>
  <c r="E48" i="125"/>
  <c r="E51" s="1"/>
  <c r="E55" s="1"/>
  <c r="C51" i="98"/>
  <c r="C55" s="1"/>
  <c r="C51" i="66"/>
  <c r="C55" s="1"/>
  <c r="E41" i="84"/>
  <c r="C51" i="113"/>
  <c r="C55" s="1"/>
  <c r="C51" i="44"/>
  <c r="C55" s="1"/>
  <c r="C51" i="124"/>
  <c r="C55" s="1"/>
  <c r="E41" i="64"/>
  <c r="C51" i="46"/>
  <c r="C55" s="1"/>
  <c r="E51" i="32"/>
  <c r="E55" s="1"/>
  <c r="C51" i="6"/>
  <c r="C55" s="1"/>
  <c r="E48" i="9"/>
  <c r="E51" s="1"/>
  <c r="E55" s="1"/>
  <c r="E48" i="10"/>
  <c r="E51" s="1"/>
  <c r="E55" s="1"/>
  <c r="E41" i="92"/>
  <c r="C51" i="12"/>
  <c r="C55" s="1"/>
  <c r="E51" i="60"/>
  <c r="E55" s="1"/>
  <c r="E48" i="63"/>
  <c r="E51" s="1"/>
  <c r="E55" s="1"/>
  <c r="E51" i="62"/>
  <c r="E55" s="1"/>
  <c r="C51" i="14"/>
  <c r="C55" s="1"/>
  <c r="C51" i="105"/>
  <c r="C55" s="1"/>
  <c r="E51" i="116"/>
  <c r="E55" s="1"/>
  <c r="C51" i="56"/>
  <c r="C55" s="1"/>
  <c r="C51" i="62"/>
  <c r="C55" s="1"/>
  <c r="E51" i="14"/>
  <c r="E55" s="1"/>
  <c r="C51" i="116"/>
  <c r="C55" s="1"/>
  <c r="C51" i="68"/>
  <c r="C55" s="1"/>
  <c r="E51" i="56"/>
  <c r="E55" s="1"/>
  <c r="E51" i="50"/>
  <c r="E55" s="1"/>
  <c r="E48" i="74"/>
  <c r="E51" s="1"/>
  <c r="E55" s="1"/>
  <c r="C51"/>
  <c r="C55" s="1"/>
  <c r="E41" i="108"/>
  <c r="E51" i="98"/>
  <c r="E55" s="1"/>
  <c r="E51" i="78"/>
  <c r="E55" s="1"/>
  <c r="C51" i="72"/>
  <c r="C55" s="1"/>
  <c r="E51" i="38"/>
  <c r="E55" s="1"/>
  <c r="E48" i="31"/>
  <c r="E51" s="1"/>
  <c r="E55" s="1"/>
  <c r="C51" i="20"/>
  <c r="C55" s="1"/>
  <c r="E51" i="6"/>
  <c r="E55" s="1"/>
  <c r="E48" i="29"/>
  <c r="E51" s="1"/>
  <c r="E55" s="1"/>
  <c r="E48" i="5"/>
  <c r="E51" s="1"/>
  <c r="E55" s="1"/>
  <c r="C51"/>
  <c r="C55" s="1"/>
  <c r="E51" i="68"/>
  <c r="E55" s="1"/>
  <c r="C51" i="32"/>
  <c r="C55" s="1"/>
  <c r="E51" i="16"/>
  <c r="E55" s="1"/>
  <c r="C51" i="86"/>
  <c r="C55" s="1"/>
  <c r="C51" i="50"/>
  <c r="C55" s="1"/>
  <c r="E51" i="46"/>
  <c r="E55" s="1"/>
  <c r="E48" i="58"/>
  <c r="E51" s="1"/>
  <c r="E55" s="1"/>
  <c r="C51"/>
  <c r="C55" s="1"/>
  <c r="E48" i="21"/>
  <c r="E51" s="1"/>
  <c r="E55" s="1"/>
  <c r="C51"/>
  <c r="C55" s="1"/>
  <c r="E48" i="4"/>
  <c r="E51" s="1"/>
  <c r="E55" s="1"/>
  <c r="C51"/>
  <c r="C55" s="1"/>
  <c r="E48" i="119"/>
  <c r="E51" s="1"/>
  <c r="E55" s="1"/>
  <c r="C51"/>
  <c r="C55" s="1"/>
  <c r="E48" i="75"/>
  <c r="E51" s="1"/>
  <c r="E55" s="1"/>
  <c r="C51"/>
  <c r="C55" s="1"/>
  <c r="C51" i="45"/>
  <c r="C55" s="1"/>
  <c r="E48"/>
  <c r="E51" s="1"/>
  <c r="E55" s="1"/>
  <c r="E48" i="107"/>
  <c r="E51" s="1"/>
  <c r="E55" s="1"/>
  <c r="C51"/>
  <c r="C55" s="1"/>
  <c r="E48" i="115"/>
  <c r="E51" s="1"/>
  <c r="E55" s="1"/>
  <c r="C51"/>
  <c r="C55" s="1"/>
  <c r="E48" i="102"/>
  <c r="E51" s="1"/>
  <c r="E55" s="1"/>
  <c r="C51"/>
  <c r="C55" s="1"/>
  <c r="C51" i="79"/>
  <c r="C55" s="1"/>
  <c r="E48"/>
  <c r="E51" s="1"/>
  <c r="E55" s="1"/>
  <c r="E48" i="42"/>
  <c r="E51" s="1"/>
  <c r="E55" s="1"/>
  <c r="C51"/>
  <c r="C55" s="1"/>
  <c r="C51" i="77"/>
  <c r="C55" s="1"/>
  <c r="E48"/>
  <c r="E51" s="1"/>
  <c r="E55" s="1"/>
  <c r="C51" i="53"/>
  <c r="C55" s="1"/>
  <c r="E48"/>
  <c r="E51" s="1"/>
  <c r="E55" s="1"/>
  <c r="C51" i="61"/>
  <c r="C55" s="1"/>
  <c r="E48"/>
  <c r="E51" s="1"/>
  <c r="E55" s="1"/>
  <c r="C51" i="73"/>
  <c r="C55" s="1"/>
  <c r="E48"/>
  <c r="E51" s="1"/>
  <c r="E55" s="1"/>
  <c r="C51" i="67"/>
  <c r="C55" s="1"/>
  <c r="E48"/>
  <c r="E51" s="1"/>
  <c r="E55" s="1"/>
  <c r="E48" i="120"/>
  <c r="E51" s="1"/>
  <c r="E55" s="1"/>
  <c r="C51"/>
  <c r="C55" s="1"/>
  <c r="C51" i="65"/>
  <c r="C55" s="1"/>
  <c r="E48"/>
  <c r="E51" s="1"/>
  <c r="E55" s="1"/>
  <c r="E48" i="117"/>
  <c r="E51" s="1"/>
  <c r="E55" s="1"/>
  <c r="C51"/>
  <c r="C55" s="1"/>
  <c r="E48" i="81"/>
  <c r="E51" s="1"/>
  <c r="E55" s="1"/>
  <c r="C51"/>
  <c r="C55" s="1"/>
  <c r="E48" i="37"/>
  <c r="E51" s="1"/>
  <c r="E55" s="1"/>
  <c r="C51"/>
  <c r="C55" s="1"/>
  <c r="C51" i="69"/>
  <c r="C55" s="1"/>
  <c r="E48"/>
  <c r="E51" s="1"/>
  <c r="E55" s="1"/>
  <c r="E48" i="51"/>
  <c r="E51" s="1"/>
  <c r="E55" s="1"/>
  <c r="C51"/>
  <c r="C55" s="1"/>
  <c r="C49" i="130"/>
  <c r="E49" s="1"/>
  <c r="C51" i="28"/>
  <c r="C55" s="1"/>
  <c r="E48" i="30"/>
  <c r="E51" s="1"/>
  <c r="E55" s="1"/>
  <c r="C51"/>
  <c r="C55" s="1"/>
  <c r="E48" i="8"/>
  <c r="E51" s="1"/>
  <c r="E55" s="1"/>
  <c r="C51"/>
  <c r="C55" s="1"/>
  <c r="C51" i="23"/>
  <c r="C55" s="1"/>
  <c r="E48"/>
  <c r="E51" s="1"/>
  <c r="E55" s="1"/>
  <c r="E48" i="12"/>
  <c r="E51" s="1"/>
  <c r="E55" s="1"/>
  <c r="C32" i="5"/>
  <c r="C41" s="1"/>
  <c r="E48" i="99"/>
  <c r="E51" s="1"/>
  <c r="E55" s="1"/>
  <c r="C51"/>
  <c r="C55" s="1"/>
  <c r="D41" i="40"/>
  <c r="E48" i="89"/>
  <c r="E51" s="1"/>
  <c r="E55" s="1"/>
  <c r="C51"/>
  <c r="C55" s="1"/>
  <c r="C51" i="33"/>
  <c r="C55" s="1"/>
  <c r="E48"/>
  <c r="E51" s="1"/>
  <c r="E55" s="1"/>
  <c r="E48" i="36"/>
  <c r="E51" s="1"/>
  <c r="E55" s="1"/>
  <c r="C51"/>
  <c r="C55" s="1"/>
  <c r="E48" i="123"/>
  <c r="E51" s="1"/>
  <c r="E55" s="1"/>
  <c r="C51"/>
  <c r="C55" s="1"/>
  <c r="C51" i="2"/>
  <c r="C55" s="1"/>
  <c r="E48"/>
  <c r="E51" s="1"/>
  <c r="E55" s="1"/>
  <c r="C51" i="109"/>
  <c r="C55" s="1"/>
  <c r="E48"/>
  <c r="E51" s="1"/>
  <c r="E55" s="1"/>
  <c r="E48" i="91"/>
  <c r="E51" s="1"/>
  <c r="E55" s="1"/>
  <c r="C51"/>
  <c r="C55" s="1"/>
  <c r="D41" i="64"/>
  <c r="C51" i="27"/>
  <c r="C55" s="1"/>
  <c r="E48"/>
  <c r="E51" s="1"/>
  <c r="E55" s="1"/>
  <c r="D41" i="112"/>
  <c r="E48" i="35"/>
  <c r="E51" s="1"/>
  <c r="E55" s="1"/>
  <c r="C51"/>
  <c r="C55" s="1"/>
  <c r="E48" i="13"/>
  <c r="E51" s="1"/>
  <c r="E55" s="1"/>
  <c r="C51"/>
  <c r="C55" s="1"/>
  <c r="E48" i="93"/>
  <c r="E51" s="1"/>
  <c r="E55" s="1"/>
  <c r="C51"/>
  <c r="C55" s="1"/>
  <c r="E48" i="20"/>
  <c r="E51" s="1"/>
  <c r="E55" s="1"/>
  <c r="E48" i="24"/>
  <c r="E51" s="1"/>
  <c r="E55" s="1"/>
  <c r="C51"/>
  <c r="C55" s="1"/>
  <c r="E48" i="18"/>
  <c r="E51" s="1"/>
  <c r="E55" s="1"/>
  <c r="C51"/>
  <c r="C55" s="1"/>
  <c r="E48" i="7"/>
  <c r="E51" s="1"/>
  <c r="E55" s="1"/>
  <c r="C51"/>
  <c r="C55" s="1"/>
  <c r="E48" i="95"/>
  <c r="E51" s="1"/>
  <c r="E55" s="1"/>
  <c r="C51"/>
  <c r="C55" s="1"/>
  <c r="C51" i="121"/>
  <c r="C55" s="1"/>
  <c r="E48"/>
  <c r="E51" s="1"/>
  <c r="E55" s="1"/>
  <c r="D41" i="108"/>
  <c r="D41" i="26"/>
  <c r="E48" i="3"/>
  <c r="E51" s="1"/>
  <c r="E55" s="1"/>
  <c r="C51"/>
  <c r="C55" s="1"/>
  <c r="E51" i="22"/>
  <c r="E55" s="1"/>
  <c r="C51"/>
  <c r="C55" s="1"/>
  <c r="C51" i="41"/>
  <c r="C55" s="1"/>
  <c r="E48"/>
  <c r="E51" s="1"/>
  <c r="E55" s="1"/>
  <c r="C51" i="85"/>
  <c r="C55" s="1"/>
  <c r="E48"/>
  <c r="E51" s="1"/>
  <c r="E55" s="1"/>
  <c r="C51" i="25"/>
  <c r="C55" s="1"/>
  <c r="E48"/>
  <c r="E51" s="1"/>
  <c r="E55" s="1"/>
  <c r="C51" i="11"/>
  <c r="C55" s="1"/>
  <c r="E48"/>
  <c r="E51" s="1"/>
  <c r="E55" s="1"/>
  <c r="C51" i="83"/>
  <c r="C55" s="1"/>
  <c r="E48"/>
  <c r="E51" s="1"/>
  <c r="E55" s="1"/>
  <c r="E48" i="28" l="1"/>
  <c r="E51" s="1"/>
  <c r="E55" s="1"/>
  <c r="D36" i="130"/>
  <c r="E48" i="112"/>
  <c r="E51" s="1"/>
  <c r="E55" s="1"/>
  <c r="C51"/>
  <c r="C55" s="1"/>
  <c r="E48" i="40"/>
  <c r="E51" s="1"/>
  <c r="E55" s="1"/>
  <c r="C51"/>
  <c r="C55" s="1"/>
  <c r="E48" i="26"/>
  <c r="E51" s="1"/>
  <c r="E55" s="1"/>
  <c r="C51"/>
  <c r="C55" s="1"/>
  <c r="E48" i="108"/>
  <c r="E51" s="1"/>
  <c r="E55" s="1"/>
  <c r="C51"/>
  <c r="C55" s="1"/>
  <c r="C51" i="64"/>
  <c r="C55" s="1"/>
  <c r="E48"/>
  <c r="E51" s="1"/>
  <c r="E55" s="1"/>
  <c r="D37" i="130"/>
  <c r="D48" l="1"/>
  <c r="D51" s="1"/>
  <c r="D55" s="1"/>
  <c r="E36"/>
  <c r="C39"/>
  <c r="C41" s="1"/>
  <c r="D39"/>
  <c r="D41" s="1"/>
  <c r="E37"/>
  <c r="E39" l="1"/>
  <c r="E41" s="1"/>
  <c r="C48"/>
  <c r="E48" s="1"/>
  <c r="E51" s="1"/>
  <c r="E55" s="1"/>
  <c r="C51" l="1"/>
  <c r="C55" s="1"/>
</calcChain>
</file>

<file path=xl/sharedStrings.xml><?xml version="1.0" encoding="utf-8"?>
<sst xmlns="http://schemas.openxmlformats.org/spreadsheetml/2006/main" count="5166" uniqueCount="169">
  <si>
    <t>Circuit</t>
  </si>
  <si>
    <t>District</t>
  </si>
  <si>
    <t>Total</t>
  </si>
  <si>
    <t xml:space="preserve">   Clerk's fees</t>
  </si>
  <si>
    <t xml:space="preserve">               Gross cash collections</t>
  </si>
  <si>
    <t>State Compensation Board reimbursement:</t>
  </si>
  <si>
    <t xml:space="preserve">   State portion judicial administrations</t>
  </si>
  <si>
    <t xml:space="preserve">   State portion sheriff - courts</t>
  </si>
  <si>
    <t xml:space="preserve">               Total collections</t>
  </si>
  <si>
    <t>Expenses:</t>
  </si>
  <si>
    <t xml:space="preserve">   Judges and district court staff salaries paid by State</t>
  </si>
  <si>
    <t xml:space="preserve">               Total expenses</t>
  </si>
  <si>
    <t xml:space="preserve">               Net summary before code required transfers</t>
  </si>
  <si>
    <t>Code required transfers subject to commissions:</t>
  </si>
  <si>
    <t xml:space="preserve">               Total transfers</t>
  </si>
  <si>
    <t>Gross cash collections</t>
  </si>
  <si>
    <t>Expenses incurred</t>
  </si>
  <si>
    <t xml:space="preserve">               Net before excess fees</t>
  </si>
  <si>
    <t xml:space="preserve">               Total collections net of expenses</t>
  </si>
  <si>
    <t>Commonwealth and Locality Collections</t>
  </si>
  <si>
    <t>Commonwealth</t>
  </si>
  <si>
    <t>Local Government</t>
  </si>
  <si>
    <t xml:space="preserve">   State portion</t>
  </si>
  <si>
    <t xml:space="preserve">   Local portion</t>
  </si>
  <si>
    <t xml:space="preserve">      Judges and district court staff salaries paid by State</t>
  </si>
  <si>
    <t xml:space="preserve">      State portion</t>
  </si>
  <si>
    <t xml:space="preserve">      Local portion</t>
  </si>
  <si>
    <t>SUMMARY SCHEDULE</t>
  </si>
  <si>
    <t>Collections:</t>
  </si>
  <si>
    <t xml:space="preserve">   State</t>
  </si>
  <si>
    <t xml:space="preserve">   Locality</t>
  </si>
  <si>
    <t xml:space="preserve">   Town</t>
  </si>
  <si>
    <t xml:space="preserve">   Commissions on state</t>
  </si>
  <si>
    <t xml:space="preserve">   State transfers from district to circuit</t>
  </si>
  <si>
    <t xml:space="preserve">   Locality transfers from district to circuit</t>
  </si>
  <si>
    <t xml:space="preserve">   Town transfers from district to circuit</t>
  </si>
  <si>
    <t xml:space="preserve">               Net collections/expenses/transfers</t>
  </si>
  <si>
    <t>Addition of excess fees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</si>
  <si>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</si>
  <si>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</si>
  <si>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</si>
  <si>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</si>
  <si>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</si>
  <si>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</si>
  <si>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</si>
  <si>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</si>
  <si>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</si>
  <si>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 County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</si>
  <si>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</si>
  <si>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</si>
  <si>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</si>
  <si>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</si>
  <si>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</si>
  <si>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</si>
  <si>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</si>
  <si>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</si>
  <si>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</si>
  <si>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</si>
  <si>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</si>
  <si>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</si>
  <si>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</si>
  <si>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</si>
  <si>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</si>
  <si>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</si>
  <si>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</si>
  <si>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</si>
  <si>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Fauquier</t>
  </si>
  <si>
    <t>Floyd</t>
  </si>
  <si>
    <t>Fluvanna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</si>
  <si>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</si>
  <si>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</si>
  <si>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</si>
  <si>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</si>
  <si>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</si>
  <si>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</si>
  <si>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</si>
  <si>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</si>
  <si>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</si>
  <si>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</si>
  <si>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</si>
  <si>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</si>
  <si>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</si>
  <si>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And Queen</t>
  </si>
  <si>
    <t>King George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</si>
  <si>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</si>
  <si>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</si>
  <si>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</si>
  <si>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</si>
  <si>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</si>
  <si>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</si>
  <si>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</si>
  <si>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</si>
  <si>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</si>
  <si>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</si>
  <si>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</si>
  <si>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</si>
  <si>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</si>
  <si>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</si>
  <si>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</si>
  <si>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</si>
  <si>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</si>
  <si>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</si>
  <si>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</si>
  <si>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</si>
  <si>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</si>
  <si>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</si>
  <si>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</si>
  <si>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</si>
  <si>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</si>
  <si>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</si>
  <si>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 County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</si>
  <si>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</si>
  <si>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</si>
  <si>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</si>
  <si>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</si>
  <si>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</si>
  <si>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</si>
  <si>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</si>
  <si>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</si>
  <si>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</si>
  <si>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</si>
  <si>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</si>
  <si>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</si>
  <si>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</si>
  <si>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</si>
  <si>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</si>
  <si>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</si>
  <si>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</si>
  <si>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</si>
  <si>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</si>
  <si>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</si>
  <si>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</si>
  <si>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</si>
  <si>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Chesapeake</t>
  </si>
  <si>
    <t>Colonial Heights</t>
  </si>
  <si>
    <t>Danville</t>
  </si>
  <si>
    <t>Emporia</t>
  </si>
  <si>
    <t>Falls Church</t>
  </si>
  <si>
    <t>Fredericksburg</t>
  </si>
  <si>
    <t>Galax</t>
  </si>
  <si>
    <t>Hampton</t>
  </si>
  <si>
    <t>Hopewell</t>
  </si>
  <si>
    <t>Lynchburg</t>
  </si>
  <si>
    <t>Martinsville</t>
  </si>
  <si>
    <t>Newport News</t>
  </si>
  <si>
    <t>Norfolk</t>
  </si>
  <si>
    <t>Petersburg</t>
  </si>
  <si>
    <t>Portsmouth</t>
  </si>
  <si>
    <t>Radford</t>
  </si>
  <si>
    <t>Richmond City</t>
  </si>
  <si>
    <t>Roanoke City</t>
  </si>
  <si>
    <t>Salem</t>
  </si>
  <si>
    <t>Staunton</t>
  </si>
  <si>
    <t>Suffolk</t>
  </si>
  <si>
    <t>Virginia Beach</t>
  </si>
  <si>
    <t>Waynesboro</t>
  </si>
  <si>
    <t>Williamsburg</t>
  </si>
  <si>
    <t>Winchester</t>
  </si>
  <si>
    <t>Fairfax City</t>
  </si>
  <si>
    <t>Fairfax County</t>
  </si>
  <si>
    <t>Franklin County</t>
  </si>
  <si>
    <t>Franklin City</t>
  </si>
  <si>
    <t>Roanoke County</t>
  </si>
  <si>
    <t>FY 2008</t>
  </si>
  <si>
    <t xml:space="preserve">   Judicial Administration:</t>
  </si>
  <si>
    <t xml:space="preserve">   Sherriff Support:</t>
  </si>
  <si>
    <r>
      <rPr>
        <sz val="11"/>
        <rFont val="Times New Roman"/>
        <family val="1"/>
      </rPr>
      <t>Local</t>
    </r>
    <r>
      <rPr>
        <u/>
        <sz val="11"/>
        <rFont val="Times New Roman"/>
        <family val="1"/>
      </rPr>
      <t xml:space="preserve">
  Government </t>
    </r>
  </si>
  <si>
    <t xml:space="preserve">         Total         </t>
  </si>
  <si>
    <t>Fiscal Year 2008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</si>
</sst>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0"/>
      <name val="Arial"/>
    </font>
    <font>
      <sz val="10"/>
      <name val="Arial"/>
      <family val="2"/>
    </font>
    <font>
      <u val="singleAccounting"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8"/>
      <name val="Arial"/>
      <family val="2"/>
    </font>
    <font>
      <u val="double"/>
      <sz val="11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name val="Rage Italic"/>
      <family val="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u val="singleAccounting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4" fillId="0" borderId="0"/>
  </cellStyleXfs>
  <cellXfs count="47">
    <xf numFmtId="0" fontId="0" fillId="0" borderId="0" xfId="0"/>
    <xf numFmtId="44" fontId="2" fillId="0" borderId="0" xfId="1" applyFont="1" applyAlignment="1">
      <alignment horizontal="center"/>
    </xf>
    <xf numFmtId="0" fontId="3" fillId="0" borderId="0" xfId="0" applyFont="1"/>
    <xf numFmtId="0" fontId="3" fillId="2" borderId="0" xfId="0" applyFont="1" applyFill="1"/>
    <xf numFmtId="44" fontId="3" fillId="2" borderId="0" xfId="1" applyFont="1" applyFill="1"/>
    <xf numFmtId="0" fontId="4" fillId="0" borderId="0" xfId="0" applyFont="1"/>
    <xf numFmtId="4" fontId="0" fillId="0" borderId="0" xfId="0" applyNumberFormat="1" applyAlignment="1" applyProtection="1">
      <alignment vertical="center"/>
    </xf>
    <xf numFmtId="44" fontId="3" fillId="0" borderId="0" xfId="0" applyNumberFormat="1" applyFont="1"/>
    <xf numFmtId="4" fontId="0" fillId="0" borderId="0" xfId="0" applyNumberFormat="1"/>
    <xf numFmtId="49" fontId="0" fillId="0" borderId="0" xfId="0" applyNumberFormat="1"/>
    <xf numFmtId="41" fontId="3" fillId="0" borderId="0" xfId="0" applyNumberFormat="1" applyFont="1"/>
    <xf numFmtId="41" fontId="5" fillId="0" borderId="0" xfId="0" applyNumberFormat="1" applyFont="1"/>
    <xf numFmtId="41" fontId="2" fillId="0" borderId="0" xfId="0" applyNumberFormat="1" applyFont="1"/>
    <xf numFmtId="41" fontId="3" fillId="0" borderId="0" xfId="1" applyNumberFormat="1" applyFont="1" applyFill="1" applyBorder="1" applyAlignment="1" applyProtection="1"/>
    <xf numFmtId="41" fontId="7" fillId="0" borderId="0" xfId="0" applyNumberFormat="1" applyFont="1" applyBorder="1"/>
    <xf numFmtId="41" fontId="3" fillId="0" borderId="0" xfId="0" applyNumberFormat="1" applyFont="1" applyAlignment="1" applyProtection="1">
      <alignment vertical="center"/>
    </xf>
    <xf numFmtId="42" fontId="7" fillId="0" borderId="0" xfId="0" applyNumberFormat="1" applyFont="1"/>
    <xf numFmtId="42" fontId="3" fillId="0" borderId="0" xfId="0" applyNumberFormat="1" applyFont="1"/>
    <xf numFmtId="44" fontId="2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Border="1"/>
    <xf numFmtId="41" fontId="2" fillId="0" borderId="0" xfId="0" applyNumberFormat="1" applyFont="1" applyBorder="1"/>
    <xf numFmtId="44" fontId="2" fillId="0" borderId="0" xfId="1" applyFont="1" applyAlignment="1">
      <alignment horizontal="center" wrapText="1"/>
    </xf>
    <xf numFmtId="0" fontId="0" fillId="0" borderId="0" xfId="0" applyAlignment="1">
      <alignment wrapText="1"/>
    </xf>
    <xf numFmtId="49" fontId="3" fillId="2" borderId="0" xfId="0" applyNumberFormat="1" applyFont="1" applyFill="1"/>
    <xf numFmtId="49" fontId="3" fillId="2" borderId="0" xfId="1" applyNumberFormat="1" applyFont="1" applyFill="1"/>
    <xf numFmtId="0" fontId="9" fillId="0" borderId="0" xfId="0" applyFont="1"/>
    <xf numFmtId="0" fontId="3" fillId="0" borderId="0" xfId="0" applyFont="1" applyAlignment="1">
      <alignment horizontal="left" indent="2"/>
    </xf>
    <xf numFmtId="0" fontId="10" fillId="0" borderId="0" xfId="0" applyFont="1" applyAlignment="1"/>
    <xf numFmtId="41" fontId="3" fillId="0" borderId="0" xfId="3" applyNumberFormat="1" applyFont="1"/>
    <xf numFmtId="41" fontId="3" fillId="0" borderId="0" xfId="0" applyNumberFormat="1" applyFont="1" applyFill="1" applyBorder="1" applyAlignment="1" applyProtection="1"/>
    <xf numFmtId="42" fontId="3" fillId="0" borderId="0" xfId="3" applyNumberFormat="1" applyFont="1"/>
    <xf numFmtId="41" fontId="13" fillId="0" borderId="0" xfId="0" applyNumberFormat="1" applyFont="1"/>
    <xf numFmtId="0" fontId="15" fillId="0" borderId="1" xfId="4" applyFont="1" applyFill="1" applyBorder="1" applyAlignment="1">
      <alignment horizontal="right" wrapText="1"/>
    </xf>
    <xf numFmtId="0" fontId="16" fillId="0" borderId="1" xfId="4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41" fontId="2" fillId="0" borderId="0" xfId="3" applyNumberFormat="1" applyFont="1"/>
    <xf numFmtId="41" fontId="2" fillId="0" borderId="0" xfId="2" applyNumberFormat="1" applyFont="1"/>
    <xf numFmtId="44" fontId="17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5">
    <cellStyle name="Comma" xfId="2" builtinId="3"/>
    <cellStyle name="Currency" xfId="1" builtinId="4"/>
    <cellStyle name="Normal" xfId="0" builtinId="0"/>
    <cellStyle name="Normal 2" xfId="3"/>
    <cellStyle name="Normal_Local Revenue Transfer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styles" Target="styles.xml"/><Relationship Id="rId13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sharedStrings" Target="sharedStrings.xml"/><Relationship Id="rId136" Type="http://schemas.openxmlformats.org/officeDocument/2006/relationships/customXml" Target="../customXml/item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57"/>
  <sheetViews>
    <sheetView tabSelected="1" zoomScaleNormal="100" workbookViewId="0">
      <selection sqref="A1:XFD1"/>
    </sheetView>
  </sheetViews>
  <sheetFormatPr defaultColWidth="9.109375" defaultRowHeight="14.4"/>
  <cols>
    <col min="1" max="1" width="48.33203125" style="2" bestFit="1" customWidth="1"/>
    <col min="2" max="2" width="16.33203125" style="2" customWidth="1"/>
    <col min="3" max="4" width="16.109375" style="2" bestFit="1" customWidth="1"/>
    <col min="5" max="5" width="16.33203125" style="2" bestFit="1" customWidth="1"/>
    <col min="6" max="16384" width="9.109375" style="2"/>
  </cols>
  <sheetData>
    <row r="1" spans="1:5" ht="20.7">
      <c r="A1" s="44" t="s">
        <v>27</v>
      </c>
      <c r="B1" s="44"/>
      <c r="C1" s="44"/>
      <c r="D1" s="44"/>
      <c r="E1" s="44"/>
    </row>
    <row r="2" spans="1:5" ht="11.15" customHeight="1">
      <c r="A2" s="29"/>
      <c r="B2" s="29"/>
      <c r="C2" s="29"/>
      <c r="D2" s="29"/>
      <c r="E2" s="29"/>
    </row>
    <row r="3" spans="1:5" ht="18.2">
      <c r="C3" s="41" t="s">
        <v>168</v>
      </c>
      <c r="D3" s="41"/>
      <c r="E3" s="41"/>
    </row>
    <row r="4" spans="1:5" ht="16.3">
      <c r="C4" s="1" t="s">
        <v>0</v>
      </c>
      <c r="D4" s="1" t="s">
        <v>1</v>
      </c>
      <c r="E4" s="1" t="s">
        <v>2</v>
      </c>
    </row>
    <row r="5" spans="1:5" ht="11.15" customHeight="1">
      <c r="A5" s="29"/>
      <c r="B5" s="29"/>
      <c r="C5" s="29"/>
      <c r="D5" s="29"/>
      <c r="E5" s="29"/>
    </row>
    <row r="6" spans="1:5">
      <c r="A6" s="2" t="s">
        <v>28</v>
      </c>
    </row>
    <row r="7" spans="1:5">
      <c r="A7" s="2" t="s">
        <v>29</v>
      </c>
      <c r="C7" s="17">
        <f>SUM(Start:End!C7)</f>
        <v>498530220</v>
      </c>
      <c r="D7" s="17">
        <f>SUM(Start:End!D7)</f>
        <v>190435226</v>
      </c>
      <c r="E7" s="17">
        <f>SUM(C7:D7)</f>
        <v>688965446</v>
      </c>
    </row>
    <row r="8" spans="1:5">
      <c r="A8" s="2" t="s">
        <v>30</v>
      </c>
      <c r="C8" s="10">
        <f>SUM(Start:End!C8)</f>
        <v>164500347</v>
      </c>
      <c r="D8" s="10">
        <f>SUM(Start:End!D8)</f>
        <v>85662553</v>
      </c>
      <c r="E8" s="10">
        <f>SUM(C8:D8)</f>
        <v>250162900</v>
      </c>
    </row>
    <row r="9" spans="1:5">
      <c r="A9" s="2" t="s">
        <v>31</v>
      </c>
      <c r="C9" s="10">
        <f>SUM(Start:End!C9)</f>
        <v>8130000</v>
      </c>
      <c r="D9" s="10">
        <f>SUM(Start:End!D9)</f>
        <v>7125821</v>
      </c>
      <c r="E9" s="10">
        <f>SUM(C9:D9)</f>
        <v>15255821</v>
      </c>
    </row>
    <row r="10" spans="1:5">
      <c r="A10" s="2" t="s">
        <v>3</v>
      </c>
      <c r="C10" s="10">
        <f>SUM(Start:End!C10)</f>
        <v>57344809</v>
      </c>
      <c r="D10" s="10">
        <v>0</v>
      </c>
      <c r="E10" s="10">
        <f>SUM(C10:D10)</f>
        <v>57344809</v>
      </c>
    </row>
    <row r="11" spans="1:5" ht="16.3">
      <c r="A11" s="2" t="s">
        <v>32</v>
      </c>
      <c r="C11" s="12">
        <f>SUM(Start:End!C11)</f>
        <v>19193217</v>
      </c>
      <c r="D11" s="12">
        <v>0</v>
      </c>
      <c r="E11" s="11">
        <f>SUM(C11:D11)</f>
        <v>19193217</v>
      </c>
    </row>
    <row r="12" spans="1:5" ht="11.15" customHeight="1">
      <c r="A12" s="29"/>
      <c r="B12" s="29"/>
      <c r="C12" s="29"/>
      <c r="D12" s="29"/>
      <c r="E12" s="29"/>
    </row>
    <row r="13" spans="1:5" ht="16.3">
      <c r="A13" s="2" t="s">
        <v>4</v>
      </c>
      <c r="C13" s="12">
        <f>SUM(C7:C12)</f>
        <v>747698593</v>
      </c>
      <c r="D13" s="12">
        <f>SUM(D7:D12)</f>
        <v>283223600</v>
      </c>
      <c r="E13" s="12">
        <f>SUM(E7:E11)</f>
        <v>1030922193</v>
      </c>
    </row>
    <row r="14" spans="1:5" ht="11.15" customHeight="1">
      <c r="A14" s="29"/>
      <c r="B14" s="29"/>
      <c r="C14" s="29"/>
      <c r="D14" s="29"/>
      <c r="E14" s="29"/>
    </row>
    <row r="15" spans="1:5">
      <c r="A15" s="2" t="s">
        <v>5</v>
      </c>
      <c r="C15" s="10"/>
      <c r="D15" s="10"/>
      <c r="E15" s="10"/>
    </row>
    <row r="16" spans="1:5">
      <c r="A16" s="2" t="s">
        <v>6</v>
      </c>
      <c r="C16" s="10">
        <f>SUM(Start:End!C16)</f>
        <v>51827348</v>
      </c>
      <c r="D16" s="10">
        <v>0</v>
      </c>
      <c r="E16" s="10">
        <f>SUM(C16:D16)</f>
        <v>51827348</v>
      </c>
    </row>
    <row r="17" spans="1:5" ht="16.3">
      <c r="A17" s="2" t="s">
        <v>7</v>
      </c>
      <c r="C17" s="12">
        <f>SUM(Start:End!C17)</f>
        <v>69841881</v>
      </c>
      <c r="D17" s="12">
        <v>0</v>
      </c>
      <c r="E17" s="12">
        <f>SUM(C17:D17)</f>
        <v>69841881</v>
      </c>
    </row>
    <row r="18" spans="1:5" ht="11.15" customHeight="1">
      <c r="A18" s="29"/>
      <c r="B18" s="29"/>
      <c r="C18" s="29"/>
      <c r="D18" s="29"/>
      <c r="E18" s="29"/>
    </row>
    <row r="19" spans="1:5" ht="16.3">
      <c r="A19" s="2" t="s">
        <v>8</v>
      </c>
      <c r="C19" s="12">
        <f>SUM(C13:C17)</f>
        <v>869367822</v>
      </c>
      <c r="D19" s="12">
        <f>SUM(D13:D17)</f>
        <v>283223600</v>
      </c>
      <c r="E19" s="12">
        <f>SUM(E13:E18)</f>
        <v>1152591422</v>
      </c>
    </row>
    <row r="20" spans="1:5" ht="11.15" customHeight="1">
      <c r="A20" s="29"/>
      <c r="B20" s="29"/>
      <c r="C20" s="29"/>
      <c r="D20" s="29"/>
      <c r="E20" s="29"/>
    </row>
    <row r="21" spans="1:5">
      <c r="A21" s="2" t="s">
        <v>9</v>
      </c>
      <c r="C21" s="10"/>
      <c r="D21" s="10"/>
      <c r="E21" s="10"/>
    </row>
    <row r="22" spans="1:5">
      <c r="A22" s="2" t="s">
        <v>164</v>
      </c>
      <c r="C22" s="10"/>
      <c r="D22" s="10"/>
      <c r="E22" s="10"/>
    </row>
    <row r="23" spans="1:5">
      <c r="A23" s="2" t="s">
        <v>24</v>
      </c>
      <c r="C23" s="10">
        <f>SUM(Start:End!C24)</f>
        <v>-51827348</v>
      </c>
      <c r="D23" s="10">
        <f>SUM(Start:End!D24)</f>
        <v>0</v>
      </c>
      <c r="E23" s="10">
        <f>SUM(C23:D23)</f>
        <v>-51827348</v>
      </c>
    </row>
    <row r="24" spans="1:5">
      <c r="A24" s="2" t="s">
        <v>25</v>
      </c>
      <c r="C24" s="10">
        <f>SUM(Start:End!C25)</f>
        <v>-42451974</v>
      </c>
      <c r="D24" s="10">
        <f>SUM(Start:End!D25)</f>
        <v>-67868329</v>
      </c>
      <c r="E24" s="10">
        <f t="shared" ref="E24:E25" si="0">SUM(C24:D24)</f>
        <v>-110320303</v>
      </c>
    </row>
    <row r="25" spans="1:5">
      <c r="A25" s="2" t="s">
        <v>26</v>
      </c>
      <c r="C25" s="10">
        <f>SUM(Start:End!C26)</f>
        <v>0</v>
      </c>
      <c r="D25" s="10">
        <f>SUM(Start:End!D26)</f>
        <v>0</v>
      </c>
      <c r="E25" s="10">
        <f t="shared" si="0"/>
        <v>0</v>
      </c>
    </row>
    <row r="26" spans="1:5" ht="16.3">
      <c r="A26" s="2" t="s">
        <v>165</v>
      </c>
      <c r="C26" s="12"/>
      <c r="D26" s="12"/>
      <c r="E26" s="12"/>
    </row>
    <row r="27" spans="1:5">
      <c r="A27" s="2" t="s">
        <v>25</v>
      </c>
      <c r="C27" s="10">
        <f>SUM(Start:End!C28)</f>
        <v>-39878133</v>
      </c>
      <c r="D27" s="10">
        <f>SUM(Start:End!D28)</f>
        <v>-34133382</v>
      </c>
      <c r="E27" s="10">
        <f>SUM(Start:End!E28)</f>
        <v>-74011515</v>
      </c>
    </row>
    <row r="28" spans="1:5" ht="16.3">
      <c r="A28" s="2" t="s">
        <v>26</v>
      </c>
      <c r="C28" s="12">
        <f>SUM(Start:End!C29)</f>
        <v>0</v>
      </c>
      <c r="D28" s="12">
        <f>SUM(Start:End!D29)</f>
        <v>0</v>
      </c>
      <c r="E28" s="12">
        <f>SUM(Start:End!E29)</f>
        <v>0</v>
      </c>
    </row>
    <row r="29" spans="1:5" ht="11.15" customHeight="1">
      <c r="A29" s="29"/>
      <c r="B29" s="29"/>
      <c r="C29" s="29"/>
      <c r="D29" s="29"/>
      <c r="E29" s="29"/>
    </row>
    <row r="30" spans="1:5" ht="16.3">
      <c r="A30" s="2" t="s">
        <v>11</v>
      </c>
      <c r="C30" s="12">
        <f>SUM(C23:C25,C27:C28)</f>
        <v>-134157455</v>
      </c>
      <c r="D30" s="12">
        <f>SUM(D23:D25,D27:D28)</f>
        <v>-102001711</v>
      </c>
      <c r="E30" s="12">
        <f>SUM(E23:E25,E27:E28)</f>
        <v>-236159166</v>
      </c>
    </row>
    <row r="31" spans="1:5" ht="11.15" customHeight="1">
      <c r="A31" s="29"/>
      <c r="B31" s="29"/>
      <c r="C31" s="29"/>
      <c r="D31" s="29"/>
      <c r="E31" s="29"/>
    </row>
    <row r="32" spans="1:5">
      <c r="A32" s="2" t="s">
        <v>12</v>
      </c>
      <c r="C32" s="14">
        <f>SUM(C19,C30)</f>
        <v>735210367</v>
      </c>
      <c r="D32" s="14">
        <f>SUM(D19,D30)</f>
        <v>181221889</v>
      </c>
      <c r="E32" s="14">
        <f>SUM(E19,E30)</f>
        <v>916432256</v>
      </c>
    </row>
    <row r="33" spans="1:5" ht="11.15" customHeight="1">
      <c r="A33" s="29"/>
      <c r="B33" s="29"/>
      <c r="C33" s="29"/>
      <c r="D33" s="29"/>
      <c r="E33" s="29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10">
        <f>SUM(Start:End!C36)</f>
        <v>55029942</v>
      </c>
      <c r="D35" s="15">
        <f>-C35</f>
        <v>-55029942</v>
      </c>
      <c r="E35" s="10">
        <f>SUM(C35:D35)</f>
        <v>0</v>
      </c>
    </row>
    <row r="36" spans="1:5">
      <c r="A36" s="2" t="s">
        <v>34</v>
      </c>
      <c r="C36" s="10">
        <f>SUM(Start:End!C37)</f>
        <v>7125821</v>
      </c>
      <c r="D36" s="10">
        <f>-C36</f>
        <v>-7125821</v>
      </c>
      <c r="E36" s="10">
        <f>SUM(C36:D36)</f>
        <v>0</v>
      </c>
    </row>
    <row r="37" spans="1:5" ht="16.3">
      <c r="A37" s="2" t="s">
        <v>35</v>
      </c>
      <c r="C37" s="12">
        <f>SUM(Start:End!C38)</f>
        <v>0</v>
      </c>
      <c r="D37" s="12">
        <f>-C37</f>
        <v>0</v>
      </c>
      <c r="E37" s="12">
        <f>SUM(C37:D37)</f>
        <v>0</v>
      </c>
    </row>
    <row r="38" spans="1:5" ht="11.15" customHeight="1">
      <c r="A38" s="29"/>
      <c r="B38" s="29"/>
      <c r="C38" s="29"/>
      <c r="D38" s="29"/>
      <c r="E38" s="29"/>
    </row>
    <row r="39" spans="1:5" ht="16.3">
      <c r="A39" s="2" t="s">
        <v>14</v>
      </c>
      <c r="C39" s="11">
        <f>SUM(C35:C38)</f>
        <v>62155763</v>
      </c>
      <c r="D39" s="11">
        <f>SUM(D35:D38)</f>
        <v>-62155763</v>
      </c>
      <c r="E39" s="12">
        <f>SUM(E35:E38)</f>
        <v>0</v>
      </c>
    </row>
    <row r="40" spans="1:5" ht="11.15" customHeight="1">
      <c r="A40" s="29"/>
      <c r="B40" s="29"/>
      <c r="C40" s="29"/>
      <c r="D40" s="29"/>
      <c r="E40" s="29"/>
    </row>
    <row r="41" spans="1:5">
      <c r="A41" s="2" t="s">
        <v>36</v>
      </c>
      <c r="C41" s="16">
        <f>SUM(C32,C39)</f>
        <v>797366130</v>
      </c>
      <c r="D41" s="16">
        <f>SUM(D32,D39)</f>
        <v>119066126</v>
      </c>
      <c r="E41" s="16">
        <f>SUM(E32,E39)</f>
        <v>916432256</v>
      </c>
    </row>
    <row r="42" spans="1:5" ht="11.15" customHeight="1">
      <c r="A42" s="29"/>
      <c r="B42" s="29"/>
      <c r="C42" s="29"/>
      <c r="D42" s="29"/>
      <c r="E42" s="29"/>
    </row>
    <row r="43" spans="1:5" s="3" customFormat="1" ht="5.95" customHeight="1">
      <c r="A43" s="25"/>
      <c r="B43" s="25"/>
      <c r="C43" s="26"/>
      <c r="D43" s="26"/>
      <c r="E43" s="26"/>
    </row>
    <row r="44" spans="1:5" ht="11.15" customHeight="1">
      <c r="A44" s="29"/>
      <c r="B44" s="29"/>
      <c r="C44" s="29"/>
      <c r="D44" s="29"/>
      <c r="E44" s="29"/>
    </row>
    <row r="45" spans="1:5" ht="23.8" customHeight="1">
      <c r="A45" s="42" t="s">
        <v>19</v>
      </c>
      <c r="B45" s="42"/>
      <c r="C45" s="42"/>
      <c r="D45" s="43"/>
      <c r="E45" s="42"/>
    </row>
    <row r="46" spans="1:5" ht="11.3" customHeight="1">
      <c r="A46" s="36"/>
      <c r="B46" s="36"/>
      <c r="C46" s="36"/>
      <c r="D46" s="37"/>
      <c r="E46" s="36"/>
    </row>
    <row r="47" spans="1:5" ht="35.700000000000003" customHeight="1">
      <c r="A47" s="29"/>
      <c r="B47" s="29"/>
      <c r="C47" s="38" t="s">
        <v>20</v>
      </c>
      <c r="D47" s="37" t="s">
        <v>166</v>
      </c>
      <c r="E47" s="36" t="s">
        <v>167</v>
      </c>
    </row>
    <row r="48" spans="1:5">
      <c r="A48" s="2" t="s">
        <v>15</v>
      </c>
      <c r="C48" s="17">
        <f>C19+C39+D19+D39-D48</f>
        <v>774491280</v>
      </c>
      <c r="D48" s="17">
        <f>((C8+C9+C36+C37)*0.95)+D8+D9+D36+D37+C16+C17</f>
        <v>378100142</v>
      </c>
      <c r="E48" s="17">
        <f>SUM(C48:D48)</f>
        <v>1152591422</v>
      </c>
    </row>
    <row r="49" spans="1:5">
      <c r="A49" s="2" t="s">
        <v>16</v>
      </c>
      <c r="C49" s="11">
        <f>SUM(C23:D24,C27:D27)</f>
        <v>-236159166</v>
      </c>
      <c r="D49" s="11">
        <f>SUM(C28:D28,C25:D25)</f>
        <v>0</v>
      </c>
      <c r="E49" s="11">
        <f>SUM(C49:D49)</f>
        <v>-236159166</v>
      </c>
    </row>
    <row r="50" spans="1:5" ht="11.15" customHeight="1">
      <c r="A50" s="29"/>
      <c r="B50" s="29"/>
      <c r="C50" s="29"/>
      <c r="D50" s="29"/>
      <c r="E50" s="29"/>
    </row>
    <row r="51" spans="1:5">
      <c r="A51" s="2" t="s">
        <v>17</v>
      </c>
      <c r="C51" s="11">
        <f>SUM(C48:C50)</f>
        <v>538332114</v>
      </c>
      <c r="D51" s="11">
        <f>SUM(D48:D50)</f>
        <v>378100142</v>
      </c>
      <c r="E51" s="11">
        <f>SUM(E48:E49)</f>
        <v>916432256</v>
      </c>
    </row>
    <row r="52" spans="1:5" ht="11.15" customHeight="1">
      <c r="A52" s="29"/>
      <c r="B52" s="29"/>
      <c r="C52" s="29"/>
      <c r="D52" s="29"/>
      <c r="E52" s="29"/>
    </row>
    <row r="53" spans="1:5" ht="16.3">
      <c r="A53" s="2" t="s">
        <v>37</v>
      </c>
      <c r="C53" s="12">
        <f>D53/2</f>
        <v>0</v>
      </c>
      <c r="D53" s="12">
        <f>SUM(Start:End!D54)</f>
        <v>0</v>
      </c>
      <c r="E53" s="12">
        <f>SUM(C53:D53)</f>
        <v>0</v>
      </c>
    </row>
    <row r="54" spans="1:5" ht="11.15" customHeight="1">
      <c r="A54" s="29"/>
      <c r="B54" s="29"/>
      <c r="C54" s="29"/>
      <c r="D54" s="29"/>
      <c r="E54" s="29"/>
    </row>
    <row r="55" spans="1:5">
      <c r="A55" s="2" t="s">
        <v>18</v>
      </c>
      <c r="C55" s="16">
        <f>SUM(C51:C53)</f>
        <v>538332114</v>
      </c>
      <c r="D55" s="16">
        <f>SUM(D51:D53)</f>
        <v>378100142</v>
      </c>
      <c r="E55" s="16">
        <f>SUM(E51:E53)</f>
        <v>916432256</v>
      </c>
    </row>
    <row r="56" spans="1:5" ht="11.15" customHeight="1">
      <c r="A56" s="29"/>
      <c r="B56" s="29"/>
      <c r="C56" s="29"/>
      <c r="D56" s="29"/>
      <c r="E56" s="29"/>
    </row>
    <row r="57" spans="1:5" s="3" customFormat="1" ht="5.95" customHeight="1">
      <c r="C57" s="4"/>
      <c r="D57" s="4"/>
      <c r="E57" s="4"/>
    </row>
  </sheetData>
  <mergeCells count="3">
    <mergeCell ref="C3:E3"/>
    <mergeCell ref="A45:E45"/>
    <mergeCell ref="A1:E1"/>
  </mergeCells>
  <phoneticPr fontId="6" type="noConversion"/>
  <pageMargins left="0.75" right="0.75" top="1" bottom="1" header="0.5" footer="0.5"/>
  <pageSetup scale="80" firstPageNumber="9" orientation="portrait" useFirstPageNumber="1" r:id="rId1"/>
  <headerFooter alignWithMargins="0">
    <oddFooter>&amp;C&amp;"Times New Roman,Regular"&amp;15&amp;P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2904496</v>
      </c>
      <c r="D7" s="32">
        <v>2101608</v>
      </c>
      <c r="E7" s="17">
        <f>SUM(C7:D7)</f>
        <v>5006104</v>
      </c>
    </row>
    <row r="8" spans="1:8">
      <c r="A8" s="2" t="s">
        <v>30</v>
      </c>
      <c r="C8" s="30">
        <v>926492</v>
      </c>
      <c r="D8" s="30">
        <v>442300</v>
      </c>
      <c r="E8" s="10">
        <f>SUM(C8:D8)</f>
        <v>1368792</v>
      </c>
      <c r="G8" s="10"/>
    </row>
    <row r="9" spans="1:8">
      <c r="A9" s="2" t="s">
        <v>31</v>
      </c>
      <c r="C9" s="30">
        <v>1967</v>
      </c>
      <c r="D9" s="30">
        <v>2069</v>
      </c>
      <c r="E9" s="10">
        <f>SUM(C9:D9)</f>
        <v>4036</v>
      </c>
      <c r="G9" s="10"/>
      <c r="H9" s="10"/>
    </row>
    <row r="10" spans="1:8">
      <c r="A10" s="2" t="s">
        <v>3</v>
      </c>
      <c r="C10" s="30">
        <v>524295</v>
      </c>
      <c r="D10" s="10">
        <v>0</v>
      </c>
      <c r="E10" s="10">
        <f>SUM(C10:D10)</f>
        <v>524295</v>
      </c>
    </row>
    <row r="11" spans="1:8" ht="16.3">
      <c r="A11" s="2" t="s">
        <v>32</v>
      </c>
      <c r="C11" s="39">
        <v>137376</v>
      </c>
      <c r="D11" s="12">
        <v>0</v>
      </c>
      <c r="E11" s="11">
        <f>SUM(C11:D11)</f>
        <v>137376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4494626</v>
      </c>
      <c r="D13" s="12">
        <f>SUM(D7:D12)</f>
        <v>2545977</v>
      </c>
      <c r="E13" s="12">
        <f>SUM(E7:E11)</f>
        <v>7040603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587022</v>
      </c>
      <c r="D16" s="10">
        <v>0</v>
      </c>
      <c r="E16" s="10">
        <f>SUM(C16:D16)</f>
        <v>587022</v>
      </c>
    </row>
    <row r="17" spans="1:7" ht="16.3">
      <c r="A17" s="2" t="s">
        <v>7</v>
      </c>
      <c r="C17" s="40">
        <v>868440</v>
      </c>
      <c r="D17" s="12">
        <v>0</v>
      </c>
      <c r="E17" s="12">
        <f>SUM(C17:D17)</f>
        <v>868440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5950088</v>
      </c>
      <c r="D19" s="12">
        <f>SUM(D13:D17)</f>
        <v>2545977</v>
      </c>
      <c r="E19" s="12">
        <f>SUM(E13:E18)</f>
        <v>8496065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-197389</v>
      </c>
      <c r="D23" s="10">
        <v>-796628</v>
      </c>
      <c r="E23" s="10">
        <f>SUM(C23:D23)</f>
        <v>-994017</v>
      </c>
    </row>
    <row r="24" spans="1:7">
      <c r="A24" s="2" t="s">
        <v>25</v>
      </c>
      <c r="C24" s="10">
        <f>-C16</f>
        <v>-587022</v>
      </c>
      <c r="D24" s="10">
        <v>0</v>
      </c>
      <c r="E24" s="10">
        <f t="shared" ref="E24" si="0">SUM(C24:D24)</f>
        <v>-587022</v>
      </c>
    </row>
    <row r="25" spans="1:7">
      <c r="A25" s="2" t="s">
        <v>26</v>
      </c>
      <c r="C25" s="10">
        <v>-271120</v>
      </c>
      <c r="D25" s="10">
        <v>-60967</v>
      </c>
      <c r="E25" s="10">
        <f>SUM(C25:D25)</f>
        <v>-332087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-434220</v>
      </c>
      <c r="D27" s="10">
        <v>-434220</v>
      </c>
      <c r="E27" s="10">
        <f>SUM(C27:D27)</f>
        <v>-868440</v>
      </c>
    </row>
    <row r="28" spans="1:7" ht="16.3">
      <c r="A28" s="2" t="s">
        <v>26</v>
      </c>
      <c r="C28" s="12">
        <v>313751</v>
      </c>
      <c r="D28" s="12">
        <v>313751</v>
      </c>
      <c r="E28" s="12">
        <f>SUM(C28:D28)</f>
        <v>627502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-1176000</v>
      </c>
      <c r="D30" s="12">
        <f>SUM(D23:D25)+SUM(D27:D28)</f>
        <v>-978064</v>
      </c>
      <c r="E30" s="12">
        <f>SUM(E23:E25,E27:E28)</f>
        <v>-2154064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4774088</v>
      </c>
      <c r="D32" s="22">
        <f>SUM(D19,D30)</f>
        <v>1567913</v>
      </c>
      <c r="E32" s="22">
        <f>SUM(E19,E30)</f>
        <v>6342001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1791326</v>
      </c>
      <c r="D35" s="15">
        <f>-C35</f>
        <v>-1791326</v>
      </c>
      <c r="E35" s="10">
        <f>SUM(C35:D35)</f>
        <v>0</v>
      </c>
    </row>
    <row r="36" spans="1:5">
      <c r="A36" s="2" t="s">
        <v>34</v>
      </c>
      <c r="C36" s="30">
        <v>188255.77</v>
      </c>
      <c r="D36" s="10">
        <f>-C36</f>
        <v>-188256</v>
      </c>
      <c r="E36" s="10">
        <f>SUM(C36:D36)</f>
        <v>0</v>
      </c>
    </row>
    <row r="37" spans="1:5" ht="16.3">
      <c r="A37" s="2" t="s">
        <v>35</v>
      </c>
      <c r="C37" s="12">
        <f>D9</f>
        <v>2069</v>
      </c>
      <c r="D37" s="12">
        <f>-C37</f>
        <v>-2069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1981651</v>
      </c>
      <c r="D39" s="11">
        <f>SUM(D35:D38)</f>
        <v>-1981651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6755739</v>
      </c>
      <c r="D41" s="16">
        <f>SUM(D32,D39)</f>
        <v>-413738</v>
      </c>
      <c r="E41" s="16">
        <f>SUM(E32,E39)</f>
        <v>6342001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5723714</v>
      </c>
      <c r="D48" s="17">
        <f>((C8+C9+C36+C37)*0.95)+D8+D9+D36+D37+C16+C17</f>
        <v>2772351</v>
      </c>
      <c r="E48" s="17">
        <f>SUM(C48:D48)</f>
        <v>8496065</v>
      </c>
    </row>
    <row r="49" spans="1:14">
      <c r="A49" s="2" t="s">
        <v>16</v>
      </c>
      <c r="C49" s="11">
        <f>SUM(C23:D24,C27:D27)</f>
        <v>-2449479</v>
      </c>
      <c r="D49" s="11">
        <f>SUM(C25:D25,C28:D28)</f>
        <v>295415</v>
      </c>
      <c r="E49" s="11">
        <f>SUM(C49:D49)</f>
        <v>-2154064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3274235</v>
      </c>
      <c r="D51" s="11">
        <f>SUM(D48:D50)</f>
        <v>3067766</v>
      </c>
      <c r="E51" s="11">
        <f>SUM(E48:E49)</f>
        <v>6342001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111317</v>
      </c>
      <c r="D53" s="12">
        <v>222633.41</v>
      </c>
      <c r="E53" s="12">
        <f>SUM(C53:D53)</f>
        <v>333950</v>
      </c>
    </row>
    <row r="54" spans="1:14" ht="11.3" customHeight="1"/>
    <row r="55" spans="1:14">
      <c r="A55" s="2" t="s">
        <v>18</v>
      </c>
      <c r="C55" s="16">
        <f>SUM(C51:C53)</f>
        <v>3385552</v>
      </c>
      <c r="D55" s="16">
        <f>SUM(D51:D53)</f>
        <v>3290399</v>
      </c>
      <c r="E55" s="16">
        <f>SUM(E51:E53)</f>
        <v>6675951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Sheet100"/>
  <dimension ref="A1:N57"/>
  <sheetViews>
    <sheetView topLeftCell="A4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132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2600022</v>
      </c>
      <c r="D7" s="32">
        <v>895826</v>
      </c>
      <c r="E7" s="17">
        <f>SUM(C7:D7)</f>
        <v>3495848</v>
      </c>
    </row>
    <row r="8" spans="1:8">
      <c r="A8" s="2" t="s">
        <v>30</v>
      </c>
      <c r="C8" s="30">
        <v>860914</v>
      </c>
      <c r="D8" s="30">
        <v>433963</v>
      </c>
      <c r="E8" s="10">
        <f>SUM(C8:D8)</f>
        <v>1294877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262692</v>
      </c>
      <c r="D10" s="10">
        <v>0</v>
      </c>
      <c r="E10" s="10">
        <f>SUM(C10:D10)</f>
        <v>262692</v>
      </c>
    </row>
    <row r="11" spans="1:8" ht="16.3">
      <c r="A11" s="2" t="s">
        <v>32</v>
      </c>
      <c r="C11" s="39">
        <v>94936</v>
      </c>
      <c r="D11" s="12">
        <v>0</v>
      </c>
      <c r="E11" s="11">
        <f>SUM(C11:D11)</f>
        <v>94936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3818564</v>
      </c>
      <c r="D13" s="12">
        <f>SUM(D7:D12)</f>
        <v>1329789</v>
      </c>
      <c r="E13" s="12">
        <f>SUM(E7:E11)</f>
        <v>5148353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258374</v>
      </c>
      <c r="D16" s="10">
        <v>0</v>
      </c>
      <c r="E16" s="10">
        <f>SUM(C16:D16)</f>
        <v>258374</v>
      </c>
    </row>
    <row r="17" spans="1:7" ht="16.3">
      <c r="A17" s="2" t="s">
        <v>7</v>
      </c>
      <c r="C17" s="40">
        <v>334823</v>
      </c>
      <c r="D17" s="12">
        <v>0</v>
      </c>
      <c r="E17" s="12">
        <f>SUM(C17:D17)</f>
        <v>334823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4411761</v>
      </c>
      <c r="D19" s="12">
        <f>SUM(D13:D17)</f>
        <v>1329789</v>
      </c>
      <c r="E19" s="12">
        <f>SUM(E13:E18)</f>
        <v>5741550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-260226</v>
      </c>
      <c r="D23" s="10">
        <v>-916900</v>
      </c>
      <c r="E23" s="10">
        <f>SUM(C23:D23)</f>
        <v>-1177126</v>
      </c>
    </row>
    <row r="24" spans="1:7">
      <c r="A24" s="2" t="s">
        <v>25</v>
      </c>
      <c r="C24" s="10">
        <f>-C16</f>
        <v>-258374</v>
      </c>
      <c r="D24" s="10">
        <v>0</v>
      </c>
      <c r="E24" s="10">
        <f t="shared" ref="E24" si="0">SUM(C24:D24)</f>
        <v>-258374</v>
      </c>
    </row>
    <row r="25" spans="1:7">
      <c r="A25" s="2" t="s">
        <v>26</v>
      </c>
      <c r="C25" s="10">
        <v>-443249</v>
      </c>
      <c r="D25" s="10">
        <v>-503385</v>
      </c>
      <c r="E25" s="10">
        <f>SUM(C25:D25)</f>
        <v>-946634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-111608</v>
      </c>
      <c r="D27" s="10">
        <v>-223215</v>
      </c>
      <c r="E27" s="10">
        <f>SUM(C27:D27)</f>
        <v>-334823</v>
      </c>
    </row>
    <row r="28" spans="1:7" ht="16.3">
      <c r="A28" s="2" t="s">
        <v>26</v>
      </c>
      <c r="C28" s="12">
        <v>-210349</v>
      </c>
      <c r="D28" s="12">
        <v>-420698</v>
      </c>
      <c r="E28" s="12">
        <f>SUM(C28:D28)</f>
        <v>-631047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-1283806</v>
      </c>
      <c r="D30" s="12">
        <f>SUM(D23:D25)+SUM(D27:D28)</f>
        <v>-2064198</v>
      </c>
      <c r="E30" s="12">
        <f>SUM(E23:E25,E27:E28)</f>
        <v>-3348004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3127955</v>
      </c>
      <c r="D32" s="22">
        <f>SUM(D19,D30)</f>
        <v>-734409</v>
      </c>
      <c r="E32" s="22">
        <f>SUM(E19,E30)</f>
        <v>2393546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625438</v>
      </c>
      <c r="D35" s="15">
        <f>-C35</f>
        <v>-625438</v>
      </c>
      <c r="E35" s="10">
        <f>SUM(C35:D35)</f>
        <v>0</v>
      </c>
    </row>
    <row r="36" spans="1:5">
      <c r="A36" s="2" t="s">
        <v>34</v>
      </c>
      <c r="C36" s="30">
        <v>277310.53000000003</v>
      </c>
      <c r="D36" s="10">
        <f>-C36</f>
        <v>-277311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902749</v>
      </c>
      <c r="D39" s="11">
        <f>SUM(D35:D38)</f>
        <v>-902749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4030704</v>
      </c>
      <c r="D41" s="16">
        <f>SUM(D32,D39)</f>
        <v>-1637158</v>
      </c>
      <c r="E41" s="16">
        <f>SUM(E32,E39)</f>
        <v>2393546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3910388</v>
      </c>
      <c r="D48" s="17">
        <f>((C8+C9+C36+C37)*0.95)+D8+D9+D36+D37+C16+C17</f>
        <v>1831162</v>
      </c>
      <c r="E48" s="17">
        <f>SUM(C48:D48)</f>
        <v>5741550</v>
      </c>
    </row>
    <row r="49" spans="1:14">
      <c r="A49" s="2" t="s">
        <v>16</v>
      </c>
      <c r="C49" s="11">
        <f>SUM(C23:D24,C27:D27)</f>
        <v>-1770323</v>
      </c>
      <c r="D49" s="11">
        <f>SUM(C25:D25,C28:D28)</f>
        <v>-1577681</v>
      </c>
      <c r="E49" s="11">
        <f>SUM(C49:D49)</f>
        <v>-3348004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2140065</v>
      </c>
      <c r="D51" s="11">
        <f>SUM(D48:D50)</f>
        <v>253481</v>
      </c>
      <c r="E51" s="11">
        <f>SUM(E48:E49)</f>
        <v>2393546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36606</v>
      </c>
      <c r="D53" s="12">
        <v>73211.31</v>
      </c>
      <c r="E53" s="12">
        <f>SUM(C53:D53)</f>
        <v>109817</v>
      </c>
    </row>
    <row r="54" spans="1:14" ht="11.3" customHeight="1"/>
    <row r="55" spans="1:14">
      <c r="A55" s="2" t="s">
        <v>18</v>
      </c>
      <c r="C55" s="16">
        <f>SUM(C51:C53)</f>
        <v>2176671</v>
      </c>
      <c r="D55" s="16">
        <f>SUM(D51:D53)</f>
        <v>326692</v>
      </c>
      <c r="E55" s="16">
        <f>SUM(E51:E53)</f>
        <v>2503363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Sheet101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133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13375427</v>
      </c>
      <c r="D7" s="32">
        <v>4699376</v>
      </c>
      <c r="E7" s="17">
        <f>SUM(C7:D7)</f>
        <v>18074803</v>
      </c>
    </row>
    <row r="8" spans="1:8">
      <c r="A8" s="2" t="s">
        <v>30</v>
      </c>
      <c r="C8" s="30">
        <v>4322463</v>
      </c>
      <c r="D8" s="30">
        <v>3764243</v>
      </c>
      <c r="E8" s="10">
        <f>SUM(C8:D8)</f>
        <v>8086706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1693465</v>
      </c>
      <c r="D10" s="10">
        <v>0</v>
      </c>
      <c r="E10" s="10">
        <f>SUM(C10:D10)</f>
        <v>1693465</v>
      </c>
    </row>
    <row r="11" spans="1:8" ht="16.3">
      <c r="A11" s="2" t="s">
        <v>32</v>
      </c>
      <c r="C11" s="39">
        <v>495781</v>
      </c>
      <c r="D11" s="12">
        <v>0</v>
      </c>
      <c r="E11" s="11">
        <f>SUM(C11:D11)</f>
        <v>495781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19887136</v>
      </c>
      <c r="D13" s="12">
        <f>SUM(D7:D12)</f>
        <v>8463619</v>
      </c>
      <c r="E13" s="12">
        <f>SUM(E7:E11)</f>
        <v>28350755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1832451</v>
      </c>
      <c r="D16" s="10">
        <v>0</v>
      </c>
      <c r="E16" s="10">
        <f>SUM(C16:D16)</f>
        <v>1832451</v>
      </c>
    </row>
    <row r="17" spans="1:7" ht="16.3">
      <c r="A17" s="2" t="s">
        <v>7</v>
      </c>
      <c r="C17" s="40">
        <v>1609864</v>
      </c>
      <c r="D17" s="12">
        <v>0</v>
      </c>
      <c r="E17" s="12">
        <f>SUM(C17:D17)</f>
        <v>1609864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23329451</v>
      </c>
      <c r="D19" s="12">
        <f>SUM(D13:D17)</f>
        <v>8463619</v>
      </c>
      <c r="E19" s="12">
        <f>SUM(E13:E18)</f>
        <v>31793070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-1042913</v>
      </c>
      <c r="D23" s="10">
        <v>-3550902</v>
      </c>
      <c r="E23" s="10">
        <f>SUM(C23:D23)</f>
        <v>-4593815</v>
      </c>
    </row>
    <row r="24" spans="1:7">
      <c r="A24" s="2" t="s">
        <v>25</v>
      </c>
      <c r="C24" s="10">
        <f>-C16</f>
        <v>-1832451</v>
      </c>
      <c r="D24" s="10">
        <v>0</v>
      </c>
      <c r="E24" s="10">
        <f t="shared" ref="E24" si="0">SUM(C24:D24)</f>
        <v>-1832451</v>
      </c>
    </row>
    <row r="25" spans="1:7">
      <c r="A25" s="2" t="s">
        <v>26</v>
      </c>
      <c r="C25" s="10">
        <v>-765539</v>
      </c>
      <c r="D25" s="10">
        <v>-1879611</v>
      </c>
      <c r="E25" s="10">
        <f>SUM(C25:D25)</f>
        <v>-2645150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-946979</v>
      </c>
      <c r="D27" s="10">
        <v>-662885</v>
      </c>
      <c r="E27" s="10">
        <f>SUM(C27:D27)</f>
        <v>-1609864</v>
      </c>
    </row>
    <row r="28" spans="1:7" ht="16.3">
      <c r="A28" s="2" t="s">
        <v>26</v>
      </c>
      <c r="C28" s="12">
        <v>-5219843</v>
      </c>
      <c r="D28" s="12">
        <v>-3653891</v>
      </c>
      <c r="E28" s="12">
        <f>SUM(C28:D28)</f>
        <v>-8873734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-9807725</v>
      </c>
      <c r="D30" s="12">
        <f>SUM(D23:D25)+SUM(D27:D28)</f>
        <v>-9747289</v>
      </c>
      <c r="E30" s="12">
        <f>SUM(E23:E25,E27:E28)</f>
        <v>-19555014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13521726</v>
      </c>
      <c r="D32" s="22">
        <f>SUM(D19,D30)</f>
        <v>-1283670</v>
      </c>
      <c r="E32" s="22">
        <f>SUM(E19,E30)</f>
        <v>12238056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3511089</v>
      </c>
      <c r="D35" s="15">
        <f>-C35</f>
        <v>-3511089</v>
      </c>
      <c r="E35" s="10">
        <f>SUM(C35:D35)</f>
        <v>0</v>
      </c>
    </row>
    <row r="36" spans="1:5">
      <c r="A36" s="2" t="s">
        <v>34</v>
      </c>
      <c r="C36" s="30">
        <v>2843090.96</v>
      </c>
      <c r="D36" s="10">
        <f>-C36</f>
        <v>-2843091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6354180</v>
      </c>
      <c r="D39" s="11">
        <f>SUM(D35:D38)</f>
        <v>-6354180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19875906</v>
      </c>
      <c r="D41" s="16">
        <f>SUM(D32,D39)</f>
        <v>-7637850</v>
      </c>
      <c r="E41" s="16">
        <f>SUM(E32,E39)</f>
        <v>12238056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20622327</v>
      </c>
      <c r="D48" s="17">
        <f>((C8+C9+C36+C37)*0.95)+D8+D9+D36+D37+C16+C17</f>
        <v>11170743</v>
      </c>
      <c r="E48" s="17">
        <f>SUM(C48:D48)</f>
        <v>31793070</v>
      </c>
    </row>
    <row r="49" spans="1:14">
      <c r="A49" s="2" t="s">
        <v>16</v>
      </c>
      <c r="C49" s="11">
        <f>SUM(C23:D24,C27:D27)</f>
        <v>-8036130</v>
      </c>
      <c r="D49" s="11">
        <f>SUM(C25:D25,C28:D28)</f>
        <v>-11518884</v>
      </c>
      <c r="E49" s="11">
        <f>SUM(C49:D49)</f>
        <v>-19555014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12586197</v>
      </c>
      <c r="D51" s="11">
        <f>SUM(D48:D50)</f>
        <v>-348141</v>
      </c>
      <c r="E51" s="11">
        <f>SUM(E48:E49)</f>
        <v>12238056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413108</v>
      </c>
      <c r="D53" s="12">
        <v>826215.99</v>
      </c>
      <c r="E53" s="12">
        <f>SUM(C53:D53)</f>
        <v>1239324</v>
      </c>
    </row>
    <row r="54" spans="1:14" ht="11.3" customHeight="1"/>
    <row r="55" spans="1:14">
      <c r="A55" s="2" t="s">
        <v>18</v>
      </c>
      <c r="C55" s="16">
        <f>SUM(C51:C53)</f>
        <v>12999305</v>
      </c>
      <c r="D55" s="16">
        <f>SUM(D51:D53)</f>
        <v>478075</v>
      </c>
      <c r="E55" s="16">
        <f>SUM(E51:E53)</f>
        <v>13477380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>
  <sheetPr codeName="Sheet102"/>
  <dimension ref="A1:N57"/>
  <sheetViews>
    <sheetView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134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821901</v>
      </c>
      <c r="D7" s="32">
        <v>640745</v>
      </c>
      <c r="E7" s="17">
        <f>SUM(C7:D7)</f>
        <v>1462646</v>
      </c>
    </row>
    <row r="8" spans="1:8">
      <c r="A8" s="2" t="s">
        <v>30</v>
      </c>
      <c r="C8" s="30">
        <v>213204</v>
      </c>
      <c r="D8" s="30">
        <v>585244</v>
      </c>
      <c r="E8" s="10">
        <f>SUM(C8:D8)</f>
        <v>798448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131448</v>
      </c>
      <c r="D10" s="10">
        <v>0</v>
      </c>
      <c r="E10" s="10">
        <f>SUM(C10:D10)</f>
        <v>131448</v>
      </c>
    </row>
    <row r="11" spans="1:8" ht="16.3">
      <c r="A11" s="2" t="s">
        <v>32</v>
      </c>
      <c r="C11" s="39">
        <v>38759</v>
      </c>
      <c r="D11" s="12">
        <v>0</v>
      </c>
      <c r="E11" s="11">
        <f>SUM(C11:D11)</f>
        <v>38759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1205312</v>
      </c>
      <c r="D13" s="12">
        <f>SUM(D7:D12)</f>
        <v>1225989</v>
      </c>
      <c r="E13" s="12">
        <f>SUM(E7:E11)</f>
        <v>2431301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398077</v>
      </c>
      <c r="D16" s="10">
        <v>0</v>
      </c>
      <c r="E16" s="10">
        <f>SUM(C16:D16)</f>
        <v>398077</v>
      </c>
    </row>
    <row r="17" spans="1:7" ht="16.3">
      <c r="A17" s="2" t="s">
        <v>7</v>
      </c>
      <c r="C17" s="40">
        <v>234219</v>
      </c>
      <c r="D17" s="12">
        <v>0</v>
      </c>
      <c r="E17" s="12">
        <f>SUM(C17:D17)</f>
        <v>234219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1837608</v>
      </c>
      <c r="D19" s="12">
        <f>SUM(D13:D17)</f>
        <v>1225989</v>
      </c>
      <c r="E19" s="12">
        <f>SUM(E13:E18)</f>
        <v>3063597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-84888</v>
      </c>
      <c r="D23" s="10">
        <v>-534231</v>
      </c>
      <c r="E23" s="10">
        <f>SUM(C23:D23)</f>
        <v>-619119</v>
      </c>
    </row>
    <row r="24" spans="1:7">
      <c r="A24" s="2" t="s">
        <v>25</v>
      </c>
      <c r="C24" s="10">
        <f>-C16</f>
        <v>-398077</v>
      </c>
      <c r="D24" s="10">
        <v>0</v>
      </c>
      <c r="E24" s="10">
        <f t="shared" ref="E24" si="0">SUM(C24:D24)</f>
        <v>-398077</v>
      </c>
    </row>
    <row r="25" spans="1:7">
      <c r="A25" s="2" t="s">
        <v>26</v>
      </c>
      <c r="C25" s="10">
        <v>-111318</v>
      </c>
      <c r="D25" s="10">
        <v>-84082</v>
      </c>
      <c r="E25" s="10">
        <f>SUM(C25:D25)</f>
        <v>-195400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-137776</v>
      </c>
      <c r="D27" s="10">
        <v>-96443</v>
      </c>
      <c r="E27" s="10">
        <f>SUM(C27:D27)</f>
        <v>-234219</v>
      </c>
    </row>
    <row r="28" spans="1:7" ht="16.3">
      <c r="A28" s="2" t="s">
        <v>26</v>
      </c>
      <c r="C28" s="12">
        <v>-278372</v>
      </c>
      <c r="D28" s="12">
        <v>-194860</v>
      </c>
      <c r="E28" s="12">
        <f>SUM(C28:D28)</f>
        <v>-473232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-1010431</v>
      </c>
      <c r="D30" s="12">
        <f>SUM(D23:D25)+SUM(D27:D28)</f>
        <v>-909616</v>
      </c>
      <c r="E30" s="12">
        <f>SUM(E23:E25,E27:E28)</f>
        <v>-1920047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827177</v>
      </c>
      <c r="D32" s="22">
        <f>SUM(D19,D30)</f>
        <v>316373</v>
      </c>
      <c r="E32" s="22">
        <f>SUM(E19,E30)</f>
        <v>1143550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461599</v>
      </c>
      <c r="D35" s="15">
        <f>-C35</f>
        <v>-461599</v>
      </c>
      <c r="E35" s="10">
        <f>SUM(C35:D35)</f>
        <v>0</v>
      </c>
    </row>
    <row r="36" spans="1:5">
      <c r="A36" s="2" t="s">
        <v>34</v>
      </c>
      <c r="C36" s="30">
        <v>459581.45</v>
      </c>
      <c r="D36" s="10">
        <f>-C36</f>
        <v>-459581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921180</v>
      </c>
      <c r="D39" s="11">
        <f>SUM(D35:D38)</f>
        <v>-921180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1748357</v>
      </c>
      <c r="D41" s="16">
        <f>SUM(D32,D39)</f>
        <v>-604807</v>
      </c>
      <c r="E41" s="16">
        <f>SUM(E32,E39)</f>
        <v>1143550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1666492</v>
      </c>
      <c r="D48" s="17">
        <f>((C8+C9+C36+C37)*0.95)+D8+D9+D36+D37+C16+C17</f>
        <v>1397105</v>
      </c>
      <c r="E48" s="17">
        <f>SUM(C48:D48)</f>
        <v>3063597</v>
      </c>
    </row>
    <row r="49" spans="1:14">
      <c r="A49" s="2" t="s">
        <v>16</v>
      </c>
      <c r="C49" s="11">
        <f>SUM(C23:D24,C27:D27)</f>
        <v>-1251415</v>
      </c>
      <c r="D49" s="11">
        <f>SUM(C25:D25,C28:D28)</f>
        <v>-668632</v>
      </c>
      <c r="E49" s="11">
        <f>SUM(C49:D49)</f>
        <v>-1920047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415077</v>
      </c>
      <c r="D51" s="11">
        <f>SUM(D48:D50)</f>
        <v>728473</v>
      </c>
      <c r="E51" s="11">
        <f>SUM(E48:E49)</f>
        <v>1143550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1066</v>
      </c>
      <c r="D53" s="12">
        <v>2131.64</v>
      </c>
      <c r="E53" s="12">
        <f>SUM(C53:D53)</f>
        <v>3198</v>
      </c>
    </row>
    <row r="54" spans="1:14" ht="11.3" customHeight="1"/>
    <row r="55" spans="1:14">
      <c r="A55" s="2" t="s">
        <v>18</v>
      </c>
      <c r="C55" s="16">
        <f>SUM(C51:C53)</f>
        <v>416143</v>
      </c>
      <c r="D55" s="16">
        <f>SUM(D51:D53)</f>
        <v>730605</v>
      </c>
      <c r="E55" s="16">
        <f>SUM(E51:E53)</f>
        <v>1146748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>
  <sheetPr codeName="Sheet103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135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1165575</v>
      </c>
      <c r="D7" s="32">
        <v>909489</v>
      </c>
      <c r="E7" s="17">
        <f>SUM(C7:D7)</f>
        <v>2075064</v>
      </c>
    </row>
    <row r="8" spans="1:8">
      <c r="A8" s="2" t="s">
        <v>30</v>
      </c>
      <c r="C8" s="30">
        <v>325118</v>
      </c>
      <c r="D8" s="30">
        <v>639018</v>
      </c>
      <c r="E8" s="10">
        <f>SUM(C8:D8)</f>
        <v>964136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256496</v>
      </c>
      <c r="D10" s="10">
        <v>0</v>
      </c>
      <c r="E10" s="10">
        <f>SUM(C10:D10)</f>
        <v>256496</v>
      </c>
    </row>
    <row r="11" spans="1:8" ht="16.3">
      <c r="A11" s="2" t="s">
        <v>32</v>
      </c>
      <c r="C11" s="39">
        <v>53904</v>
      </c>
      <c r="D11" s="12">
        <v>0</v>
      </c>
      <c r="E11" s="11">
        <f>SUM(C11:D11)</f>
        <v>53904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1801093</v>
      </c>
      <c r="D13" s="12">
        <f>SUM(D7:D12)</f>
        <v>1548507</v>
      </c>
      <c r="E13" s="12">
        <f>SUM(E7:E11)</f>
        <v>3349600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445556</v>
      </c>
      <c r="D16" s="10">
        <v>0</v>
      </c>
      <c r="E16" s="10">
        <f>SUM(C16:D16)</f>
        <v>445556</v>
      </c>
    </row>
    <row r="17" spans="1:7" ht="16.3">
      <c r="A17" s="2" t="s">
        <v>7</v>
      </c>
      <c r="C17" s="40">
        <v>706405</v>
      </c>
      <c r="D17" s="12">
        <v>0</v>
      </c>
      <c r="E17" s="12">
        <f>SUM(C17:D17)</f>
        <v>706405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2953054</v>
      </c>
      <c r="D19" s="12">
        <f>SUM(D13:D17)</f>
        <v>1548507</v>
      </c>
      <c r="E19" s="12">
        <f>SUM(E13:E18)</f>
        <v>4501561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-478734</v>
      </c>
      <c r="D23" s="10">
        <v>-1196744</v>
      </c>
      <c r="E23" s="10">
        <f>SUM(C23:D23)</f>
        <v>-1675478</v>
      </c>
    </row>
    <row r="24" spans="1:7">
      <c r="A24" s="2" t="s">
        <v>25</v>
      </c>
      <c r="C24" s="10">
        <f>-C16</f>
        <v>-445556</v>
      </c>
      <c r="D24" s="10">
        <v>0</v>
      </c>
      <c r="E24" s="10">
        <f t="shared" ref="E24" si="0">SUM(C24:D24)</f>
        <v>-445556</v>
      </c>
    </row>
    <row r="25" spans="1:7">
      <c r="A25" s="2" t="s">
        <v>26</v>
      </c>
      <c r="C25" s="10">
        <v>189393</v>
      </c>
      <c r="D25" s="10">
        <v>-333000</v>
      </c>
      <c r="E25" s="10">
        <f>SUM(C25:D25)</f>
        <v>-143607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-353203</v>
      </c>
      <c r="D27" s="10">
        <v>-353203</v>
      </c>
      <c r="E27" s="10">
        <f>SUM(C27:D27)</f>
        <v>-706406</v>
      </c>
    </row>
    <row r="28" spans="1:7" ht="16.3">
      <c r="A28" s="2" t="s">
        <v>26</v>
      </c>
      <c r="C28" s="12">
        <v>-187089</v>
      </c>
      <c r="D28" s="12">
        <v>-187089</v>
      </c>
      <c r="E28" s="12">
        <f>SUM(C28:D28)</f>
        <v>-374178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-1275189</v>
      </c>
      <c r="D30" s="12">
        <f>SUM(D23:D25)+SUM(D27:D28)</f>
        <v>-2070036</v>
      </c>
      <c r="E30" s="12">
        <f>SUM(E23:E25,E27:E28)</f>
        <v>-3345225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1677865</v>
      </c>
      <c r="D32" s="22">
        <f>SUM(D19,D30)</f>
        <v>-521529</v>
      </c>
      <c r="E32" s="22">
        <f>SUM(E19,E30)</f>
        <v>1156336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628816</v>
      </c>
      <c r="D35" s="15">
        <f>-C35</f>
        <v>-628816</v>
      </c>
      <c r="E35" s="10">
        <f>SUM(C35:D35)</f>
        <v>0</v>
      </c>
    </row>
    <row r="36" spans="1:5">
      <c r="A36" s="2" t="s">
        <v>34</v>
      </c>
      <c r="C36" s="30">
        <v>395542.07</v>
      </c>
      <c r="D36" s="10">
        <f>-C36</f>
        <v>-395542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1024358</v>
      </c>
      <c r="D39" s="11">
        <f>SUM(D35:D38)</f>
        <v>-1024358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2702223</v>
      </c>
      <c r="D41" s="16">
        <f>SUM(D32,D39)</f>
        <v>-1545887</v>
      </c>
      <c r="E41" s="16">
        <f>SUM(E32,E39)</f>
        <v>1156336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2421497</v>
      </c>
      <c r="D48" s="17">
        <f>((C8+C9+C36+C37)*0.95)+D8+D9+D36+D37+C16+C17</f>
        <v>2080064</v>
      </c>
      <c r="E48" s="17">
        <f>SUM(C48:D48)</f>
        <v>4501561</v>
      </c>
    </row>
    <row r="49" spans="1:14">
      <c r="A49" s="2" t="s">
        <v>16</v>
      </c>
      <c r="C49" s="11">
        <f>SUM(C23:D24,C27:D27)</f>
        <v>-2827440</v>
      </c>
      <c r="D49" s="11">
        <f>SUM(C25:D25,C28:D28)</f>
        <v>-517785</v>
      </c>
      <c r="E49" s="11">
        <f>SUM(C49:D49)</f>
        <v>-3345225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-405943</v>
      </c>
      <c r="D51" s="11">
        <f>SUM(D48:D50)</f>
        <v>1562279</v>
      </c>
      <c r="E51" s="11">
        <f>SUM(E48:E49)</f>
        <v>1156336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-405943</v>
      </c>
      <c r="D55" s="16">
        <f>SUM(D51:D53)</f>
        <v>1562279</v>
      </c>
      <c r="E55" s="16">
        <f>SUM(E51:E53)</f>
        <v>1156336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>
  <sheetPr codeName="Sheet104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7" width="9.5546875" style="2" bestFit="1" customWidth="1"/>
    <col min="8" max="8" width="3.109375" style="2" bestFit="1" customWidth="1"/>
    <col min="9" max="16384" width="9.109375" style="2"/>
  </cols>
  <sheetData>
    <row r="1" spans="1:8" ht="15.05">
      <c r="A1" s="27" t="s">
        <v>136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0</v>
      </c>
      <c r="D7" s="32">
        <v>1013594</v>
      </c>
      <c r="E7" s="17">
        <f>SUM(C7:D7)</f>
        <v>1013594</v>
      </c>
    </row>
    <row r="8" spans="1:8">
      <c r="A8" s="2" t="s">
        <v>30</v>
      </c>
      <c r="C8" s="30">
        <v>-986559</v>
      </c>
      <c r="D8" s="30">
        <v>1197736</v>
      </c>
      <c r="E8" s="10">
        <f>SUM(C8:D8)</f>
        <v>211177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10">
        <v>0</v>
      </c>
      <c r="D10" s="10">
        <v>0</v>
      </c>
      <c r="E10" s="10">
        <f>SUM(C10:D10)</f>
        <v>0</v>
      </c>
    </row>
    <row r="11" spans="1:8" ht="16.3">
      <c r="A11" s="2" t="s">
        <v>32</v>
      </c>
      <c r="C11" s="12">
        <v>0</v>
      </c>
      <c r="D11" s="12">
        <v>0</v>
      </c>
      <c r="E11" s="12">
        <f>SUM(C11:D11)</f>
        <v>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-986559</v>
      </c>
      <c r="D13" s="12">
        <f>SUM(D7:D12)</f>
        <v>2211330</v>
      </c>
      <c r="E13" s="12">
        <f>SUM(E7:E11)</f>
        <v>1224771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10">
        <v>0</v>
      </c>
      <c r="D16" s="10">
        <v>0</v>
      </c>
      <c r="E16" s="10">
        <f>SUM(C16:D16)</f>
        <v>0</v>
      </c>
    </row>
    <row r="17" spans="1:7" ht="16.3">
      <c r="A17" s="2" t="s">
        <v>7</v>
      </c>
      <c r="C17" s="40">
        <v>78682</v>
      </c>
      <c r="D17" s="12">
        <v>0</v>
      </c>
      <c r="E17" s="12">
        <f>SUM(C17:D17)</f>
        <v>78682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-907877</v>
      </c>
      <c r="D19" s="12">
        <f>SUM(D13:D17)</f>
        <v>2211330</v>
      </c>
      <c r="E19" s="12">
        <f>SUM(E13:E18)</f>
        <v>1303453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0</v>
      </c>
      <c r="D23" s="10">
        <v>0</v>
      </c>
      <c r="E23" s="10">
        <f>SUM(C23:D23)</f>
        <v>0</v>
      </c>
    </row>
    <row r="24" spans="1:7">
      <c r="A24" s="2" t="s">
        <v>25</v>
      </c>
      <c r="C24" s="10">
        <f>-C16</f>
        <v>0</v>
      </c>
      <c r="D24" s="10">
        <v>0</v>
      </c>
      <c r="E24" s="10">
        <f t="shared" ref="E24" si="0">SUM(C24:D24)</f>
        <v>0</v>
      </c>
    </row>
    <row r="25" spans="1:7">
      <c r="A25" s="2" t="s">
        <v>26</v>
      </c>
      <c r="C25" s="10">
        <v>0</v>
      </c>
      <c r="D25" s="10">
        <v>-1423065</v>
      </c>
      <c r="E25" s="10">
        <f>SUM(C25:D25)</f>
        <v>-1423065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0</v>
      </c>
      <c r="D27" s="10">
        <v>-78682</v>
      </c>
      <c r="E27" s="10">
        <f>SUM(C27:D27)</f>
        <v>-78682</v>
      </c>
    </row>
    <row r="28" spans="1:7" ht="16.3">
      <c r="A28" s="2" t="s">
        <v>26</v>
      </c>
      <c r="C28" s="12">
        <v>0</v>
      </c>
      <c r="D28" s="12">
        <v>-385001</v>
      </c>
      <c r="E28" s="12">
        <f>SUM(C28:D28)</f>
        <v>-385001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0</v>
      </c>
      <c r="D30" s="12">
        <f>SUM(D23:D25)+SUM(D27:D28)</f>
        <v>-1886748</v>
      </c>
      <c r="E30" s="12">
        <f>SUM(E23:E25,E27:E28)</f>
        <v>-1886748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-907877</v>
      </c>
      <c r="D32" s="22">
        <f>SUM(D19,D30)</f>
        <v>324582</v>
      </c>
      <c r="E32" s="22">
        <f>SUM(E19,E30)</f>
        <v>-583295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780765</v>
      </c>
      <c r="D35" s="10">
        <f>-C35</f>
        <v>-780765</v>
      </c>
      <c r="E35" s="10">
        <f>SUM(C35:D35)</f>
        <v>0</v>
      </c>
    </row>
    <row r="36" spans="1:5">
      <c r="A36" s="2" t="s">
        <v>34</v>
      </c>
      <c r="C36" s="30">
        <v>986559.16</v>
      </c>
      <c r="D36" s="10">
        <f>-C36</f>
        <v>-986559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1767324</v>
      </c>
      <c r="D39" s="11">
        <f>SUM(D35:D38)</f>
        <v>-1767324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859447</v>
      </c>
      <c r="D41" s="16">
        <f>SUM(D32,D39)</f>
        <v>-1442742</v>
      </c>
      <c r="E41" s="16">
        <f>SUM(E32,E39)</f>
        <v>-583295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1013594</v>
      </c>
      <c r="D48" s="17">
        <f>((C8+C9+C36+C37)*0.95)+D8+D9+D36+D37+C16+C17</f>
        <v>289859</v>
      </c>
      <c r="E48" s="17">
        <f>SUM(C48:D48)</f>
        <v>1303453</v>
      </c>
    </row>
    <row r="49" spans="1:14">
      <c r="A49" s="2" t="s">
        <v>16</v>
      </c>
      <c r="C49" s="11">
        <f>SUM(C23:D24,C27:D27)</f>
        <v>-78682</v>
      </c>
      <c r="D49" s="11">
        <f>SUM(C25:D25,C28:D28)</f>
        <v>-1808066</v>
      </c>
      <c r="E49" s="11">
        <f>SUM(C49:D49)</f>
        <v>-1886748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934912</v>
      </c>
      <c r="D51" s="11">
        <f>SUM(D48:D50)</f>
        <v>-1518207</v>
      </c>
      <c r="E51" s="11">
        <f>SUM(E48:E49)</f>
        <v>-583295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934912</v>
      </c>
      <c r="D55" s="16">
        <f>SUM(D51:D53)</f>
        <v>-1518207</v>
      </c>
      <c r="E55" s="16">
        <f>SUM(E51:E53)</f>
        <v>-583295</v>
      </c>
    </row>
    <row r="56" spans="1:14" ht="11.3" customHeight="1">
      <c r="K56" s="35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>
  <sheetPr codeName="Sheet105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7" width="9.5546875" style="2" bestFit="1" customWidth="1"/>
    <col min="8" max="8" width="3.109375" style="2" bestFit="1" customWidth="1"/>
    <col min="9" max="16384" width="9.109375" style="2"/>
  </cols>
  <sheetData>
    <row r="1" spans="1:8" ht="15.05">
      <c r="A1" s="27" t="s">
        <v>158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0</v>
      </c>
      <c r="D7" s="32">
        <v>533446</v>
      </c>
      <c r="E7" s="17">
        <f>SUM(C7:D7)</f>
        <v>533446</v>
      </c>
    </row>
    <row r="8" spans="1:8">
      <c r="A8" s="2" t="s">
        <v>30</v>
      </c>
      <c r="C8" s="30">
        <v>-629495</v>
      </c>
      <c r="D8" s="30">
        <v>735602</v>
      </c>
      <c r="E8" s="10">
        <f>SUM(C8:D8)</f>
        <v>106107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10">
        <v>0</v>
      </c>
      <c r="D10" s="10">
        <v>0</v>
      </c>
      <c r="E10" s="10">
        <f>SUM(C10:D10)</f>
        <v>0</v>
      </c>
    </row>
    <row r="11" spans="1:8" ht="16.3">
      <c r="A11" s="2" t="s">
        <v>32</v>
      </c>
      <c r="C11" s="12">
        <v>0</v>
      </c>
      <c r="D11" s="12">
        <v>0</v>
      </c>
      <c r="E11" s="12">
        <f>SUM(C11:D11)</f>
        <v>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-629495</v>
      </c>
      <c r="D13" s="12">
        <f>SUM(D7:D12)</f>
        <v>1269048</v>
      </c>
      <c r="E13" s="12">
        <f>SUM(E7:E11)</f>
        <v>639553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10">
        <v>0</v>
      </c>
      <c r="D16" s="10">
        <v>0</v>
      </c>
      <c r="E16" s="10">
        <f>SUM(C16:D16)</f>
        <v>0</v>
      </c>
    </row>
    <row r="17" spans="1:7" ht="16.3">
      <c r="A17" s="2" t="s">
        <v>7</v>
      </c>
      <c r="C17" s="12">
        <v>0</v>
      </c>
      <c r="D17" s="12">
        <v>0</v>
      </c>
      <c r="E17" s="12">
        <f>SUM(C17:D17)</f>
        <v>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-629495</v>
      </c>
      <c r="D19" s="12">
        <f>SUM(D13:D17)</f>
        <v>1269048</v>
      </c>
      <c r="E19" s="12">
        <f>SUM(E13:E18)</f>
        <v>639553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0</v>
      </c>
      <c r="D23" s="10">
        <v>-274879</v>
      </c>
      <c r="E23" s="10">
        <f>SUM(C23:D23)</f>
        <v>-274879</v>
      </c>
    </row>
    <row r="24" spans="1:7">
      <c r="A24" s="2" t="s">
        <v>25</v>
      </c>
      <c r="C24" s="10">
        <f>-C16</f>
        <v>0</v>
      </c>
      <c r="D24" s="10">
        <v>0</v>
      </c>
      <c r="E24" s="10">
        <f t="shared" ref="E24" si="0">SUM(C24:D24)</f>
        <v>0</v>
      </c>
    </row>
    <row r="25" spans="1:7">
      <c r="A25" s="2" t="s">
        <v>26</v>
      </c>
      <c r="C25" s="10">
        <v>-218008</v>
      </c>
      <c r="D25" s="10">
        <v>-400547</v>
      </c>
      <c r="E25" s="10">
        <f>SUM(C25:D25)</f>
        <v>-618555</v>
      </c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0</v>
      </c>
      <c r="D27" s="10">
        <v>0</v>
      </c>
      <c r="E27" s="10">
        <f>SUM(C27:D27)</f>
        <v>0</v>
      </c>
    </row>
    <row r="28" spans="1:7" ht="16.3">
      <c r="A28" s="2" t="s">
        <v>26</v>
      </c>
      <c r="C28" s="12">
        <v>0</v>
      </c>
      <c r="D28" s="12">
        <v>0</v>
      </c>
      <c r="E28" s="12">
        <f>SUM(C28:D28)</f>
        <v>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-218008</v>
      </c>
      <c r="D30" s="12">
        <f>SUM(D23:D25)+SUM(D27:D28)</f>
        <v>-675426</v>
      </c>
      <c r="E30" s="12">
        <f>SUM(E23:E25,E27:E28)</f>
        <v>-893434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-847503</v>
      </c>
      <c r="D32" s="22">
        <f>SUM(D19,D30)</f>
        <v>593622</v>
      </c>
      <c r="E32" s="22">
        <f>SUM(E19,E30)</f>
        <v>-253881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417669</v>
      </c>
      <c r="D35" s="15">
        <f>-C35</f>
        <v>-417669</v>
      </c>
      <c r="E35" s="10">
        <f>SUM(C35:D35)</f>
        <v>0</v>
      </c>
    </row>
    <row r="36" spans="1:5">
      <c r="A36" s="2" t="s">
        <v>34</v>
      </c>
      <c r="C36" s="30">
        <v>629494.75</v>
      </c>
      <c r="D36" s="10">
        <f>-C36</f>
        <v>-629495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1047164</v>
      </c>
      <c r="D39" s="11">
        <f>SUM(D35:D38)</f>
        <v>-1047164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199661</v>
      </c>
      <c r="D41" s="16">
        <f>SUM(D32,D39)</f>
        <v>-453542</v>
      </c>
      <c r="E41" s="16">
        <f>SUM(E32,E39)</f>
        <v>-253881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533446</v>
      </c>
      <c r="D48" s="17">
        <f>((C8+C9+C36+C37)*0.95)+D8+D9+D36+D37+C16+C17</f>
        <v>106107</v>
      </c>
      <c r="E48" s="17">
        <f>SUM(C48:D48)</f>
        <v>639553</v>
      </c>
    </row>
    <row r="49" spans="1:14">
      <c r="A49" s="2" t="s">
        <v>16</v>
      </c>
      <c r="C49" s="11">
        <f>SUM(C23:D24,C27:D27)</f>
        <v>-274879</v>
      </c>
      <c r="D49" s="11">
        <f>SUM(C25:D25,C28:D28)</f>
        <v>-618555</v>
      </c>
      <c r="E49" s="11">
        <f>SUM(C49:D49)</f>
        <v>-893434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258567</v>
      </c>
      <c r="D51" s="11">
        <f>SUM(D48:D50)</f>
        <v>-512448</v>
      </c>
      <c r="E51" s="11">
        <f>SUM(E48:E49)</f>
        <v>-253881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258567</v>
      </c>
      <c r="D55" s="16">
        <f>SUM(D51:D53)</f>
        <v>-512448</v>
      </c>
      <c r="E55" s="16">
        <f>SUM(E51:E53)</f>
        <v>-253881</v>
      </c>
    </row>
    <row r="56" spans="1:14" customFormat="1" ht="11.3" customHeight="1">
      <c r="C56" s="2"/>
      <c r="G56" s="2"/>
      <c r="J56" s="2"/>
      <c r="K56" s="35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>
  <sheetPr codeName="Sheet106"/>
  <dimension ref="A1:N57"/>
  <sheetViews>
    <sheetView topLeftCell="A28" zoomScaleNormal="100" workbookViewId="0">
      <selection activeCell="D16" sqref="D1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3.33203125" style="2" bestFit="1" customWidth="1"/>
    <col min="6" max="6" width="9.109375" style="2"/>
    <col min="7" max="7" width="9.5546875" style="2" bestFit="1" customWidth="1"/>
    <col min="8" max="8" width="3.109375" style="2" bestFit="1" customWidth="1"/>
    <col min="9" max="16384" width="9.109375" style="2"/>
  </cols>
  <sheetData>
    <row r="1" spans="1:8" ht="15.05">
      <c r="A1" s="27" t="s">
        <v>137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0</v>
      </c>
      <c r="D7" s="32">
        <v>357232</v>
      </c>
      <c r="E7" s="17">
        <f>SUM(C7:D7)</f>
        <v>357232</v>
      </c>
    </row>
    <row r="8" spans="1:8">
      <c r="A8" s="2" t="s">
        <v>30</v>
      </c>
      <c r="C8" s="30">
        <v>-379737</v>
      </c>
      <c r="D8" s="30">
        <v>453314</v>
      </c>
      <c r="E8" s="10">
        <f>SUM(C8:D8)</f>
        <v>73577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10">
        <v>0</v>
      </c>
      <c r="D10" s="10">
        <v>0</v>
      </c>
      <c r="E10" s="10">
        <f>SUM(C10:D10)</f>
        <v>0</v>
      </c>
    </row>
    <row r="11" spans="1:8" ht="16.3">
      <c r="A11" s="2" t="s">
        <v>32</v>
      </c>
      <c r="C11" s="12">
        <v>0</v>
      </c>
      <c r="D11" s="12">
        <v>0</v>
      </c>
      <c r="E11" s="12">
        <f>SUM(C11:D11)</f>
        <v>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-379737</v>
      </c>
      <c r="D13" s="12">
        <f>SUM(D7:D12)</f>
        <v>810546</v>
      </c>
      <c r="E13" s="12">
        <f>SUM(E7:E11)</f>
        <v>430809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10">
        <v>0</v>
      </c>
      <c r="D16" s="10">
        <v>0</v>
      </c>
      <c r="E16" s="10">
        <f>SUM(C16:D16)</f>
        <v>0</v>
      </c>
    </row>
    <row r="17" spans="1:7" ht="16.3">
      <c r="A17" s="2" t="s">
        <v>7</v>
      </c>
      <c r="C17" s="40">
        <v>68762</v>
      </c>
      <c r="D17" s="12">
        <v>0</v>
      </c>
      <c r="E17" s="12">
        <f>SUM(C17:D17)</f>
        <v>68762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-310975</v>
      </c>
      <c r="D19" s="12">
        <f>SUM(D13:D17)</f>
        <v>810546</v>
      </c>
      <c r="E19" s="12">
        <f>SUM(E13:E18)</f>
        <v>499571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0</v>
      </c>
      <c r="D23" s="10">
        <v>-287009</v>
      </c>
      <c r="E23" s="10">
        <f>SUM(C23:D23)</f>
        <v>-287009</v>
      </c>
    </row>
    <row r="24" spans="1:7">
      <c r="A24" s="2" t="s">
        <v>25</v>
      </c>
      <c r="C24" s="10">
        <f>-C16</f>
        <v>0</v>
      </c>
      <c r="D24" s="10">
        <v>0</v>
      </c>
      <c r="E24" s="10">
        <f t="shared" ref="E24" si="0">SUM(C24:D24)</f>
        <v>0</v>
      </c>
    </row>
    <row r="25" spans="1:7">
      <c r="A25" s="2" t="s">
        <v>26</v>
      </c>
      <c r="C25" s="10">
        <v>-37539</v>
      </c>
      <c r="D25" s="10">
        <v>-19278</v>
      </c>
      <c r="E25" s="10">
        <f>SUM(C25:D25)</f>
        <v>-56817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0</v>
      </c>
      <c r="D27" s="10">
        <v>-68762</v>
      </c>
      <c r="E27" s="10">
        <f>SUM(C27:D27)</f>
        <v>-68762</v>
      </c>
    </row>
    <row r="28" spans="1:7" ht="16.3">
      <c r="A28" s="2" t="s">
        <v>26</v>
      </c>
      <c r="C28" s="12">
        <v>0</v>
      </c>
      <c r="D28" s="12">
        <v>-629448</v>
      </c>
      <c r="E28" s="12">
        <f>SUM(C28:D28)</f>
        <v>-629448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-37539</v>
      </c>
      <c r="D30" s="12">
        <f>SUM(D23:D25)+SUM(D27:D28)</f>
        <v>-1004497</v>
      </c>
      <c r="E30" s="12">
        <f>SUM(E23:E25,E27:E28)</f>
        <v>-1042036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-348514</v>
      </c>
      <c r="D32" s="22">
        <f>SUM(D19,D30)</f>
        <v>-193951</v>
      </c>
      <c r="E32" s="22">
        <f>SUM(E19,E30)</f>
        <v>-542465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274305</v>
      </c>
      <c r="D35" s="15">
        <f>-C35</f>
        <v>-274305</v>
      </c>
      <c r="E35" s="10">
        <f>SUM(C35:D35)</f>
        <v>0</v>
      </c>
    </row>
    <row r="36" spans="1:5">
      <c r="A36" s="2" t="s">
        <v>34</v>
      </c>
      <c r="C36" s="30">
        <v>379736.91</v>
      </c>
      <c r="D36" s="10">
        <f>-C36</f>
        <v>-379737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654042</v>
      </c>
      <c r="D39" s="11">
        <f>SUM(D35:D38)</f>
        <v>-654042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305528</v>
      </c>
      <c r="D41" s="16">
        <f>SUM(D32,D39)</f>
        <v>-847993</v>
      </c>
      <c r="E41" s="16">
        <f>SUM(E32,E39)</f>
        <v>-542465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357232</v>
      </c>
      <c r="D48" s="17">
        <f>((C8+C9+C36+C37)*0.95)+D8+D9+D36+D37+C16+C17</f>
        <v>142339</v>
      </c>
      <c r="E48" s="17">
        <f>SUM(C48:D48)</f>
        <v>499571</v>
      </c>
    </row>
    <row r="49" spans="1:14">
      <c r="A49" s="2" t="s">
        <v>16</v>
      </c>
      <c r="C49" s="11">
        <f>SUM(C23:D24,C27:D27)</f>
        <v>-355771</v>
      </c>
      <c r="D49" s="11">
        <f>SUM(C25:D25,C28:D28)</f>
        <v>-686265</v>
      </c>
      <c r="E49" s="11">
        <f>SUM(C49:D49)</f>
        <v>-1042036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1461</v>
      </c>
      <c r="D51" s="11">
        <f>SUM(D48:D50)</f>
        <v>-543926</v>
      </c>
      <c r="E51" s="11">
        <f>SUM(E48:E49)</f>
        <v>-542465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1461</v>
      </c>
      <c r="D55" s="16">
        <f>SUM(D51:D53)</f>
        <v>-543926</v>
      </c>
      <c r="E55" s="16">
        <f>SUM(E51:E53)</f>
        <v>-542465</v>
      </c>
    </row>
    <row r="56" spans="1:14" customFormat="1" ht="11.3" customHeight="1">
      <c r="C56" s="2"/>
      <c r="G56" s="2"/>
      <c r="J56" s="2"/>
      <c r="K56" s="35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>
  <sheetPr codeName="Sheet107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3.33203125" style="2" bestFit="1" customWidth="1"/>
    <col min="6" max="6" width="9.109375" style="2"/>
    <col min="7" max="7" width="9.5546875" style="2" bestFit="1" customWidth="1"/>
    <col min="8" max="8" width="3.109375" style="2" bestFit="1" customWidth="1"/>
    <col min="9" max="16384" width="9.109375" style="2"/>
  </cols>
  <sheetData>
    <row r="1" spans="1:8" ht="15.05">
      <c r="A1" s="27" t="s">
        <v>161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0</v>
      </c>
      <c r="D7" s="32">
        <v>194767</v>
      </c>
      <c r="E7" s="17">
        <f>SUM(C7:D7)</f>
        <v>194767</v>
      </c>
    </row>
    <row r="8" spans="1:8">
      <c r="A8" s="2" t="s">
        <v>30</v>
      </c>
      <c r="C8" s="30">
        <v>-46464</v>
      </c>
      <c r="D8" s="30">
        <v>83181</v>
      </c>
      <c r="E8" s="10">
        <f>SUM(C8:D8)</f>
        <v>36717</v>
      </c>
      <c r="G8" s="10"/>
    </row>
    <row r="9" spans="1:8">
      <c r="A9" s="2" t="s">
        <v>31</v>
      </c>
      <c r="C9" s="10">
        <v>0</v>
      </c>
      <c r="D9" s="10"/>
      <c r="E9" s="10">
        <f>SUM(C9:D9)</f>
        <v>0</v>
      </c>
      <c r="G9" s="10"/>
      <c r="H9" s="10"/>
    </row>
    <row r="10" spans="1:8">
      <c r="A10" s="2" t="s">
        <v>3</v>
      </c>
      <c r="C10" s="10">
        <v>0</v>
      </c>
      <c r="D10" s="10">
        <v>0</v>
      </c>
      <c r="E10" s="10">
        <f>SUM(C10:D10)</f>
        <v>0</v>
      </c>
    </row>
    <row r="11" spans="1:8" ht="16.3">
      <c r="A11" s="2" t="s">
        <v>32</v>
      </c>
      <c r="C11" s="12">
        <v>0</v>
      </c>
      <c r="D11" s="12">
        <v>0</v>
      </c>
      <c r="E11" s="12">
        <f>SUM(C11:D11)</f>
        <v>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-46464</v>
      </c>
      <c r="D13" s="12">
        <f>SUM(D7:D12)</f>
        <v>277948</v>
      </c>
      <c r="E13" s="12">
        <f>SUM(E7:E11)</f>
        <v>231484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10">
        <v>0</v>
      </c>
      <c r="D16" s="10">
        <v>0</v>
      </c>
      <c r="E16" s="10">
        <f>SUM(C16:D16)</f>
        <v>0</v>
      </c>
    </row>
    <row r="17" spans="1:7" ht="16.3">
      <c r="A17" s="2" t="s">
        <v>7</v>
      </c>
      <c r="C17" s="12">
        <v>0</v>
      </c>
      <c r="D17" s="12">
        <v>0</v>
      </c>
      <c r="E17" s="12">
        <f>SUM(C17:D17)</f>
        <v>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-46464</v>
      </c>
      <c r="D19" s="12">
        <f>SUM(D13:D17)</f>
        <v>277948</v>
      </c>
      <c r="E19" s="12">
        <f>SUM(E13:E18)</f>
        <v>231484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0</v>
      </c>
      <c r="D23" s="10">
        <v>-220803</v>
      </c>
      <c r="E23" s="10">
        <f>SUM(C23:D23)</f>
        <v>-220803</v>
      </c>
    </row>
    <row r="24" spans="1:7">
      <c r="A24" s="2" t="s">
        <v>25</v>
      </c>
      <c r="C24" s="10">
        <f>-C16</f>
        <v>0</v>
      </c>
      <c r="D24" s="10">
        <v>0</v>
      </c>
      <c r="E24" s="10">
        <f t="shared" ref="E24" si="0">SUM(C24:D24)</f>
        <v>0</v>
      </c>
    </row>
    <row r="25" spans="1:7">
      <c r="A25" s="2" t="s">
        <v>26</v>
      </c>
      <c r="C25" s="10">
        <v>-34166</v>
      </c>
      <c r="D25" s="10">
        <v>-178306</v>
      </c>
      <c r="E25" s="10">
        <f>SUM(C25:D25)</f>
        <v>-212472</v>
      </c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0</v>
      </c>
      <c r="D27" s="10">
        <v>0</v>
      </c>
      <c r="E27" s="10">
        <f>SUM(C27:D27)</f>
        <v>0</v>
      </c>
    </row>
    <row r="28" spans="1:7" ht="16.3">
      <c r="A28" s="2" t="s">
        <v>26</v>
      </c>
      <c r="C28" s="12">
        <v>0</v>
      </c>
      <c r="D28" s="12">
        <v>0</v>
      </c>
      <c r="E28" s="12">
        <f>SUM(C28:D28)</f>
        <v>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-34166</v>
      </c>
      <c r="D30" s="12">
        <f>SUM(D23:D25)+SUM(D27:D28)</f>
        <v>-399109</v>
      </c>
      <c r="E30" s="12">
        <f>SUM(E23:E25,E27:E28)</f>
        <v>-433275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-80630</v>
      </c>
      <c r="D32" s="22">
        <f>SUM(D19,D30)</f>
        <v>-121161</v>
      </c>
      <c r="E32" s="22">
        <f>SUM(E19,E30)</f>
        <v>-201791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133954</v>
      </c>
      <c r="D35" s="15">
        <f>-C35</f>
        <v>-133954</v>
      </c>
      <c r="E35" s="10">
        <f>SUM(C35:D35)</f>
        <v>0</v>
      </c>
    </row>
    <row r="36" spans="1:5">
      <c r="A36" s="2" t="s">
        <v>34</v>
      </c>
      <c r="C36" s="30">
        <v>46463.82</v>
      </c>
      <c r="D36" s="10">
        <f>-C36</f>
        <v>-46464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180418</v>
      </c>
      <c r="D39" s="11">
        <f>SUM(D35:D38)</f>
        <v>-180418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99788</v>
      </c>
      <c r="D41" s="16">
        <f>SUM(D32,D39)</f>
        <v>-301579</v>
      </c>
      <c r="E41" s="16">
        <f>SUM(E32,E39)</f>
        <v>-201791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194767</v>
      </c>
      <c r="D48" s="17">
        <f>((C8+C9+C36+C37)*0.95)+D8+D9+D36+D37+C16+C17</f>
        <v>36717</v>
      </c>
      <c r="E48" s="17">
        <f>SUM(C48:D48)</f>
        <v>231484</v>
      </c>
    </row>
    <row r="49" spans="1:14">
      <c r="A49" s="2" t="s">
        <v>16</v>
      </c>
      <c r="C49" s="11">
        <f>SUM(C23:D24,C27:D27)</f>
        <v>-220803</v>
      </c>
      <c r="D49" s="11">
        <f>SUM(C25:D25,C28:D28)</f>
        <v>-212472</v>
      </c>
      <c r="E49" s="11">
        <f>SUM(C49:D49)</f>
        <v>-433275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-26036</v>
      </c>
      <c r="D51" s="11">
        <f>SUM(D48:D50)</f>
        <v>-175755</v>
      </c>
      <c r="E51" s="11">
        <f>SUM(E48:E49)</f>
        <v>-201791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-26036</v>
      </c>
      <c r="D55" s="16">
        <f>SUM(D51:D53)</f>
        <v>-175755</v>
      </c>
      <c r="E55" s="16">
        <f>SUM(E51:E53)</f>
        <v>-201791</v>
      </c>
    </row>
    <row r="56" spans="1:14" customFormat="1" ht="11.3" customHeight="1">
      <c r="C56" s="2"/>
      <c r="G56" s="2"/>
      <c r="J56" s="2"/>
      <c r="K56" s="35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>
  <sheetPr codeName="Sheet108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138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2231281</v>
      </c>
      <c r="D7" s="32">
        <v>1393519</v>
      </c>
      <c r="E7" s="17">
        <f>SUM(C7:D7)</f>
        <v>3624800</v>
      </c>
    </row>
    <row r="8" spans="1:8">
      <c r="A8" s="2" t="s">
        <v>30</v>
      </c>
      <c r="C8" s="30">
        <v>744363</v>
      </c>
      <c r="D8" s="30">
        <v>460589</v>
      </c>
      <c r="E8" s="10">
        <f>SUM(C8:D8)</f>
        <v>1204952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202806</v>
      </c>
      <c r="D10" s="10">
        <v>0</v>
      </c>
      <c r="E10" s="10">
        <f>SUM(C10:D10)</f>
        <v>202806</v>
      </c>
    </row>
    <row r="11" spans="1:8" ht="16.3">
      <c r="A11" s="2" t="s">
        <v>32</v>
      </c>
      <c r="C11" s="39">
        <v>99006</v>
      </c>
      <c r="D11" s="12">
        <v>0</v>
      </c>
      <c r="E11" s="11">
        <f>SUM(C11:D11)</f>
        <v>99006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3277456</v>
      </c>
      <c r="D13" s="12">
        <f>SUM(D7:D12)</f>
        <v>1854108</v>
      </c>
      <c r="E13" s="12">
        <f>SUM(E7:E11)</f>
        <v>5131564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287050</v>
      </c>
      <c r="D16" s="10">
        <v>0</v>
      </c>
      <c r="E16" s="10">
        <f>SUM(C16:D16)</f>
        <v>287050</v>
      </c>
    </row>
    <row r="17" spans="1:7" ht="16.3">
      <c r="A17" s="2" t="s">
        <v>7</v>
      </c>
      <c r="C17" s="40">
        <v>444490</v>
      </c>
      <c r="D17" s="12">
        <v>0</v>
      </c>
      <c r="E17" s="12">
        <f>SUM(C17:D17)</f>
        <v>444490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4008996</v>
      </c>
      <c r="D19" s="12">
        <f>SUM(D13:D17)</f>
        <v>1854108</v>
      </c>
      <c r="E19" s="12">
        <f>SUM(E13:E18)</f>
        <v>5863104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-232102</v>
      </c>
      <c r="D23" s="10">
        <v>-909183</v>
      </c>
      <c r="E23" s="10">
        <f>SUM(C23:D23)</f>
        <v>-1141285</v>
      </c>
    </row>
    <row r="24" spans="1:7">
      <c r="A24" s="2" t="s">
        <v>25</v>
      </c>
      <c r="C24" s="10">
        <f>-C16</f>
        <v>-287050</v>
      </c>
      <c r="D24" s="10">
        <v>0</v>
      </c>
      <c r="E24" s="10">
        <f t="shared" ref="E24" si="0">SUM(C24:D24)</f>
        <v>-287050</v>
      </c>
    </row>
    <row r="25" spans="1:7">
      <c r="A25" s="2" t="s">
        <v>26</v>
      </c>
      <c r="C25" s="10">
        <v>-416335</v>
      </c>
      <c r="D25" s="10">
        <v>-238963</v>
      </c>
      <c r="E25" s="10">
        <f>SUM(C25:D25)</f>
        <v>-655298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-222245</v>
      </c>
      <c r="D27" s="10">
        <v>-222245</v>
      </c>
      <c r="E27" s="10">
        <f>SUM(C27:D27)</f>
        <v>-444490</v>
      </c>
    </row>
    <row r="28" spans="1:7" ht="16.3">
      <c r="A28" s="2" t="s">
        <v>26</v>
      </c>
      <c r="C28" s="12">
        <v>-404363</v>
      </c>
      <c r="D28" s="12">
        <v>-404363</v>
      </c>
      <c r="E28" s="12">
        <f>SUM(C28:D28)</f>
        <v>-808726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-1562095</v>
      </c>
      <c r="D30" s="12">
        <f>SUM(D23:D25)+SUM(D27:D28)</f>
        <v>-1774754</v>
      </c>
      <c r="E30" s="12">
        <f>SUM(E23:E25,E27:E28)</f>
        <v>-3336849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2446901</v>
      </c>
      <c r="D32" s="22">
        <f>SUM(D19,D30)</f>
        <v>79354</v>
      </c>
      <c r="E32" s="22">
        <f>SUM(E19,E30)</f>
        <v>2526255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915904</v>
      </c>
      <c r="D35" s="15">
        <f>-C35</f>
        <v>-915904</v>
      </c>
      <c r="E35" s="10">
        <f>SUM(C35:D35)</f>
        <v>0</v>
      </c>
    </row>
    <row r="36" spans="1:5">
      <c r="A36" s="2" t="s">
        <v>34</v>
      </c>
      <c r="C36" s="30">
        <v>226388.41</v>
      </c>
      <c r="D36" s="10">
        <f>-C36</f>
        <v>-226388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1142292</v>
      </c>
      <c r="D39" s="11">
        <f>SUM(D35:D38)</f>
        <v>-1142292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3589193</v>
      </c>
      <c r="D41" s="16">
        <f>SUM(D32,D39)</f>
        <v>-1062938</v>
      </c>
      <c r="E41" s="16">
        <f>SUM(E32,E39)</f>
        <v>2526255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3975149</v>
      </c>
      <c r="D48" s="17">
        <f>((C8+C9+C36+C37)*0.95)+D8+D9+D36+D37+C16+C17</f>
        <v>1887955</v>
      </c>
      <c r="E48" s="17">
        <f>SUM(C48:D48)</f>
        <v>5863104</v>
      </c>
    </row>
    <row r="49" spans="1:14">
      <c r="A49" s="2" t="s">
        <v>16</v>
      </c>
      <c r="C49" s="11">
        <f>SUM(C23:D24,C27:D27)</f>
        <v>-1872825</v>
      </c>
      <c r="D49" s="11">
        <f>SUM(C25:D25,C28:D28)</f>
        <v>-1464024</v>
      </c>
      <c r="E49" s="11">
        <f>SUM(C49:D49)</f>
        <v>-3336849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2102324</v>
      </c>
      <c r="D51" s="11">
        <f>SUM(D48:D50)</f>
        <v>423931</v>
      </c>
      <c r="E51" s="11">
        <f>SUM(E48:E49)</f>
        <v>2526255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46841</v>
      </c>
      <c r="D53" s="12">
        <v>93682.54</v>
      </c>
      <c r="E53" s="12">
        <f>SUM(C53:D53)</f>
        <v>140524</v>
      </c>
    </row>
    <row r="54" spans="1:14" ht="11.3" customHeight="1"/>
    <row r="55" spans="1:14">
      <c r="A55" s="2" t="s">
        <v>18</v>
      </c>
      <c r="C55" s="16">
        <f>SUM(C51:C53)</f>
        <v>2149165</v>
      </c>
      <c r="D55" s="16">
        <f>SUM(D51:D53)</f>
        <v>517614</v>
      </c>
      <c r="E55" s="16">
        <f>SUM(E51:E53)</f>
        <v>2666779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>
  <sheetPr codeName="Sheet109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3.33203125" style="2" bestFit="1" customWidth="1"/>
    <col min="6" max="6" width="9.109375" style="2"/>
    <col min="7" max="7" width="9.5546875" style="2" bestFit="1" customWidth="1"/>
    <col min="8" max="8" width="3.109375" style="2" bestFit="1" customWidth="1"/>
    <col min="9" max="16384" width="9.109375" style="2"/>
  </cols>
  <sheetData>
    <row r="1" spans="1:8" ht="15.05">
      <c r="A1" s="27" t="s">
        <v>139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0</v>
      </c>
      <c r="D7" s="32">
        <v>235664</v>
      </c>
      <c r="E7" s="17">
        <f>SUM(C7:D7)</f>
        <v>235664</v>
      </c>
    </row>
    <row r="8" spans="1:8">
      <c r="A8" s="2" t="s">
        <v>30</v>
      </c>
      <c r="C8" s="30">
        <v>-72671</v>
      </c>
      <c r="D8" s="30">
        <v>107531</v>
      </c>
      <c r="E8" s="10">
        <f>SUM(C8:D8)</f>
        <v>34860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10">
        <v>0</v>
      </c>
      <c r="D10" s="10">
        <v>0</v>
      </c>
      <c r="E10" s="10">
        <f>SUM(C10:D10)</f>
        <v>0</v>
      </c>
    </row>
    <row r="11" spans="1:8" ht="16.3">
      <c r="A11" s="2" t="s">
        <v>32</v>
      </c>
      <c r="C11" s="12">
        <v>0</v>
      </c>
      <c r="D11" s="12">
        <v>0</v>
      </c>
      <c r="E11" s="12">
        <f>SUM(C11:D11)</f>
        <v>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-72671</v>
      </c>
      <c r="D13" s="12">
        <f>SUM(D7:D12)</f>
        <v>343195</v>
      </c>
      <c r="E13" s="12">
        <f>SUM(E7:E11)</f>
        <v>270524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10">
        <v>0</v>
      </c>
      <c r="D16" s="10">
        <v>0</v>
      </c>
      <c r="E16" s="10">
        <f>SUM(C16:D16)</f>
        <v>0</v>
      </c>
    </row>
    <row r="17" spans="1:7" ht="16.3">
      <c r="A17" s="2" t="s">
        <v>7</v>
      </c>
      <c r="C17" s="12">
        <v>0</v>
      </c>
      <c r="D17" s="12">
        <v>0</v>
      </c>
      <c r="E17" s="12">
        <f>SUM(C17:D17)</f>
        <v>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-72671</v>
      </c>
      <c r="D19" s="12">
        <f>SUM(D13:D17)</f>
        <v>343195</v>
      </c>
      <c r="E19" s="12">
        <f>SUM(E13:E18)</f>
        <v>270524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0</v>
      </c>
      <c r="D23" s="10">
        <v>-458377</v>
      </c>
      <c r="E23" s="10">
        <f>SUM(C23:D23)</f>
        <v>-458377</v>
      </c>
    </row>
    <row r="24" spans="1:7">
      <c r="A24" s="2" t="s">
        <v>25</v>
      </c>
      <c r="C24" s="10">
        <f>-C16</f>
        <v>0</v>
      </c>
      <c r="D24" s="10">
        <v>0</v>
      </c>
      <c r="E24" s="10">
        <f t="shared" ref="E24" si="0">SUM(C24:D24)</f>
        <v>0</v>
      </c>
    </row>
    <row r="25" spans="1:7">
      <c r="A25" s="2" t="s">
        <v>26</v>
      </c>
      <c r="C25" s="10">
        <v>0</v>
      </c>
      <c r="D25" s="10">
        <v>-252753</v>
      </c>
      <c r="E25" s="10">
        <f>SUM(C25:D25)</f>
        <v>-252753</v>
      </c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0</v>
      </c>
      <c r="D27" s="10">
        <v>0</v>
      </c>
      <c r="E27" s="10">
        <f>SUM(C27:D27)</f>
        <v>0</v>
      </c>
    </row>
    <row r="28" spans="1:7" ht="16.3">
      <c r="A28" s="2" t="s">
        <v>26</v>
      </c>
      <c r="C28" s="12">
        <v>0</v>
      </c>
      <c r="D28" s="12">
        <v>0</v>
      </c>
      <c r="E28" s="12">
        <f>SUM(C28:D28)</f>
        <v>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0</v>
      </c>
      <c r="D30" s="12">
        <f>SUM(D23:D25)+SUM(D27:D28)</f>
        <v>-711130</v>
      </c>
      <c r="E30" s="12">
        <f>SUM(E23:E25,E27:E28)</f>
        <v>-711130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-72671</v>
      </c>
      <c r="D32" s="22">
        <f>SUM(D19,D30)</f>
        <v>-367935</v>
      </c>
      <c r="E32" s="22">
        <f>SUM(E19,E30)</f>
        <v>-440606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187902</v>
      </c>
      <c r="D35" s="10">
        <f>-C35</f>
        <v>-187902</v>
      </c>
      <c r="E35" s="10">
        <f>SUM(C35:D35)</f>
        <v>0</v>
      </c>
    </row>
    <row r="36" spans="1:5">
      <c r="A36" s="2" t="s">
        <v>34</v>
      </c>
      <c r="C36" s="30">
        <v>72670.66</v>
      </c>
      <c r="D36" s="10">
        <f>-C36</f>
        <v>-72671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260573</v>
      </c>
      <c r="D39" s="11">
        <f>SUM(D35:D38)</f>
        <v>-260573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187902</v>
      </c>
      <c r="D41" s="16">
        <f>SUM(D32,D39)</f>
        <v>-628508</v>
      </c>
      <c r="E41" s="16">
        <f>SUM(E32,E39)</f>
        <v>-440606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235664</v>
      </c>
      <c r="D48" s="17">
        <f>((C8+C9+C36+C37)*0.95)+D8+D9+D36+D37+C16+C17</f>
        <v>34860</v>
      </c>
      <c r="E48" s="17">
        <f>SUM(C48:D48)</f>
        <v>270524</v>
      </c>
    </row>
    <row r="49" spans="1:14">
      <c r="A49" s="2" t="s">
        <v>16</v>
      </c>
      <c r="C49" s="11">
        <f>SUM(C23:D24,C27:D27)</f>
        <v>-458377</v>
      </c>
      <c r="D49" s="11">
        <f>SUM(C25:D25,C28:D28)</f>
        <v>-252753</v>
      </c>
      <c r="E49" s="11">
        <f>SUM(C49:D49)</f>
        <v>-711130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-222713</v>
      </c>
      <c r="D51" s="11">
        <f>SUM(D48:D50)</f>
        <v>-217893</v>
      </c>
      <c r="E51" s="11">
        <f>SUM(E48:E49)</f>
        <v>-440606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-222713</v>
      </c>
      <c r="D55" s="16">
        <f>SUM(D51:D53)</f>
        <v>-217893</v>
      </c>
      <c r="E55" s="16">
        <f>SUM(E51:E53)</f>
        <v>-440606</v>
      </c>
    </row>
    <row r="56" spans="1:14" ht="11.3" customHeight="1">
      <c r="K56" s="35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218845</v>
      </c>
      <c r="D7" s="32">
        <v>124870</v>
      </c>
      <c r="E7" s="17">
        <f>SUM(C7:D7)</f>
        <v>343715</v>
      </c>
    </row>
    <row r="8" spans="1:8">
      <c r="A8" s="2" t="s">
        <v>30</v>
      </c>
      <c r="C8" s="30">
        <v>67668</v>
      </c>
      <c r="D8" s="30">
        <v>17855</v>
      </c>
      <c r="E8" s="10">
        <f>SUM(C8:D8)</f>
        <v>85523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45721</v>
      </c>
      <c r="D10" s="10">
        <v>0</v>
      </c>
      <c r="E10" s="10">
        <f>SUM(C10:D10)</f>
        <v>45721</v>
      </c>
    </row>
    <row r="11" spans="1:8" ht="16.3">
      <c r="A11" s="2" t="s">
        <v>32</v>
      </c>
      <c r="C11" s="39">
        <v>10744</v>
      </c>
      <c r="D11" s="12">
        <v>0</v>
      </c>
      <c r="E11" s="11">
        <f>SUM(C11:D11)</f>
        <v>10744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342978</v>
      </c>
      <c r="D13" s="12">
        <f>SUM(D7:D12)</f>
        <v>142725</v>
      </c>
      <c r="E13" s="12">
        <f>SUM(E7:E11)</f>
        <v>485703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131895</v>
      </c>
      <c r="D16" s="10">
        <v>0</v>
      </c>
      <c r="E16" s="10">
        <f>SUM(C16:D16)</f>
        <v>131895</v>
      </c>
    </row>
    <row r="17" spans="1:7" ht="16.3">
      <c r="A17" s="2" t="s">
        <v>7</v>
      </c>
      <c r="C17" s="40">
        <v>204359</v>
      </c>
      <c r="D17" s="12">
        <v>0</v>
      </c>
      <c r="E17" s="12">
        <f>SUM(C17:D17)</f>
        <v>204359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679232</v>
      </c>
      <c r="D19" s="12">
        <f>SUM(D13:D17)</f>
        <v>142725</v>
      </c>
      <c r="E19" s="12">
        <f>SUM(E13:E18)</f>
        <v>821957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-28654</v>
      </c>
      <c r="D23" s="10">
        <v>-138667</v>
      </c>
      <c r="E23" s="10">
        <f>SUM(C23:D23)</f>
        <v>-167321</v>
      </c>
    </row>
    <row r="24" spans="1:7">
      <c r="A24" s="2" t="s">
        <v>25</v>
      </c>
      <c r="C24" s="10">
        <f>-C16</f>
        <v>-131895</v>
      </c>
      <c r="D24" s="10">
        <v>0</v>
      </c>
      <c r="E24" s="10">
        <f t="shared" ref="E24" si="0">SUM(C24:D24)</f>
        <v>-131895</v>
      </c>
    </row>
    <row r="25" spans="1:7">
      <c r="A25" s="2" t="s">
        <v>26</v>
      </c>
      <c r="C25" s="10">
        <v>-84521</v>
      </c>
      <c r="D25" s="10">
        <v>-30896</v>
      </c>
      <c r="E25" s="10">
        <f>SUM(C25:D25)</f>
        <v>-115417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-102180</v>
      </c>
      <c r="D27" s="10">
        <v>-102180</v>
      </c>
      <c r="E27" s="10">
        <f>SUM(C27:D27)</f>
        <v>-204360</v>
      </c>
    </row>
    <row r="28" spans="1:7" ht="16.3">
      <c r="A28" s="2" t="s">
        <v>26</v>
      </c>
      <c r="C28" s="12">
        <v>94251</v>
      </c>
      <c r="D28" s="12">
        <v>94251</v>
      </c>
      <c r="E28" s="12">
        <f>SUM(C28:D28)</f>
        <v>188502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-252999</v>
      </c>
      <c r="D30" s="12">
        <f>SUM(D23:D25)+SUM(D27:D28)</f>
        <v>-177492</v>
      </c>
      <c r="E30" s="12">
        <f>SUM(E23:E25,E27:E28)</f>
        <v>-430491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426233</v>
      </c>
      <c r="D32" s="22">
        <f>SUM(D19,D30)</f>
        <v>-34767</v>
      </c>
      <c r="E32" s="22">
        <f>SUM(E19,E30)</f>
        <v>391466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104378</v>
      </c>
      <c r="D35" s="15">
        <f>-C35</f>
        <v>-104378</v>
      </c>
      <c r="E35" s="10">
        <f>SUM(C35:D35)</f>
        <v>0</v>
      </c>
    </row>
    <row r="36" spans="1:5">
      <c r="A36" s="2" t="s">
        <v>34</v>
      </c>
      <c r="C36" s="30">
        <v>24.48</v>
      </c>
      <c r="D36" s="10">
        <f>-C36</f>
        <v>-24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104402</v>
      </c>
      <c r="D39" s="11">
        <f>SUM(D35:D38)</f>
        <v>-104402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530635</v>
      </c>
      <c r="D41" s="16">
        <f>SUM(D32,D39)</f>
        <v>-139169</v>
      </c>
      <c r="E41" s="16">
        <f>SUM(E32,E39)</f>
        <v>391466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403564</v>
      </c>
      <c r="D48" s="17">
        <f>((C8+C9+C36+C37)*0.95)+D8+D9+D36+D37+C16+C17</f>
        <v>418393</v>
      </c>
      <c r="E48" s="17">
        <f>SUM(C48:D48)</f>
        <v>821957</v>
      </c>
    </row>
    <row r="49" spans="1:14">
      <c r="A49" s="2" t="s">
        <v>16</v>
      </c>
      <c r="C49" s="11">
        <f>SUM(C23:D24,C27:D27)</f>
        <v>-503576</v>
      </c>
      <c r="D49" s="11">
        <f>SUM(C25:D25,C28:D28)</f>
        <v>73085</v>
      </c>
      <c r="E49" s="11">
        <f>SUM(C49:D49)</f>
        <v>-430491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-100012</v>
      </c>
      <c r="D51" s="11">
        <f>SUM(D48:D50)</f>
        <v>491478</v>
      </c>
      <c r="E51" s="11">
        <f>SUM(E48:E49)</f>
        <v>391466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-100012</v>
      </c>
      <c r="D55" s="16">
        <f>SUM(D51:D53)</f>
        <v>491478</v>
      </c>
      <c r="E55" s="16">
        <f>SUM(E51:E53)</f>
        <v>391466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>
  <sheetPr codeName="Sheet110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.441406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140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5985453</v>
      </c>
      <c r="D7" s="32">
        <v>3799540</v>
      </c>
      <c r="E7" s="17">
        <f>SUM(C7:D7)</f>
        <v>9784993</v>
      </c>
    </row>
    <row r="8" spans="1:8">
      <c r="A8" s="2" t="s">
        <v>30</v>
      </c>
      <c r="C8" s="30">
        <v>1866191</v>
      </c>
      <c r="D8" s="30">
        <v>1837959</v>
      </c>
      <c r="E8" s="10">
        <f>SUM(C8:D8)</f>
        <v>3704150</v>
      </c>
      <c r="G8" s="10"/>
    </row>
    <row r="9" spans="1:8">
      <c r="A9" s="2" t="s">
        <v>31</v>
      </c>
      <c r="C9" s="30">
        <v>-67</v>
      </c>
      <c r="D9" s="30">
        <v>0</v>
      </c>
      <c r="E9" s="10">
        <f>SUM(C9:D9)</f>
        <v>-67</v>
      </c>
      <c r="G9" s="10"/>
      <c r="H9" s="10"/>
    </row>
    <row r="10" spans="1:8">
      <c r="A10" s="2" t="s">
        <v>3</v>
      </c>
      <c r="C10" s="30">
        <v>922047</v>
      </c>
      <c r="D10" s="10">
        <v>0</v>
      </c>
      <c r="E10" s="10">
        <f>SUM(C10:D10)</f>
        <v>922047</v>
      </c>
    </row>
    <row r="11" spans="1:8" ht="16.3">
      <c r="A11" s="2" t="s">
        <v>32</v>
      </c>
      <c r="C11" s="39">
        <v>260387</v>
      </c>
      <c r="D11" s="12">
        <v>0</v>
      </c>
      <c r="E11" s="11">
        <f>SUM(C11:D11)</f>
        <v>260387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9034011</v>
      </c>
      <c r="D13" s="12">
        <f>SUM(D7:D12)</f>
        <v>5637499</v>
      </c>
      <c r="E13" s="12">
        <f>SUM(E7:E11)</f>
        <v>14671510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844840</v>
      </c>
      <c r="D16" s="10">
        <v>0</v>
      </c>
      <c r="E16" s="10">
        <f>SUM(C16:D16)</f>
        <v>844840</v>
      </c>
    </row>
    <row r="17" spans="1:7" ht="16.3">
      <c r="A17" s="2" t="s">
        <v>7</v>
      </c>
      <c r="C17" s="40">
        <v>682947</v>
      </c>
      <c r="D17" s="12">
        <v>0</v>
      </c>
      <c r="E17" s="12">
        <f>SUM(C17:D17)</f>
        <v>682947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10561798</v>
      </c>
      <c r="D19" s="12">
        <f>SUM(D13:D17)</f>
        <v>5637499</v>
      </c>
      <c r="E19" s="12">
        <f>SUM(E13:E18)</f>
        <v>16199297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-871012</v>
      </c>
      <c r="D23" s="10">
        <v>-2786380</v>
      </c>
      <c r="E23" s="10">
        <f>SUM(C23:D23)</f>
        <v>-3657392</v>
      </c>
    </row>
    <row r="24" spans="1:7">
      <c r="A24" s="2" t="s">
        <v>25</v>
      </c>
      <c r="C24" s="10">
        <f>-C16</f>
        <v>-844840</v>
      </c>
      <c r="D24" s="10">
        <v>0</v>
      </c>
      <c r="E24" s="10">
        <f t="shared" ref="E24" si="0">SUM(C24:D24)</f>
        <v>-844840</v>
      </c>
    </row>
    <row r="25" spans="1:7">
      <c r="A25" s="2" t="s">
        <v>26</v>
      </c>
      <c r="C25" s="10">
        <v>-77346</v>
      </c>
      <c r="D25" s="10">
        <v>-905602</v>
      </c>
      <c r="E25" s="10">
        <f>SUM(C25:D25)</f>
        <v>-982948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-409768</v>
      </c>
      <c r="D27" s="10">
        <v>-273179</v>
      </c>
      <c r="E27" s="10">
        <f>SUM(C27:D27)</f>
        <v>-682947</v>
      </c>
    </row>
    <row r="28" spans="1:7" ht="16.3">
      <c r="A28" s="2" t="s">
        <v>26</v>
      </c>
      <c r="C28" s="12">
        <v>-1087245</v>
      </c>
      <c r="D28" s="12">
        <v>-724829</v>
      </c>
      <c r="E28" s="12">
        <f>SUM(C28:D28)</f>
        <v>-1812074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-3290211</v>
      </c>
      <c r="D30" s="12">
        <f>SUM(D23:D25)+SUM(D27:D28)</f>
        <v>-4689990</v>
      </c>
      <c r="E30" s="12">
        <f>SUM(E23:E25,E27:E28)</f>
        <v>-7980201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7271587</v>
      </c>
      <c r="D32" s="22">
        <f>SUM(D19,D30)</f>
        <v>947509</v>
      </c>
      <c r="E32" s="22">
        <f>SUM(E19,E30)</f>
        <v>8219096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2870674</v>
      </c>
      <c r="D35" s="15">
        <f>-C35</f>
        <v>-2870674</v>
      </c>
      <c r="E35" s="10">
        <f>SUM(C35:D35)</f>
        <v>0</v>
      </c>
    </row>
    <row r="36" spans="1:5">
      <c r="A36" s="2" t="s">
        <v>34</v>
      </c>
      <c r="C36" s="30">
        <v>1320554.47</v>
      </c>
      <c r="D36" s="10">
        <f>-C36</f>
        <v>-1320554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4191228</v>
      </c>
      <c r="D39" s="11">
        <f>SUM(D35:D38)</f>
        <v>-4191228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11462815</v>
      </c>
      <c r="D41" s="16">
        <f>SUM(D32,D39)</f>
        <v>-3243719</v>
      </c>
      <c r="E41" s="16">
        <f>SUM(E32,E39)</f>
        <v>8219096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11126760</v>
      </c>
      <c r="D48" s="17">
        <f>((C8+C9+C36+C37)*0.95)+D8+D9+D36+D37+C16+C17</f>
        <v>5072537</v>
      </c>
      <c r="E48" s="17">
        <f>SUM(C48:D48)</f>
        <v>16199297</v>
      </c>
    </row>
    <row r="49" spans="1:14">
      <c r="A49" s="2" t="s">
        <v>16</v>
      </c>
      <c r="C49" s="11">
        <f>SUM(C23:D24,C27:D27)</f>
        <v>-5185179</v>
      </c>
      <c r="D49" s="11">
        <f>SUM(C25:D25,C28:D28)</f>
        <v>-2795022</v>
      </c>
      <c r="E49" s="11">
        <f>SUM(C49:D49)</f>
        <v>-7980201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5941581</v>
      </c>
      <c r="D51" s="11">
        <f>SUM(D48:D50)</f>
        <v>2277515</v>
      </c>
      <c r="E51" s="11">
        <f>SUM(E48:E49)</f>
        <v>8219096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189996</v>
      </c>
      <c r="D53" s="12">
        <v>379992.2</v>
      </c>
      <c r="E53" s="12">
        <v>694377</v>
      </c>
    </row>
    <row r="54" spans="1:14" ht="11.3" customHeight="1"/>
    <row r="55" spans="1:14">
      <c r="A55" s="2" t="s">
        <v>18</v>
      </c>
      <c r="C55" s="16">
        <f>SUM(C51:C53)</f>
        <v>6131577</v>
      </c>
      <c r="D55" s="16">
        <f>SUM(D51:D53)</f>
        <v>2657507</v>
      </c>
      <c r="E55" s="16">
        <f>SUM(E51:E53)</f>
        <v>8913473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>
  <sheetPr codeName="Sheet111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141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828520</v>
      </c>
      <c r="D7" s="32">
        <v>462182</v>
      </c>
      <c r="E7" s="17">
        <f>SUM(C7:D7)</f>
        <v>1290702</v>
      </c>
    </row>
    <row r="8" spans="1:8">
      <c r="A8" s="2" t="s">
        <v>30</v>
      </c>
      <c r="C8" s="30">
        <v>239460</v>
      </c>
      <c r="D8" s="30">
        <v>247430</v>
      </c>
      <c r="E8" s="10">
        <f>SUM(C8:D8)</f>
        <v>486890</v>
      </c>
      <c r="G8" s="10"/>
    </row>
    <row r="9" spans="1:8">
      <c r="A9" s="2" t="s">
        <v>31</v>
      </c>
      <c r="C9" s="30">
        <v>44791</v>
      </c>
      <c r="D9" s="30">
        <v>56015</v>
      </c>
      <c r="E9" s="10">
        <f>SUM(C9:D9)</f>
        <v>100806</v>
      </c>
      <c r="G9" s="10"/>
      <c r="H9" s="10"/>
    </row>
    <row r="10" spans="1:8">
      <c r="A10" s="2" t="s">
        <v>3</v>
      </c>
      <c r="C10" s="30">
        <v>140277</v>
      </c>
      <c r="D10" s="10">
        <v>0</v>
      </c>
      <c r="E10" s="10">
        <f>SUM(C10:D10)</f>
        <v>140277</v>
      </c>
    </row>
    <row r="11" spans="1:8" ht="16.3">
      <c r="A11" s="2" t="s">
        <v>32</v>
      </c>
      <c r="C11" s="39">
        <v>35011</v>
      </c>
      <c r="D11" s="12">
        <v>0</v>
      </c>
      <c r="E11" s="11">
        <f>SUM(C11:D11)</f>
        <v>35011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1288059</v>
      </c>
      <c r="D13" s="12">
        <f>SUM(D7:D12)</f>
        <v>765627</v>
      </c>
      <c r="E13" s="12">
        <f>SUM(E7:E11)</f>
        <v>2053686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236337</v>
      </c>
      <c r="D16" s="10">
        <v>0</v>
      </c>
      <c r="E16" s="10">
        <f>SUM(C16:D16)</f>
        <v>236337</v>
      </c>
    </row>
    <row r="17" spans="1:7" ht="16.3">
      <c r="A17" s="2" t="s">
        <v>7</v>
      </c>
      <c r="C17" s="40">
        <v>260247</v>
      </c>
      <c r="D17" s="12">
        <v>0</v>
      </c>
      <c r="E17" s="12">
        <f>SUM(C17:D17)</f>
        <v>260247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1784643</v>
      </c>
      <c r="D19" s="12">
        <f>SUM(D13:D17)</f>
        <v>765627</v>
      </c>
      <c r="E19" s="12">
        <f>SUM(E13:E18)</f>
        <v>2550270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-124760</v>
      </c>
      <c r="D23" s="10">
        <v>-643078</v>
      </c>
      <c r="E23" s="10">
        <f>SUM(C23:D23)</f>
        <v>-767838</v>
      </c>
    </row>
    <row r="24" spans="1:7">
      <c r="A24" s="2" t="s">
        <v>25</v>
      </c>
      <c r="C24" s="10">
        <f>-C16</f>
        <v>-236337</v>
      </c>
      <c r="D24" s="10">
        <v>0</v>
      </c>
      <c r="E24" s="10">
        <f t="shared" ref="E24" si="0">SUM(C24:D24)</f>
        <v>-236337</v>
      </c>
    </row>
    <row r="25" spans="1:7">
      <c r="A25" s="2" t="s">
        <v>26</v>
      </c>
      <c r="C25" s="10">
        <v>-98660</v>
      </c>
      <c r="D25" s="10">
        <v>-178811</v>
      </c>
      <c r="E25" s="10">
        <f>SUM(C25:D25)</f>
        <v>-277471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-148713</v>
      </c>
      <c r="D27" s="10">
        <v>-111535</v>
      </c>
      <c r="E27" s="10">
        <f>SUM(C27:D27)</f>
        <v>-260248</v>
      </c>
    </row>
    <row r="28" spans="1:7" ht="16.3">
      <c r="A28" s="2" t="s">
        <v>26</v>
      </c>
      <c r="C28" s="12">
        <v>-259765</v>
      </c>
      <c r="D28" s="12">
        <v>-194824</v>
      </c>
      <c r="E28" s="12">
        <f>SUM(C28:D28)</f>
        <v>-454589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-868235</v>
      </c>
      <c r="D30" s="12">
        <f>SUM(D23:D25)+SUM(D27:D28)</f>
        <v>-1128248</v>
      </c>
      <c r="E30" s="12">
        <f>SUM(E23:E25,E27:E28)</f>
        <v>-1996483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916408</v>
      </c>
      <c r="D32" s="22">
        <f>SUM(D19,D30)</f>
        <v>-362621</v>
      </c>
      <c r="E32" s="22">
        <f>SUM(E19,E30)</f>
        <v>553787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340678</v>
      </c>
      <c r="D35" s="15">
        <f>-C35</f>
        <v>-340678</v>
      </c>
      <c r="E35" s="10">
        <f>SUM(C35:D35)</f>
        <v>0</v>
      </c>
    </row>
    <row r="36" spans="1:5">
      <c r="A36" s="2" t="s">
        <v>34</v>
      </c>
      <c r="C36" s="30">
        <v>119681.47</v>
      </c>
      <c r="D36" s="10">
        <f>-C36</f>
        <v>-119681</v>
      </c>
      <c r="E36" s="10">
        <f>SUM(C36:D36)</f>
        <v>0</v>
      </c>
    </row>
    <row r="37" spans="1:5" ht="16.3">
      <c r="A37" s="2" t="s">
        <v>35</v>
      </c>
      <c r="C37" s="12">
        <f>D9</f>
        <v>56015</v>
      </c>
      <c r="D37" s="12">
        <f>-C37</f>
        <v>-56015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516374</v>
      </c>
      <c r="D39" s="11">
        <f>SUM(D35:D38)</f>
        <v>-516374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1432782</v>
      </c>
      <c r="D41" s="16">
        <f>SUM(D32,D39)</f>
        <v>-878995</v>
      </c>
      <c r="E41" s="16">
        <f>SUM(E32,E39)</f>
        <v>553787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1488987</v>
      </c>
      <c r="D48" s="17">
        <f>((C8+C9+C36+C37)*0.95)+D8+D9+D36+D37+C16+C17</f>
        <v>1061283</v>
      </c>
      <c r="E48" s="17">
        <f>SUM(C48:D48)</f>
        <v>2550270</v>
      </c>
    </row>
    <row r="49" spans="1:14">
      <c r="A49" s="2" t="s">
        <v>16</v>
      </c>
      <c r="C49" s="11">
        <f>SUM(C23:D24,C27:D27)</f>
        <v>-1264423</v>
      </c>
      <c r="D49" s="11">
        <f>SUM(C25:D25,C28:D28)</f>
        <v>-732060</v>
      </c>
      <c r="E49" s="11">
        <f>SUM(C49:D49)</f>
        <v>-1996483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224564</v>
      </c>
      <c r="D51" s="11">
        <f>SUM(D48:D50)</f>
        <v>329223</v>
      </c>
      <c r="E51" s="11">
        <f>SUM(E48:E49)</f>
        <v>553787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224564</v>
      </c>
      <c r="D55" s="16">
        <f>SUM(D51:D53)</f>
        <v>329223</v>
      </c>
      <c r="E55" s="16">
        <f>SUM(E51:E53)</f>
        <v>553787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>
  <sheetPr codeName="Sheet112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142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2857904</v>
      </c>
      <c r="D7" s="32">
        <v>1500237</v>
      </c>
      <c r="E7" s="17">
        <f>SUM(C7:D7)</f>
        <v>4358141</v>
      </c>
    </row>
    <row r="8" spans="1:8">
      <c r="A8" s="2" t="s">
        <v>30</v>
      </c>
      <c r="C8" s="30">
        <v>894401</v>
      </c>
      <c r="D8" s="30">
        <v>789968</v>
      </c>
      <c r="E8" s="10">
        <f>SUM(C8:D8)</f>
        <v>1684369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465591</v>
      </c>
      <c r="D10" s="10">
        <v>0</v>
      </c>
      <c r="E10" s="10">
        <f>SUM(C10:D10)</f>
        <v>465591</v>
      </c>
    </row>
    <row r="11" spans="1:8" ht="16.3">
      <c r="A11" s="2" t="s">
        <v>32</v>
      </c>
      <c r="C11" s="39">
        <v>112261</v>
      </c>
      <c r="D11" s="12">
        <v>0</v>
      </c>
      <c r="E11" s="11">
        <f>SUM(C11:D11)</f>
        <v>112261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4330157</v>
      </c>
      <c r="D13" s="12">
        <f>SUM(D7:D12)</f>
        <v>2290205</v>
      </c>
      <c r="E13" s="12">
        <f>SUM(E7:E11)</f>
        <v>6620362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497575</v>
      </c>
      <c r="D16" s="10">
        <v>0</v>
      </c>
      <c r="E16" s="10">
        <f>SUM(C16:D16)</f>
        <v>497575</v>
      </c>
    </row>
    <row r="17" spans="1:7" ht="16.3">
      <c r="A17" s="2" t="s">
        <v>7</v>
      </c>
      <c r="C17" s="40">
        <v>1129140</v>
      </c>
      <c r="D17" s="12">
        <v>0</v>
      </c>
      <c r="E17" s="12">
        <f>SUM(C17:D17)</f>
        <v>1129140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5956872</v>
      </c>
      <c r="D19" s="12">
        <f>SUM(D13:D17)</f>
        <v>2290205</v>
      </c>
      <c r="E19" s="12">
        <f>SUM(E13:E18)</f>
        <v>8247077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-493347</v>
      </c>
      <c r="D23" s="10">
        <v>-1765044</v>
      </c>
      <c r="E23" s="10">
        <f>SUM(C23:D23)</f>
        <v>-2258391</v>
      </c>
    </row>
    <row r="24" spans="1:7">
      <c r="A24" s="2" t="s">
        <v>25</v>
      </c>
      <c r="C24" s="10">
        <f>-C16</f>
        <v>-497575</v>
      </c>
      <c r="D24" s="10">
        <v>0</v>
      </c>
      <c r="E24" s="10">
        <f t="shared" ref="E24" si="0">SUM(C24:D24)</f>
        <v>-497575</v>
      </c>
    </row>
    <row r="25" spans="1:7">
      <c r="A25" s="2" t="s">
        <v>26</v>
      </c>
      <c r="C25" s="10">
        <v>-316547</v>
      </c>
      <c r="D25" s="10">
        <v>-647775</v>
      </c>
      <c r="E25" s="10">
        <f>SUM(C25:D25)</f>
        <v>-964322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-564570</v>
      </c>
      <c r="D27" s="10">
        <v>-564570</v>
      </c>
      <c r="E27" s="10">
        <f>SUM(C27:D27)</f>
        <v>-1129140</v>
      </c>
    </row>
    <row r="28" spans="1:7" ht="16.3">
      <c r="A28" s="2" t="s">
        <v>26</v>
      </c>
      <c r="C28" s="12">
        <v>-545318</v>
      </c>
      <c r="D28" s="12">
        <v>-545318</v>
      </c>
      <c r="E28" s="12">
        <f>SUM(C28:D28)</f>
        <v>-1090636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-2417357</v>
      </c>
      <c r="D30" s="12">
        <f>SUM(D23:D25)+SUM(D27:D28)</f>
        <v>-3522707</v>
      </c>
      <c r="E30" s="12">
        <f>SUM(E23:E25,E27:E28)</f>
        <v>-5940064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3539515</v>
      </c>
      <c r="D32" s="22">
        <f>SUM(D19,D30)</f>
        <v>-1232502</v>
      </c>
      <c r="E32" s="22">
        <f>SUM(E19,E30)</f>
        <v>2307013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1056171</v>
      </c>
      <c r="D35" s="15">
        <f>-C35</f>
        <v>-1056171</v>
      </c>
      <c r="E35" s="10">
        <f>SUM(C35:D35)</f>
        <v>0</v>
      </c>
    </row>
    <row r="36" spans="1:5">
      <c r="A36" s="2" t="s">
        <v>34</v>
      </c>
      <c r="C36" s="30">
        <v>498669.1</v>
      </c>
      <c r="D36" s="10">
        <f>-C36</f>
        <v>-498669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1554840</v>
      </c>
      <c r="D39" s="11">
        <f>SUM(D35:D38)</f>
        <v>-1554840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5094355</v>
      </c>
      <c r="D41" s="16">
        <f>SUM(D32,D39)</f>
        <v>-2787342</v>
      </c>
      <c r="E41" s="16">
        <f>SUM(E32,E39)</f>
        <v>2307013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5005646</v>
      </c>
      <c r="D48" s="17">
        <f>((C8+C9+C36+C37)*0.95)+D8+D9+D36+D37+C16+C17</f>
        <v>3241431</v>
      </c>
      <c r="E48" s="17">
        <f>SUM(C48:D48)</f>
        <v>8247077</v>
      </c>
    </row>
    <row r="49" spans="1:14">
      <c r="A49" s="2" t="s">
        <v>16</v>
      </c>
      <c r="C49" s="11">
        <f>SUM(C23:D24,C27:D27)</f>
        <v>-3885106</v>
      </c>
      <c r="D49" s="11">
        <f>SUM(C25:D25,C28:D28)</f>
        <v>-2054958</v>
      </c>
      <c r="E49" s="11">
        <f>SUM(C49:D49)</f>
        <v>-5940064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1120540</v>
      </c>
      <c r="D51" s="11">
        <f>SUM(D48:D50)</f>
        <v>1186473</v>
      </c>
      <c r="E51" s="11">
        <f>SUM(E48:E49)</f>
        <v>2307013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42270</v>
      </c>
      <c r="D53" s="12">
        <v>84540.87</v>
      </c>
      <c r="E53" s="12">
        <f>SUM(C53:D53)</f>
        <v>126811</v>
      </c>
    </row>
    <row r="54" spans="1:14" ht="11.3" customHeight="1"/>
    <row r="55" spans="1:14">
      <c r="A55" s="2" t="s">
        <v>18</v>
      </c>
      <c r="C55" s="16">
        <f>SUM(C51:C53)</f>
        <v>1162810</v>
      </c>
      <c r="D55" s="16">
        <f>SUM(D51:D53)</f>
        <v>1271014</v>
      </c>
      <c r="E55" s="16">
        <f>SUM(E51:E53)</f>
        <v>2433824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>
  <sheetPr codeName="Sheet113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143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468591</v>
      </c>
      <c r="D7" s="32">
        <v>334420</v>
      </c>
      <c r="E7" s="17">
        <f>SUM(C7:D7)</f>
        <v>803011</v>
      </c>
    </row>
    <row r="8" spans="1:8">
      <c r="A8" s="2" t="s">
        <v>30</v>
      </c>
      <c r="C8" s="30">
        <v>126780</v>
      </c>
      <c r="D8" s="30">
        <v>248238</v>
      </c>
      <c r="E8" s="10">
        <f>SUM(C8:D8)</f>
        <v>375018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96541</v>
      </c>
      <c r="D10" s="10">
        <v>0</v>
      </c>
      <c r="E10" s="10">
        <f>SUM(C10:D10)</f>
        <v>96541</v>
      </c>
    </row>
    <row r="11" spans="1:8" ht="16.3">
      <c r="A11" s="2" t="s">
        <v>32</v>
      </c>
      <c r="C11" s="39">
        <v>23259</v>
      </c>
      <c r="D11" s="12">
        <v>0</v>
      </c>
      <c r="E11" s="11">
        <f>SUM(C11:D11)</f>
        <v>23259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715171</v>
      </c>
      <c r="D13" s="12">
        <f>SUM(D7:D12)</f>
        <v>582658</v>
      </c>
      <c r="E13" s="12">
        <f>SUM(E7:E11)</f>
        <v>1297829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318179</v>
      </c>
      <c r="D16" s="10">
        <v>0</v>
      </c>
      <c r="E16" s="10">
        <f>SUM(C16:D16)</f>
        <v>318179</v>
      </c>
    </row>
    <row r="17" spans="1:7" ht="16.3">
      <c r="A17" s="2" t="s">
        <v>7</v>
      </c>
      <c r="C17" s="40">
        <v>363958</v>
      </c>
      <c r="D17" s="12">
        <v>0</v>
      </c>
      <c r="E17" s="12">
        <f>SUM(C17:D17)</f>
        <v>363958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1397308</v>
      </c>
      <c r="D19" s="12">
        <f>SUM(D13:D17)</f>
        <v>582658</v>
      </c>
      <c r="E19" s="12">
        <f>SUM(E13:E18)</f>
        <v>1979966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-248103</v>
      </c>
      <c r="D23" s="10">
        <v>-392999</v>
      </c>
      <c r="E23" s="10">
        <f>SUM(C23:D23)</f>
        <v>-641102</v>
      </c>
    </row>
    <row r="24" spans="1:7">
      <c r="A24" s="2" t="s">
        <v>25</v>
      </c>
      <c r="C24" s="10">
        <f>-C16</f>
        <v>-318179</v>
      </c>
      <c r="D24" s="10">
        <v>0</v>
      </c>
      <c r="E24" s="10">
        <f t="shared" ref="E24" si="0">SUM(C24:D24)</f>
        <v>-318179</v>
      </c>
    </row>
    <row r="25" spans="1:7">
      <c r="A25" s="2" t="s">
        <v>26</v>
      </c>
      <c r="C25" s="10">
        <v>-49622</v>
      </c>
      <c r="D25" s="10">
        <v>-89391</v>
      </c>
      <c r="E25" s="10">
        <f>SUM(C25:D25)</f>
        <v>-139013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-181979</v>
      </c>
      <c r="D27" s="10">
        <v>-181979</v>
      </c>
      <c r="E27" s="10">
        <f>SUM(C27:D27)</f>
        <v>-363958</v>
      </c>
    </row>
    <row r="28" spans="1:7" ht="16.3">
      <c r="A28" s="2" t="s">
        <v>26</v>
      </c>
      <c r="C28" s="12">
        <v>-219596</v>
      </c>
      <c r="D28" s="12">
        <v>-219596</v>
      </c>
      <c r="E28" s="12">
        <f>SUM(C28:D28)</f>
        <v>-439192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-1017479</v>
      </c>
      <c r="D30" s="12">
        <f>SUM(D23:D25)+SUM(D27:D28)</f>
        <v>-883965</v>
      </c>
      <c r="E30" s="12">
        <f>SUM(E23:E25,E27:E28)</f>
        <v>-1901444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379829</v>
      </c>
      <c r="D32" s="22">
        <f>SUM(D19,D30)</f>
        <v>-301307</v>
      </c>
      <c r="E32" s="22">
        <f>SUM(E19,E30)</f>
        <v>78522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235663</v>
      </c>
      <c r="D35" s="15">
        <f>-C35</f>
        <v>-235663</v>
      </c>
      <c r="E35" s="10">
        <f>SUM(C35:D35)</f>
        <v>0</v>
      </c>
    </row>
    <row r="36" spans="1:5">
      <c r="A36" s="2" t="s">
        <v>34</v>
      </c>
      <c r="C36" s="30">
        <v>164674.17000000001</v>
      </c>
      <c r="D36" s="10">
        <f>-C36</f>
        <v>-164674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400337</v>
      </c>
      <c r="D39" s="11">
        <f>SUM(D35:D38)</f>
        <v>-400337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780166</v>
      </c>
      <c r="D41" s="16">
        <f>SUM(D32,D39)</f>
        <v>-701644</v>
      </c>
      <c r="E41" s="16">
        <f>SUM(E32,E39)</f>
        <v>78522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937384</v>
      </c>
      <c r="D48" s="17">
        <f>((C8+C9+C36+C37)*0.95)+D8+D9+D36+D37+C16+C17</f>
        <v>1042582</v>
      </c>
      <c r="E48" s="17">
        <f>SUM(C48:D48)</f>
        <v>1979966</v>
      </c>
    </row>
    <row r="49" spans="1:14">
      <c r="A49" s="2" t="s">
        <v>16</v>
      </c>
      <c r="C49" s="11">
        <f>SUM(C23:D24,C27:D27)</f>
        <v>-1323239</v>
      </c>
      <c r="D49" s="11">
        <f>SUM(C25:D25,C28:D28)</f>
        <v>-578205</v>
      </c>
      <c r="E49" s="11">
        <f>SUM(C49:D49)</f>
        <v>-1901444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-385855</v>
      </c>
      <c r="D51" s="11">
        <f>SUM(D48:D50)</f>
        <v>464377</v>
      </c>
      <c r="E51" s="11">
        <f>SUM(E48:E49)</f>
        <v>78522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-385855</v>
      </c>
      <c r="D55" s="16">
        <f>SUM(D51:D53)</f>
        <v>464377</v>
      </c>
      <c r="E55" s="16">
        <f>SUM(E51:E53)</f>
        <v>78522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>
  <sheetPr codeName="Sheet114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.1093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144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8757171</v>
      </c>
      <c r="D7" s="32">
        <v>3738866</v>
      </c>
      <c r="E7" s="17">
        <f>SUM(C7:D7)</f>
        <v>12496037</v>
      </c>
    </row>
    <row r="8" spans="1:8">
      <c r="A8" s="2" t="s">
        <v>30</v>
      </c>
      <c r="C8" s="30">
        <v>2858168</v>
      </c>
      <c r="D8" s="30">
        <v>2100626</v>
      </c>
      <c r="E8" s="10">
        <f>SUM(C8:D8)</f>
        <v>4958794</v>
      </c>
      <c r="G8" s="10"/>
    </row>
    <row r="9" spans="1:8">
      <c r="A9" s="2" t="s">
        <v>31</v>
      </c>
      <c r="C9" s="30">
        <v>60</v>
      </c>
      <c r="D9" s="30">
        <v>72</v>
      </c>
      <c r="E9" s="10">
        <f>SUM(C9:D9)</f>
        <v>132</v>
      </c>
      <c r="G9" s="10"/>
      <c r="H9" s="10"/>
    </row>
    <row r="10" spans="1:8">
      <c r="A10" s="2" t="s">
        <v>3</v>
      </c>
      <c r="C10" s="30">
        <v>978186</v>
      </c>
      <c r="D10" s="10">
        <v>0</v>
      </c>
      <c r="E10" s="10">
        <f>SUM(C10:D10)</f>
        <v>978186</v>
      </c>
    </row>
    <row r="11" spans="1:8" ht="16.3">
      <c r="A11" s="2" t="s">
        <v>32</v>
      </c>
      <c r="C11" s="39">
        <v>327836</v>
      </c>
      <c r="D11" s="12">
        <v>0</v>
      </c>
      <c r="E11" s="11">
        <f>SUM(C11:D11)</f>
        <v>327836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12921421</v>
      </c>
      <c r="D13" s="12">
        <f>SUM(D7:D12)</f>
        <v>5839564</v>
      </c>
      <c r="E13" s="12">
        <f>SUM(E7:E11)</f>
        <v>18760985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138829</v>
      </c>
      <c r="D16" s="10">
        <v>0</v>
      </c>
      <c r="E16" s="10">
        <f>SUM(C16:D16)</f>
        <v>138829</v>
      </c>
    </row>
    <row r="17" spans="1:7" ht="16.3">
      <c r="A17" s="2" t="s">
        <v>7</v>
      </c>
      <c r="C17" s="40">
        <v>1372822</v>
      </c>
      <c r="D17" s="12">
        <v>0</v>
      </c>
      <c r="E17" s="12">
        <f>SUM(C17:D17)</f>
        <v>1372822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14433072</v>
      </c>
      <c r="D19" s="12">
        <f>SUM(D13:D17)</f>
        <v>5839564</v>
      </c>
      <c r="E19" s="12">
        <f>SUM(E13:E18)</f>
        <v>20272636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-1191087</v>
      </c>
      <c r="D23" s="10">
        <v>-4104329</v>
      </c>
      <c r="E23" s="10">
        <f>SUM(C23:D23)</f>
        <v>-5295416</v>
      </c>
    </row>
    <row r="24" spans="1:7">
      <c r="A24" s="2" t="s">
        <v>25</v>
      </c>
      <c r="C24" s="10">
        <f>-C16</f>
        <v>-138829</v>
      </c>
      <c r="D24" s="10">
        <v>0</v>
      </c>
      <c r="E24" s="10">
        <f t="shared" ref="E24" si="0">SUM(C24:D24)</f>
        <v>-138829</v>
      </c>
    </row>
    <row r="25" spans="1:7">
      <c r="A25" s="2" t="s">
        <v>26</v>
      </c>
      <c r="C25" s="10">
        <v>-1719534</v>
      </c>
      <c r="D25" s="10">
        <v>-1302501</v>
      </c>
      <c r="E25" s="10">
        <f>SUM(C25:D25)</f>
        <v>-3022035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-528008</v>
      </c>
      <c r="D27" s="10">
        <v>-844813</v>
      </c>
      <c r="E27" s="10">
        <f>SUM(C27:D27)</f>
        <v>-1372821</v>
      </c>
    </row>
    <row r="28" spans="1:7" ht="16.3">
      <c r="A28" s="2" t="s">
        <v>26</v>
      </c>
      <c r="C28" s="12">
        <v>-637061</v>
      </c>
      <c r="D28" s="12">
        <v>-1019297</v>
      </c>
      <c r="E28" s="12">
        <f>SUM(C28:D28)</f>
        <v>-1656358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-4214519</v>
      </c>
      <c r="D30" s="12">
        <f>SUM(D23:D25)+SUM(D27:D28)</f>
        <v>-7270940</v>
      </c>
      <c r="E30" s="12">
        <f>SUM(E23:E25,E27:E28)</f>
        <v>-11485459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10218553</v>
      </c>
      <c r="D32" s="22">
        <f>SUM(D19,D30)</f>
        <v>-1431376</v>
      </c>
      <c r="E32" s="22">
        <f>SUM(E19,E30)</f>
        <v>8787177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2670953</v>
      </c>
      <c r="D35" s="15">
        <f>-C35</f>
        <v>-2670953</v>
      </c>
      <c r="E35" s="10">
        <f>SUM(C35:D35)</f>
        <v>0</v>
      </c>
    </row>
    <row r="36" spans="1:5">
      <c r="A36" s="2" t="s">
        <v>34</v>
      </c>
      <c r="C36" s="30">
        <v>1402623.2</v>
      </c>
      <c r="D36" s="10">
        <f>-C36</f>
        <v>-1402623</v>
      </c>
      <c r="E36" s="10">
        <f>SUM(C36:D36)</f>
        <v>0</v>
      </c>
    </row>
    <row r="37" spans="1:5" ht="16.3">
      <c r="A37" s="2" t="s">
        <v>35</v>
      </c>
      <c r="C37" s="12">
        <f>D9</f>
        <v>72</v>
      </c>
      <c r="D37" s="12">
        <f>-C37</f>
        <v>-72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4073648</v>
      </c>
      <c r="D39" s="11">
        <f>SUM(D35:D38)</f>
        <v>-4073648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14292201</v>
      </c>
      <c r="D41" s="16">
        <f>SUM(D32,D39)</f>
        <v>-5505024</v>
      </c>
      <c r="E41" s="16">
        <f>SUM(E32,E39)</f>
        <v>8787177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14015105</v>
      </c>
      <c r="D48" s="17">
        <f>((C8+C9+C36+C37)*0.95)+D8+D9+D36+D37+C16+C17</f>
        <v>6257531</v>
      </c>
      <c r="E48" s="17">
        <f>SUM(C48:D48)</f>
        <v>20272636</v>
      </c>
    </row>
    <row r="49" spans="1:14">
      <c r="A49" s="2" t="s">
        <v>16</v>
      </c>
      <c r="C49" s="11">
        <f>SUM(C23:D24,C27:D27)</f>
        <v>-6807066</v>
      </c>
      <c r="D49" s="11">
        <f>SUM(C25:D25,C28:D28)</f>
        <v>-4678393</v>
      </c>
      <c r="E49" s="11">
        <f>SUM(C49:D49)</f>
        <v>-11485459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7208039</v>
      </c>
      <c r="D51" s="11">
        <f>SUM(D48:D50)</f>
        <v>1579138</v>
      </c>
      <c r="E51" s="11">
        <f>SUM(E48:E49)</f>
        <v>8787177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7208039</v>
      </c>
      <c r="D55" s="16">
        <f>SUM(D51:D53)</f>
        <v>1579138</v>
      </c>
      <c r="E55" s="16">
        <f>SUM(E51:E53)</f>
        <v>8787177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>
  <sheetPr codeName="Sheet115"/>
  <dimension ref="A1:N57"/>
  <sheetViews>
    <sheetView topLeftCell="A37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.332031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145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11539335</v>
      </c>
      <c r="D7" s="32">
        <v>5229541</v>
      </c>
      <c r="E7" s="17">
        <f>SUM(C7:D7)</f>
        <v>16768876</v>
      </c>
    </row>
    <row r="8" spans="1:8">
      <c r="A8" s="2" t="s">
        <v>30</v>
      </c>
      <c r="C8" s="30">
        <v>3648405</v>
      </c>
      <c r="D8" s="30">
        <v>2449277</v>
      </c>
      <c r="E8" s="10">
        <f>SUM(C8:D8)</f>
        <v>6097682</v>
      </c>
      <c r="G8" s="10"/>
    </row>
    <row r="9" spans="1:8">
      <c r="A9" s="2" t="s">
        <v>31</v>
      </c>
      <c r="C9" s="10">
        <v>0</v>
      </c>
      <c r="D9" s="30">
        <v>121</v>
      </c>
      <c r="E9" s="10">
        <f>SUM(C9:D9)</f>
        <v>121</v>
      </c>
      <c r="G9" s="10"/>
      <c r="H9" s="10"/>
    </row>
    <row r="10" spans="1:8">
      <c r="A10" s="2" t="s">
        <v>3</v>
      </c>
      <c r="C10" s="30">
        <v>1787797</v>
      </c>
      <c r="D10" s="10">
        <v>0</v>
      </c>
      <c r="E10" s="10">
        <f>SUM(C10:D10)</f>
        <v>1787797</v>
      </c>
    </row>
    <row r="11" spans="1:8" ht="16.3">
      <c r="A11" s="2" t="s">
        <v>32</v>
      </c>
      <c r="C11" s="39">
        <v>431264</v>
      </c>
      <c r="D11" s="12">
        <v>0</v>
      </c>
      <c r="E11" s="11">
        <f>SUM(C11:D11)</f>
        <v>431264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17406801</v>
      </c>
      <c r="D13" s="12">
        <f>SUM(D7:D12)</f>
        <v>7678939</v>
      </c>
      <c r="E13" s="12">
        <f>SUM(E7:E11)</f>
        <v>25085740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1861460</v>
      </c>
      <c r="D16" s="10">
        <v>0</v>
      </c>
      <c r="E16" s="10">
        <f>SUM(C16:D16)</f>
        <v>1861460</v>
      </c>
    </row>
    <row r="17" spans="1:7" ht="16.3">
      <c r="A17" s="2" t="s">
        <v>7</v>
      </c>
      <c r="C17" s="40">
        <v>2219265</v>
      </c>
      <c r="D17" s="12">
        <v>0</v>
      </c>
      <c r="E17" s="12">
        <f>SUM(C17:D17)</f>
        <v>2219265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21487526</v>
      </c>
      <c r="D19" s="12">
        <f>SUM(D13:D17)</f>
        <v>7678939</v>
      </c>
      <c r="E19" s="12">
        <f>SUM(E13:E18)</f>
        <v>29166465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-1986371</v>
      </c>
      <c r="D23" s="10">
        <v>-6308920</v>
      </c>
      <c r="E23" s="10">
        <f>SUM(C23:D23)</f>
        <v>-8295291</v>
      </c>
    </row>
    <row r="24" spans="1:7">
      <c r="A24" s="2" t="s">
        <v>25</v>
      </c>
      <c r="C24" s="10">
        <f>-C16</f>
        <v>-1861460</v>
      </c>
      <c r="D24" s="10">
        <v>0</v>
      </c>
      <c r="E24" s="10">
        <f t="shared" ref="E24" si="0">SUM(C24:D24)</f>
        <v>-1861460</v>
      </c>
    </row>
    <row r="25" spans="1:7">
      <c r="A25" s="2" t="s">
        <v>26</v>
      </c>
      <c r="C25" s="10">
        <v>-1138690</v>
      </c>
      <c r="D25" s="10">
        <v>-1135862</v>
      </c>
      <c r="E25" s="10">
        <f>SUM(C25:D25)</f>
        <v>-2274552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-1157877</v>
      </c>
      <c r="D27" s="10">
        <v>-1061388</v>
      </c>
      <c r="E27" s="10">
        <f>SUM(C27:D27)</f>
        <v>-2219265</v>
      </c>
    </row>
    <row r="28" spans="1:7" ht="16.3">
      <c r="A28" s="2" t="s">
        <v>26</v>
      </c>
      <c r="C28" s="12">
        <v>-284705</v>
      </c>
      <c r="D28" s="12">
        <v>-260979</v>
      </c>
      <c r="E28" s="12">
        <f>SUM(C28:D28)</f>
        <v>-545684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-6429103</v>
      </c>
      <c r="D30" s="12">
        <f>SUM(D23:D25)+SUM(D27:D28)</f>
        <v>-8767149</v>
      </c>
      <c r="E30" s="12">
        <f>SUM(E23:E25,E27:E28)</f>
        <v>-15196252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15058423</v>
      </c>
      <c r="D32" s="22">
        <f>SUM(D19,D30)</f>
        <v>-1088210</v>
      </c>
      <c r="E32" s="22">
        <f>SUM(E19,E30)</f>
        <v>13970213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3812662</v>
      </c>
      <c r="D35" s="15">
        <f>-C35</f>
        <v>-3812662</v>
      </c>
      <c r="E35" s="10">
        <f>SUM(C35:D35)</f>
        <v>0</v>
      </c>
    </row>
    <row r="36" spans="1:5">
      <c r="A36" s="2" t="s">
        <v>34</v>
      </c>
      <c r="C36" s="30">
        <v>1322755.6599999999</v>
      </c>
      <c r="D36" s="10">
        <f>-C36</f>
        <v>-1322756</v>
      </c>
      <c r="E36" s="10">
        <f>SUM(C36:D36)</f>
        <v>0</v>
      </c>
    </row>
    <row r="37" spans="1:5" ht="16.3">
      <c r="A37" s="2" t="s">
        <v>35</v>
      </c>
      <c r="C37" s="12">
        <f>D9</f>
        <v>121</v>
      </c>
      <c r="D37" s="12">
        <f>-C37</f>
        <v>-121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5135539</v>
      </c>
      <c r="D39" s="11">
        <f>SUM(D35:D38)</f>
        <v>-5135539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20193962</v>
      </c>
      <c r="D41" s="16">
        <f>SUM(D32,D39)</f>
        <v>-6223749</v>
      </c>
      <c r="E41" s="16">
        <f>SUM(E32,E39)</f>
        <v>13970213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19236501</v>
      </c>
      <c r="D48" s="17">
        <f>((C8+C9+C36+C37)*0.95)+D8+D9+D36+D37+C16+C17</f>
        <v>9929964</v>
      </c>
      <c r="E48" s="17">
        <f>SUM(C48:D48)</f>
        <v>29166465</v>
      </c>
    </row>
    <row r="49" spans="1:14">
      <c r="A49" s="2" t="s">
        <v>16</v>
      </c>
      <c r="C49" s="11">
        <f>SUM(C23:D24,C27:D27)</f>
        <v>-12376016</v>
      </c>
      <c r="D49" s="11">
        <f>SUM(C25:D25,C28:D28)</f>
        <v>-2820236</v>
      </c>
      <c r="E49" s="11">
        <f>SUM(C49:D49)</f>
        <v>-15196252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6860485</v>
      </c>
      <c r="D51" s="11">
        <f>SUM(D48:D50)</f>
        <v>7109728</v>
      </c>
      <c r="E51" s="11">
        <f>SUM(E48:E49)</f>
        <v>13970213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232065</v>
      </c>
      <c r="D53" s="12">
        <v>464130.6</v>
      </c>
      <c r="E53" s="12">
        <f>SUM(C53:D53)</f>
        <v>696196</v>
      </c>
    </row>
    <row r="54" spans="1:14" ht="11.3" customHeight="1"/>
    <row r="55" spans="1:14">
      <c r="A55" s="2" t="s">
        <v>18</v>
      </c>
      <c r="C55" s="16">
        <f>SUM(C51:C53)</f>
        <v>7092550</v>
      </c>
      <c r="D55" s="16">
        <f>SUM(D51:D53)</f>
        <v>7573859</v>
      </c>
      <c r="E55" s="16">
        <f>SUM(E51:E53)</f>
        <v>14666409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>
  <sheetPr codeName="Sheet116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146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1266826</v>
      </c>
      <c r="D7" s="32">
        <v>1506353</v>
      </c>
      <c r="E7" s="17">
        <f>SUM(C7:D7)</f>
        <v>2773179</v>
      </c>
    </row>
    <row r="8" spans="1:8">
      <c r="A8" s="2" t="s">
        <v>30</v>
      </c>
      <c r="C8" s="30">
        <v>389063</v>
      </c>
      <c r="D8" s="30">
        <v>1206659</v>
      </c>
      <c r="E8" s="10">
        <f>SUM(C8:D8)</f>
        <v>1595722</v>
      </c>
      <c r="G8" s="10"/>
    </row>
    <row r="9" spans="1:8">
      <c r="A9" s="2" t="s">
        <v>31</v>
      </c>
      <c r="C9" s="30">
        <v>0</v>
      </c>
      <c r="D9" s="30">
        <v>30</v>
      </c>
      <c r="E9" s="10">
        <f>SUM(C9:D9)</f>
        <v>30</v>
      </c>
      <c r="G9" s="10"/>
      <c r="H9" s="10"/>
    </row>
    <row r="10" spans="1:8">
      <c r="A10" s="2" t="s">
        <v>3</v>
      </c>
      <c r="C10" s="30">
        <v>257216</v>
      </c>
      <c r="D10" s="10">
        <v>0</v>
      </c>
      <c r="E10" s="10">
        <f>SUM(C10:D10)</f>
        <v>257216</v>
      </c>
    </row>
    <row r="11" spans="1:8" ht="16.3">
      <c r="A11" s="2" t="s">
        <v>32</v>
      </c>
      <c r="C11" s="39">
        <v>75139</v>
      </c>
      <c r="D11" s="12">
        <v>0</v>
      </c>
      <c r="E11" s="11">
        <f>SUM(C11:D11)</f>
        <v>75139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1988244</v>
      </c>
      <c r="D13" s="12">
        <f>SUM(D7:D12)</f>
        <v>2713042</v>
      </c>
      <c r="E13" s="12">
        <f>SUM(E7:E11)</f>
        <v>4701286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385709</v>
      </c>
      <c r="D16" s="10">
        <v>0</v>
      </c>
      <c r="E16" s="10">
        <f>SUM(C16:D16)</f>
        <v>385709</v>
      </c>
    </row>
    <row r="17" spans="1:7" ht="16.3">
      <c r="A17" s="2" t="s">
        <v>7</v>
      </c>
      <c r="C17" s="40">
        <v>566628</v>
      </c>
      <c r="D17" s="12">
        <v>0</v>
      </c>
      <c r="E17" s="12">
        <f>SUM(C17:D17)</f>
        <v>566628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2940581</v>
      </c>
      <c r="D19" s="12">
        <f>SUM(D13:D17)</f>
        <v>2713042</v>
      </c>
      <c r="E19" s="12">
        <f>SUM(E13:E18)</f>
        <v>5653623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-403835</v>
      </c>
      <c r="D23" s="10">
        <v>-1173935</v>
      </c>
      <c r="E23" s="10">
        <f>SUM(C23:D23)</f>
        <v>-1577770</v>
      </c>
    </row>
    <row r="24" spans="1:7">
      <c r="A24" s="2" t="s">
        <v>25</v>
      </c>
      <c r="C24" s="10">
        <f>-C16</f>
        <v>-385709</v>
      </c>
      <c r="D24" s="10">
        <v>0</v>
      </c>
      <c r="E24" s="10">
        <f t="shared" ref="E24" si="0">SUM(C24:D24)</f>
        <v>-385709</v>
      </c>
    </row>
    <row r="25" spans="1:7">
      <c r="A25" s="2" t="s">
        <v>26</v>
      </c>
      <c r="C25" s="10">
        <v>-256546</v>
      </c>
      <c r="D25" s="10">
        <v>-444361</v>
      </c>
      <c r="E25" s="10">
        <f>SUM(C25:D25)</f>
        <v>-700907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-283314</v>
      </c>
      <c r="D27" s="10">
        <v>-283314</v>
      </c>
      <c r="E27" s="10">
        <f>SUM(C27:D27)</f>
        <v>-566628</v>
      </c>
    </row>
    <row r="28" spans="1:7" ht="16.3">
      <c r="A28" s="2" t="s">
        <v>26</v>
      </c>
      <c r="C28" s="12">
        <v>-46457</v>
      </c>
      <c r="D28" s="12">
        <v>-46457</v>
      </c>
      <c r="E28" s="12">
        <f>SUM(C28:D28)</f>
        <v>-92914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-1375861</v>
      </c>
      <c r="D30" s="12">
        <f>SUM(D23:D25)+SUM(D27:D28)</f>
        <v>-1948067</v>
      </c>
      <c r="E30" s="12">
        <f>SUM(E23:E25,E27:E28)</f>
        <v>-3323928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1564720</v>
      </c>
      <c r="D32" s="22">
        <f>SUM(D19,D30)</f>
        <v>764975</v>
      </c>
      <c r="E32" s="22">
        <f>SUM(E19,E30)</f>
        <v>2329695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1150402</v>
      </c>
      <c r="D35" s="15">
        <f>-C35</f>
        <v>-1150402</v>
      </c>
      <c r="E35" s="10">
        <f>SUM(C35:D35)</f>
        <v>0</v>
      </c>
    </row>
    <row r="36" spans="1:5">
      <c r="A36" s="2" t="s">
        <v>34</v>
      </c>
      <c r="C36" s="30">
        <v>901448.33</v>
      </c>
      <c r="D36" s="10">
        <f>-C36</f>
        <v>-901448</v>
      </c>
      <c r="E36" s="10">
        <f>SUM(C36:D36)</f>
        <v>0</v>
      </c>
    </row>
    <row r="37" spans="1:5" ht="16.3">
      <c r="A37" s="2" t="s">
        <v>35</v>
      </c>
      <c r="C37" s="12">
        <f>D9</f>
        <v>30</v>
      </c>
      <c r="D37" s="12">
        <f>-C37</f>
        <v>-30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2051880</v>
      </c>
      <c r="D39" s="11">
        <f>SUM(D35:D38)</f>
        <v>-2051880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3616600</v>
      </c>
      <c r="D41" s="16">
        <f>SUM(D32,D39)</f>
        <v>-1286905</v>
      </c>
      <c r="E41" s="16">
        <f>SUM(E32,E39)</f>
        <v>2329695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3170061</v>
      </c>
      <c r="D48" s="17">
        <f>((C8+C9+C36+C37)*0.95)+D8+D9+D36+D37+C16+C17</f>
        <v>2483562</v>
      </c>
      <c r="E48" s="17">
        <f>SUM(C48:D48)</f>
        <v>5653623</v>
      </c>
    </row>
    <row r="49" spans="1:14">
      <c r="A49" s="2" t="s">
        <v>16</v>
      </c>
      <c r="C49" s="11">
        <f>SUM(C23:D24,C27:D27)</f>
        <v>-2530107</v>
      </c>
      <c r="D49" s="11">
        <f>SUM(C25:D25,C28:D28)</f>
        <v>-793821</v>
      </c>
      <c r="E49" s="11">
        <f>SUM(C49:D49)</f>
        <v>-3323928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639954</v>
      </c>
      <c r="D51" s="11">
        <f>SUM(D48:D50)</f>
        <v>1689741</v>
      </c>
      <c r="E51" s="11">
        <f>SUM(E48:E49)</f>
        <v>2329695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28652</v>
      </c>
      <c r="D53" s="12">
        <v>57304.2</v>
      </c>
      <c r="E53" s="12">
        <f>SUM(C53:D53)</f>
        <v>85956</v>
      </c>
    </row>
    <row r="54" spans="1:14" ht="11.3" customHeight="1"/>
    <row r="55" spans="1:14">
      <c r="A55" s="2" t="s">
        <v>18</v>
      </c>
      <c r="C55" s="16">
        <f>SUM(C51:C53)</f>
        <v>668606</v>
      </c>
      <c r="D55" s="16">
        <f>SUM(D51:D53)</f>
        <v>1747045</v>
      </c>
      <c r="E55" s="16">
        <f>SUM(E51:E53)</f>
        <v>2415651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>
  <sheetPr codeName="Sheet117"/>
  <dimension ref="A1:N57"/>
  <sheetViews>
    <sheetView topLeftCell="A34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147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4752085</v>
      </c>
      <c r="D7" s="32">
        <v>2011701</v>
      </c>
      <c r="E7" s="17">
        <f>SUM(C7:D7)</f>
        <v>6763786</v>
      </c>
    </row>
    <row r="8" spans="1:8">
      <c r="A8" s="2" t="s">
        <v>30</v>
      </c>
      <c r="C8" s="30">
        <v>1459072</v>
      </c>
      <c r="D8" s="30">
        <v>377969</v>
      </c>
      <c r="E8" s="10">
        <f>SUM(C8:D8)</f>
        <v>1837041</v>
      </c>
      <c r="G8" s="10"/>
    </row>
    <row r="9" spans="1:8">
      <c r="A9" s="2" t="s">
        <v>31</v>
      </c>
      <c r="C9" s="10">
        <v>0</v>
      </c>
      <c r="D9" s="30">
        <v>132</v>
      </c>
      <c r="E9" s="10">
        <f>SUM(C9:D9)</f>
        <v>132</v>
      </c>
      <c r="G9" s="10"/>
      <c r="H9" s="10"/>
    </row>
    <row r="10" spans="1:8">
      <c r="A10" s="2" t="s">
        <v>3</v>
      </c>
      <c r="C10" s="30">
        <v>772346</v>
      </c>
      <c r="D10" s="10">
        <v>0</v>
      </c>
      <c r="E10" s="10">
        <f>SUM(C10:D10)</f>
        <v>772346</v>
      </c>
    </row>
    <row r="11" spans="1:8" ht="16.3">
      <c r="A11" s="2" t="s">
        <v>32</v>
      </c>
      <c r="C11" s="39">
        <v>183776</v>
      </c>
      <c r="D11" s="12">
        <v>0</v>
      </c>
      <c r="E11" s="11">
        <f>SUM(C11:D11)</f>
        <v>183776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7167279</v>
      </c>
      <c r="D13" s="12">
        <f>SUM(D7:D12)</f>
        <v>2389802</v>
      </c>
      <c r="E13" s="12">
        <f>SUM(E7:E11)</f>
        <v>9557081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1119048</v>
      </c>
      <c r="D16" s="10">
        <v>0</v>
      </c>
      <c r="E16" s="10">
        <f>SUM(C16:D16)</f>
        <v>1119048</v>
      </c>
    </row>
    <row r="17" spans="1:7" ht="16.3">
      <c r="A17" s="2" t="s">
        <v>7</v>
      </c>
      <c r="C17" s="40">
        <v>1219460</v>
      </c>
      <c r="D17" s="12">
        <v>0</v>
      </c>
      <c r="E17" s="12">
        <f>SUM(C17:D17)</f>
        <v>1219460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9505787</v>
      </c>
      <c r="D19" s="12">
        <f>SUM(D13:D17)</f>
        <v>2389802</v>
      </c>
      <c r="E19" s="12">
        <f>SUM(E13:E18)</f>
        <v>11895589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-1195165</v>
      </c>
      <c r="D23" s="10">
        <v>-2811005</v>
      </c>
      <c r="E23" s="10">
        <f>SUM(C23:D23)</f>
        <v>-4006170</v>
      </c>
    </row>
    <row r="24" spans="1:7">
      <c r="A24" s="2" t="s">
        <v>25</v>
      </c>
      <c r="C24" s="10">
        <f>-C16</f>
        <v>-1119048</v>
      </c>
      <c r="D24" s="10">
        <v>0</v>
      </c>
      <c r="E24" s="10">
        <f t="shared" ref="E24" si="0">SUM(C24:D24)</f>
        <v>-1119048</v>
      </c>
    </row>
    <row r="25" spans="1:7">
      <c r="A25" s="2" t="s">
        <v>26</v>
      </c>
      <c r="C25" s="10">
        <v>-299547</v>
      </c>
      <c r="D25" s="10">
        <v>-1924037</v>
      </c>
      <c r="E25" s="10">
        <f>SUM(C25:D25)</f>
        <v>-2223584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-696834</v>
      </c>
      <c r="D27" s="10">
        <v>-522626</v>
      </c>
      <c r="E27" s="10">
        <f>SUM(C27:D27)</f>
        <v>-1219460</v>
      </c>
    </row>
    <row r="28" spans="1:7" ht="16.3">
      <c r="A28" s="2" t="s">
        <v>26</v>
      </c>
      <c r="C28" s="12">
        <v>158781</v>
      </c>
      <c r="D28" s="12">
        <v>119087</v>
      </c>
      <c r="E28" s="12">
        <f>SUM(C28:D28)</f>
        <v>277868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-3151813</v>
      </c>
      <c r="D30" s="12">
        <f>SUM(D23:D25)+SUM(D27:D28)</f>
        <v>-5138581</v>
      </c>
      <c r="E30" s="12">
        <f>SUM(E23:E25,E27:E28)</f>
        <v>-8290394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6353974</v>
      </c>
      <c r="D32" s="22">
        <f>SUM(D19,D30)</f>
        <v>-2748779</v>
      </c>
      <c r="E32" s="22">
        <f>SUM(E19,E30)</f>
        <v>3605195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1589122</v>
      </c>
      <c r="D35" s="15">
        <f>-C35</f>
        <v>-1589122</v>
      </c>
      <c r="E35" s="10">
        <f>SUM(C35:D35)</f>
        <v>0</v>
      </c>
    </row>
    <row r="36" spans="1:5">
      <c r="A36" s="2" t="s">
        <v>34</v>
      </c>
      <c r="C36" s="30">
        <v>45980.36</v>
      </c>
      <c r="D36" s="10">
        <f>-C36</f>
        <v>-45980</v>
      </c>
      <c r="E36" s="10">
        <f>SUM(C36:D36)</f>
        <v>0</v>
      </c>
    </row>
    <row r="37" spans="1:5" ht="16.3">
      <c r="A37" s="2" t="s">
        <v>35</v>
      </c>
      <c r="C37" s="12">
        <f>D9</f>
        <v>132</v>
      </c>
      <c r="D37" s="12">
        <f>-C37</f>
        <v>-132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1635234</v>
      </c>
      <c r="D39" s="11">
        <f>SUM(D35:D38)</f>
        <v>-1635234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7989208</v>
      </c>
      <c r="D41" s="16">
        <f>SUM(D32,D39)</f>
        <v>-4384013</v>
      </c>
      <c r="E41" s="16">
        <f>SUM(E32,E39)</f>
        <v>3605195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7795167</v>
      </c>
      <c r="D48" s="17">
        <f>((C8+C9+C36+C37)*0.95)+D8+D9+D36+D37+C16+C17</f>
        <v>4100422</v>
      </c>
      <c r="E48" s="17">
        <f>SUM(C48:D48)</f>
        <v>11895589</v>
      </c>
    </row>
    <row r="49" spans="1:14">
      <c r="A49" s="2" t="s">
        <v>16</v>
      </c>
      <c r="C49" s="11">
        <f>SUM(C23:D24,C27:D27)</f>
        <v>-6344678</v>
      </c>
      <c r="D49" s="11">
        <f>SUM(C25:D25,C28:D28)</f>
        <v>-1945716</v>
      </c>
      <c r="E49" s="11">
        <f>SUM(C49:D49)</f>
        <v>-8290394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1450489</v>
      </c>
      <c r="D51" s="11">
        <f>SUM(D48:D50)</f>
        <v>2154706</v>
      </c>
      <c r="E51" s="11">
        <f>SUM(E48:E49)</f>
        <v>3605195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52352</v>
      </c>
      <c r="D53" s="12">
        <v>104704.23</v>
      </c>
      <c r="E53" s="12">
        <f>SUM(C53:D53)</f>
        <v>157056</v>
      </c>
    </row>
    <row r="54" spans="1:14" ht="11.3" customHeight="1"/>
    <row r="55" spans="1:14">
      <c r="A55" s="2" t="s">
        <v>18</v>
      </c>
      <c r="C55" s="16">
        <f>SUM(C51:C53)</f>
        <v>1502841</v>
      </c>
      <c r="D55" s="16">
        <f>SUM(D51:D53)</f>
        <v>2259410</v>
      </c>
      <c r="E55" s="16">
        <f>SUM(E51:E53)</f>
        <v>3762251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>
  <sheetPr codeName="Sheet118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148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410619</v>
      </c>
      <c r="D7" s="32">
        <v>409626</v>
      </c>
      <c r="E7" s="17">
        <f>SUM(C7:D7)</f>
        <v>820245</v>
      </c>
    </row>
    <row r="8" spans="1:8">
      <c r="A8" s="2" t="s">
        <v>30</v>
      </c>
      <c r="C8" s="30">
        <v>104187</v>
      </c>
      <c r="D8" s="30">
        <v>277246</v>
      </c>
      <c r="E8" s="10">
        <f>SUM(C8:D8)</f>
        <v>381433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89219</v>
      </c>
      <c r="D10" s="10">
        <v>0</v>
      </c>
      <c r="E10" s="10">
        <f>SUM(C10:D10)</f>
        <v>89219</v>
      </c>
    </row>
    <row r="11" spans="1:8" ht="16.3">
      <c r="A11" s="2" t="s">
        <v>32</v>
      </c>
      <c r="C11" s="39">
        <v>23411</v>
      </c>
      <c r="D11" s="12">
        <v>0</v>
      </c>
      <c r="E11" s="11">
        <f>SUM(C11:D11)</f>
        <v>23411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627436</v>
      </c>
      <c r="D13" s="12">
        <f>SUM(D7:D12)</f>
        <v>686872</v>
      </c>
      <c r="E13" s="12">
        <f>SUM(E7:E11)</f>
        <v>1314308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207695</v>
      </c>
      <c r="D16" s="10">
        <v>0</v>
      </c>
      <c r="E16" s="10">
        <f>SUM(C16:D16)</f>
        <v>207695</v>
      </c>
    </row>
    <row r="17" spans="1:7" ht="16.3">
      <c r="A17" s="2" t="s">
        <v>7</v>
      </c>
      <c r="C17" s="40">
        <v>205706</v>
      </c>
      <c r="D17" s="12">
        <v>0</v>
      </c>
      <c r="E17" s="12">
        <f>SUM(C17:D17)</f>
        <v>205706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1040837</v>
      </c>
      <c r="D19" s="12">
        <f>SUM(D13:D17)</f>
        <v>686872</v>
      </c>
      <c r="E19" s="12">
        <f>SUM(E13:E18)</f>
        <v>1727709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-43109</v>
      </c>
      <c r="D23" s="10">
        <v>-324254</v>
      </c>
      <c r="E23" s="10">
        <f>SUM(C23:D23)</f>
        <v>-367363</v>
      </c>
    </row>
    <row r="24" spans="1:7">
      <c r="A24" s="2" t="s">
        <v>25</v>
      </c>
      <c r="C24" s="10">
        <f>-C16</f>
        <v>-207695</v>
      </c>
      <c r="D24" s="10">
        <v>0</v>
      </c>
      <c r="E24" s="10">
        <f t="shared" ref="E24" si="0">SUM(C24:D24)</f>
        <v>-207695</v>
      </c>
    </row>
    <row r="25" spans="1:7">
      <c r="A25" s="2" t="s">
        <v>26</v>
      </c>
      <c r="C25" s="10">
        <v>-39222</v>
      </c>
      <c r="D25" s="10">
        <v>-86261</v>
      </c>
      <c r="E25" s="10">
        <f>SUM(C25:D25)</f>
        <v>-125483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-102853</v>
      </c>
      <c r="D27" s="10">
        <v>-102853</v>
      </c>
      <c r="E27" s="10">
        <f>SUM(C27:D27)</f>
        <v>-205706</v>
      </c>
    </row>
    <row r="28" spans="1:7" ht="16.3">
      <c r="A28" s="2" t="s">
        <v>26</v>
      </c>
      <c r="C28" s="12">
        <v>-96081</v>
      </c>
      <c r="D28" s="12">
        <v>-96081</v>
      </c>
      <c r="E28" s="12">
        <f>SUM(C28:D28)</f>
        <v>-192162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-488960</v>
      </c>
      <c r="D30" s="12">
        <f>SUM(D23:D25)+SUM(D27:D28)</f>
        <v>-609449</v>
      </c>
      <c r="E30" s="12">
        <f>SUM(E23:E25,E27:E28)</f>
        <v>-1098409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551877</v>
      </c>
      <c r="D32" s="22">
        <f>SUM(D19,D30)</f>
        <v>77423</v>
      </c>
      <c r="E32" s="22">
        <f>SUM(E19,E30)</f>
        <v>629300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321257</v>
      </c>
      <c r="D35" s="15">
        <f>-C35</f>
        <v>-321257</v>
      </c>
      <c r="E35" s="10">
        <f>SUM(C35:D35)</f>
        <v>0</v>
      </c>
    </row>
    <row r="36" spans="1:5">
      <c r="A36" s="2" t="s">
        <v>34</v>
      </c>
      <c r="C36" s="30">
        <v>211788.01</v>
      </c>
      <c r="D36" s="10">
        <f>-C36</f>
        <v>-211788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533045</v>
      </c>
      <c r="D39" s="11">
        <f>SUM(D35:D38)</f>
        <v>-533045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1084922</v>
      </c>
      <c r="D41" s="16">
        <f>SUM(D32,D39)</f>
        <v>-455622</v>
      </c>
      <c r="E41" s="16">
        <f>SUM(E32,E39)</f>
        <v>629300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948674</v>
      </c>
      <c r="D48" s="17">
        <f>((C8+C9+C36+C37)*0.95)+D8+D9+D36+D37+C16+C17</f>
        <v>779035</v>
      </c>
      <c r="E48" s="17">
        <f>SUM(C48:D48)</f>
        <v>1727709</v>
      </c>
    </row>
    <row r="49" spans="1:14">
      <c r="A49" s="2" t="s">
        <v>16</v>
      </c>
      <c r="C49" s="11">
        <f>SUM(C23:D24,C27:D27)</f>
        <v>-780764</v>
      </c>
      <c r="D49" s="11">
        <f>SUM(C25:D25,C28:D28)</f>
        <v>-317645</v>
      </c>
      <c r="E49" s="11">
        <f>SUM(C49:D49)</f>
        <v>-1098409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167910</v>
      </c>
      <c r="D51" s="11">
        <f>SUM(D48:D50)</f>
        <v>461390</v>
      </c>
      <c r="E51" s="11">
        <f>SUM(E48:E49)</f>
        <v>629300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167910</v>
      </c>
      <c r="D55" s="16">
        <f>SUM(D51:D53)</f>
        <v>461390</v>
      </c>
      <c r="E55" s="16">
        <f>SUM(E51:E53)</f>
        <v>629300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>
  <sheetPr codeName="Sheet119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149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12358130</v>
      </c>
      <c r="D7" s="32">
        <v>7608359</v>
      </c>
      <c r="E7" s="17">
        <f>SUM(C7:D7)</f>
        <v>19966489</v>
      </c>
    </row>
    <row r="8" spans="1:8">
      <c r="A8" s="2" t="s">
        <v>30</v>
      </c>
      <c r="C8" s="30">
        <v>4174873</v>
      </c>
      <c r="D8" s="30">
        <v>2788828</v>
      </c>
      <c r="E8" s="10">
        <f>SUM(C8:D8)</f>
        <v>6963701</v>
      </c>
      <c r="G8" s="10"/>
    </row>
    <row r="9" spans="1:8">
      <c r="A9" s="2" t="s">
        <v>31</v>
      </c>
      <c r="C9" s="30">
        <v>12</v>
      </c>
      <c r="D9" s="10">
        <v>0</v>
      </c>
      <c r="E9" s="10">
        <f>SUM(C9:D9)</f>
        <v>12</v>
      </c>
      <c r="G9" s="10"/>
      <c r="H9" s="10"/>
    </row>
    <row r="10" spans="1:8">
      <c r="A10" s="2" t="s">
        <v>3</v>
      </c>
      <c r="C10" s="30">
        <v>1440263</v>
      </c>
      <c r="D10" s="10">
        <v>0</v>
      </c>
      <c r="E10" s="10">
        <f>SUM(C10:D10)</f>
        <v>1440263</v>
      </c>
    </row>
    <row r="11" spans="1:8" ht="16.3">
      <c r="A11" s="2" t="s">
        <v>32</v>
      </c>
      <c r="C11" s="39">
        <v>510764</v>
      </c>
      <c r="D11" s="12">
        <v>0</v>
      </c>
      <c r="E11" s="11">
        <f>SUM(C11:D11)</f>
        <v>510764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18484042</v>
      </c>
      <c r="D13" s="12">
        <f>SUM(D7:D12)</f>
        <v>10397187</v>
      </c>
      <c r="E13" s="12">
        <f>SUM(E7:E11)</f>
        <v>28881229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169327</v>
      </c>
      <c r="D16" s="10">
        <v>0</v>
      </c>
      <c r="E16" s="10">
        <f>SUM(C16:D16)</f>
        <v>169327</v>
      </c>
    </row>
    <row r="17" spans="1:7" ht="16.3">
      <c r="A17" s="2" t="s">
        <v>7</v>
      </c>
      <c r="C17" s="40">
        <v>2346016</v>
      </c>
      <c r="D17" s="12">
        <v>0</v>
      </c>
      <c r="E17" s="12">
        <f>SUM(C17:D17)</f>
        <v>2346016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20999385</v>
      </c>
      <c r="D19" s="12">
        <f>SUM(D13:D17)</f>
        <v>10397187</v>
      </c>
      <c r="E19" s="12">
        <f>SUM(E13:E18)</f>
        <v>31396572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-1910140</v>
      </c>
      <c r="D23" s="10">
        <v>-7350574</v>
      </c>
      <c r="E23" s="10">
        <f>SUM(C23:D23)</f>
        <v>-9260714</v>
      </c>
    </row>
    <row r="24" spans="1:7">
      <c r="A24" s="2" t="s">
        <v>25</v>
      </c>
      <c r="C24" s="10">
        <f>-C16</f>
        <v>-169327</v>
      </c>
      <c r="D24" s="10">
        <v>0</v>
      </c>
      <c r="E24" s="10">
        <f t="shared" ref="E24" si="0">SUM(C24:D24)</f>
        <v>-169327</v>
      </c>
    </row>
    <row r="25" spans="1:7">
      <c r="A25" s="2" t="s">
        <v>26</v>
      </c>
      <c r="C25" s="10">
        <v>-3768889</v>
      </c>
      <c r="D25" s="10">
        <v>-3967886</v>
      </c>
      <c r="E25" s="10">
        <f>SUM(C25:D25)</f>
        <v>-7736775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-1294354</v>
      </c>
      <c r="D27" s="10">
        <v>-1051663</v>
      </c>
      <c r="E27" s="10">
        <f>SUM(C27:D27)</f>
        <v>-2346017</v>
      </c>
    </row>
    <row r="28" spans="1:7" ht="16.3">
      <c r="A28" s="2" t="s">
        <v>26</v>
      </c>
      <c r="C28" s="12">
        <v>-1451487</v>
      </c>
      <c r="D28" s="12">
        <v>-1179332</v>
      </c>
      <c r="E28" s="12">
        <f>SUM(C28:D28)</f>
        <v>-2630819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-8594197</v>
      </c>
      <c r="D30" s="12">
        <f>SUM(D23:D25)+SUM(D27:D28)</f>
        <v>-13549455</v>
      </c>
      <c r="E30" s="12">
        <f>SUM(E23:E25,E27:E28)</f>
        <v>-22143652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12405188</v>
      </c>
      <c r="D32" s="22">
        <f>SUM(D19,D30)</f>
        <v>-3152268</v>
      </c>
      <c r="E32" s="22">
        <f>SUM(E19,E30)</f>
        <v>9252920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5373312</v>
      </c>
      <c r="D35" s="15">
        <f>-C35</f>
        <v>-5373312</v>
      </c>
      <c r="E35" s="10">
        <f>SUM(C35:D35)</f>
        <v>0</v>
      </c>
    </row>
    <row r="36" spans="1:5">
      <c r="A36" s="2" t="s">
        <v>34</v>
      </c>
      <c r="C36" s="30">
        <v>1253242.6399999999</v>
      </c>
      <c r="D36" s="10">
        <f>-C36</f>
        <v>-1253243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6626555</v>
      </c>
      <c r="D39" s="11">
        <f>SUM(D35:D38)</f>
        <v>-6626555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19031743</v>
      </c>
      <c r="D41" s="16">
        <f>SUM(D32,D39)</f>
        <v>-9778823</v>
      </c>
      <c r="E41" s="16">
        <f>SUM(E32,E39)</f>
        <v>9252920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22188923</v>
      </c>
      <c r="D48" s="17">
        <f>((C8+C9+C36+C37)*0.95)+D8+D9+D36+D37+C16+C17</f>
        <v>9207649</v>
      </c>
      <c r="E48" s="17">
        <f>SUM(C48:D48)</f>
        <v>31396572</v>
      </c>
    </row>
    <row r="49" spans="1:14">
      <c r="A49" s="2" t="s">
        <v>16</v>
      </c>
      <c r="C49" s="11">
        <f>SUM(C23:D24,C27:D27)</f>
        <v>-11776058</v>
      </c>
      <c r="D49" s="11">
        <f>SUM(C25:D25,C28:D28)</f>
        <v>-10367594</v>
      </c>
      <c r="E49" s="11">
        <f>SUM(C49:D49)</f>
        <v>-22143652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10412865</v>
      </c>
      <c r="D51" s="11">
        <f>SUM(D48:D50)</f>
        <v>-1159945</v>
      </c>
      <c r="E51" s="11">
        <f>SUM(E48:E49)</f>
        <v>9252920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10412865</v>
      </c>
      <c r="D55" s="16">
        <f>SUM(D51:D53)</f>
        <v>-1159945</v>
      </c>
      <c r="E55" s="16">
        <f>SUM(E51:E53)</f>
        <v>9252920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3985282</v>
      </c>
      <c r="D7" s="32">
        <v>1218125</v>
      </c>
      <c r="E7" s="17">
        <f>SUM(C7:D7)</f>
        <v>5203407</v>
      </c>
    </row>
    <row r="8" spans="1:8">
      <c r="A8" s="2" t="s">
        <v>30</v>
      </c>
      <c r="C8" s="30">
        <v>1320150</v>
      </c>
      <c r="D8" s="30">
        <v>289093</v>
      </c>
      <c r="E8" s="10">
        <f>SUM(C8:D8)</f>
        <v>1609243</v>
      </c>
      <c r="G8" s="10"/>
    </row>
    <row r="9" spans="1:8">
      <c r="A9" s="2" t="s">
        <v>31</v>
      </c>
      <c r="C9" s="30">
        <v>72295</v>
      </c>
      <c r="D9" s="30">
        <v>72281</v>
      </c>
      <c r="E9" s="10">
        <f>SUM(C9:D9)</f>
        <v>144576</v>
      </c>
      <c r="G9" s="10"/>
      <c r="H9" s="10"/>
    </row>
    <row r="10" spans="1:8">
      <c r="A10" s="2" t="s">
        <v>3</v>
      </c>
      <c r="C10" s="30">
        <v>577176</v>
      </c>
      <c r="D10" s="10">
        <v>0</v>
      </c>
      <c r="E10" s="10">
        <f>SUM(C10:D10)</f>
        <v>577176</v>
      </c>
    </row>
    <row r="11" spans="1:8" ht="16.3">
      <c r="A11" s="2" t="s">
        <v>32</v>
      </c>
      <c r="C11" s="39">
        <v>143466</v>
      </c>
      <c r="D11" s="12">
        <v>0</v>
      </c>
      <c r="E11" s="11">
        <f>SUM(C11:D11)</f>
        <v>143466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6098369</v>
      </c>
      <c r="D13" s="12">
        <f>SUM(D7:D12)</f>
        <v>1579499</v>
      </c>
      <c r="E13" s="12">
        <f>SUM(E7:E11)</f>
        <v>7677868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559442</v>
      </c>
      <c r="D16" s="10">
        <v>0</v>
      </c>
      <c r="E16" s="10">
        <f>SUM(C16:D16)</f>
        <v>559442</v>
      </c>
    </row>
    <row r="17" spans="1:7" ht="16.3">
      <c r="A17" s="2" t="s">
        <v>7</v>
      </c>
      <c r="C17" s="40">
        <v>724138</v>
      </c>
      <c r="D17" s="12">
        <v>0</v>
      </c>
      <c r="E17" s="12">
        <f>SUM(C17:D17)</f>
        <v>724138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7381949</v>
      </c>
      <c r="D19" s="12">
        <f>SUM(D13:D17)</f>
        <v>1579499</v>
      </c>
      <c r="E19" s="12">
        <f>SUM(E13:E18)</f>
        <v>8961448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-239956</v>
      </c>
      <c r="D23" s="10">
        <v>-769145</v>
      </c>
      <c r="E23" s="10">
        <f>SUM(C23:D23)</f>
        <v>-1009101</v>
      </c>
    </row>
    <row r="24" spans="1:7">
      <c r="A24" s="2" t="s">
        <v>25</v>
      </c>
      <c r="C24" s="10">
        <f>-C16</f>
        <v>-559442</v>
      </c>
      <c r="D24" s="10">
        <v>0</v>
      </c>
      <c r="E24" s="10">
        <f t="shared" ref="E24" si="0">SUM(C24:D24)</f>
        <v>-559442</v>
      </c>
    </row>
    <row r="25" spans="1:7">
      <c r="A25" s="2" t="s">
        <v>26</v>
      </c>
      <c r="C25" s="10">
        <v>-340925</v>
      </c>
      <c r="D25" s="10">
        <v>-226766</v>
      </c>
      <c r="E25" s="10">
        <f>SUM(C25:D25)</f>
        <v>-567691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-289655</v>
      </c>
      <c r="D27" s="10">
        <v>-434483</v>
      </c>
      <c r="E27" s="10">
        <f>SUM(C27:D27)</f>
        <v>-724138</v>
      </c>
    </row>
    <row r="28" spans="1:7" ht="16.3">
      <c r="A28" s="2" t="s">
        <v>26</v>
      </c>
      <c r="C28" s="12">
        <v>-194018</v>
      </c>
      <c r="D28" s="12">
        <v>-291027</v>
      </c>
      <c r="E28" s="12">
        <f>SUM(C28:D28)</f>
        <v>-485045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-1623996</v>
      </c>
      <c r="D30" s="12">
        <f>SUM(D23:D25)+SUM(D27:D28)</f>
        <v>-1721421</v>
      </c>
      <c r="E30" s="12">
        <f>SUM(E23:E25,E27:E28)</f>
        <v>-3345417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5757953</v>
      </c>
      <c r="D32" s="22">
        <f>SUM(D19,D30)</f>
        <v>-141922</v>
      </c>
      <c r="E32" s="22">
        <f>SUM(E19,E30)</f>
        <v>5616031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972868</v>
      </c>
      <c r="D35" s="15">
        <f>-C35</f>
        <v>-972868</v>
      </c>
      <c r="E35" s="10">
        <f>SUM(C35:D35)</f>
        <v>0</v>
      </c>
    </row>
    <row r="36" spans="1:5">
      <c r="A36" s="2" t="s">
        <v>34</v>
      </c>
      <c r="C36" s="30">
        <v>125801.75</v>
      </c>
      <c r="D36" s="10">
        <f>-C36</f>
        <v>-125802</v>
      </c>
      <c r="E36" s="10">
        <f>SUM(C36:D36)</f>
        <v>0</v>
      </c>
    </row>
    <row r="37" spans="1:5" ht="16.3">
      <c r="A37" s="2" t="s">
        <v>35</v>
      </c>
      <c r="C37" s="12">
        <f>D9</f>
        <v>72281</v>
      </c>
      <c r="D37" s="12">
        <f>-C37</f>
        <v>-72281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1170951</v>
      </c>
      <c r="D39" s="11">
        <f>SUM(D35:D38)</f>
        <v>-1170951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6928904</v>
      </c>
      <c r="D41" s="16">
        <f>SUM(D32,D39)</f>
        <v>-1312873</v>
      </c>
      <c r="E41" s="16">
        <f>SUM(E32,E39)</f>
        <v>5616031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6003576</v>
      </c>
      <c r="D48" s="17">
        <f>((C8+C9+C36+C37)*0.95)+D8+D9+D36+D37+C16+C17</f>
        <v>2957872</v>
      </c>
      <c r="E48" s="17">
        <f>SUM(C48:D48)</f>
        <v>8961448</v>
      </c>
    </row>
    <row r="49" spans="1:14">
      <c r="A49" s="2" t="s">
        <v>16</v>
      </c>
      <c r="C49" s="11">
        <f>SUM(C23:D24,C27:D27)</f>
        <v>-2292681</v>
      </c>
      <c r="D49" s="11">
        <f>SUM(C25:D25,C28:D28)</f>
        <v>-1052736</v>
      </c>
      <c r="E49" s="11">
        <f>SUM(C49:D49)</f>
        <v>-3345417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3710895</v>
      </c>
      <c r="D51" s="11">
        <f>SUM(D48:D50)</f>
        <v>1905136</v>
      </c>
      <c r="E51" s="11">
        <f>SUM(E48:E49)</f>
        <v>5616031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125169</v>
      </c>
      <c r="D53" s="12">
        <v>250338.38</v>
      </c>
      <c r="E53" s="12">
        <f>SUM(C53:D53)</f>
        <v>375507</v>
      </c>
    </row>
    <row r="54" spans="1:14" ht="11.3" customHeight="1"/>
    <row r="55" spans="1:14">
      <c r="A55" s="2" t="s">
        <v>18</v>
      </c>
      <c r="C55" s="16">
        <f>SUM(C51:C53)</f>
        <v>3836064</v>
      </c>
      <c r="D55" s="16">
        <f>SUM(D51:D53)</f>
        <v>2155474</v>
      </c>
      <c r="E55" s="16">
        <f>SUM(E51:E53)</f>
        <v>5991538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>
  <sheetPr codeName="Sheet120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.1093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150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3961110</v>
      </c>
      <c r="D7" s="32">
        <v>2958066</v>
      </c>
      <c r="E7" s="17">
        <f>SUM(C7:D7)</f>
        <v>6919176</v>
      </c>
    </row>
    <row r="8" spans="1:8">
      <c r="A8" s="2" t="s">
        <v>30</v>
      </c>
      <c r="C8" s="30">
        <v>1322536</v>
      </c>
      <c r="D8" s="30">
        <v>1015766</v>
      </c>
      <c r="E8" s="10">
        <f>SUM(C8:D8)</f>
        <v>2338302</v>
      </c>
      <c r="G8" s="10"/>
    </row>
    <row r="9" spans="1:8">
      <c r="A9" s="2" t="s">
        <v>31</v>
      </c>
      <c r="C9" s="10">
        <v>0</v>
      </c>
      <c r="D9" s="3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719482</v>
      </c>
      <c r="D10" s="10">
        <v>0</v>
      </c>
      <c r="E10" s="10">
        <f>SUM(C10:D10)</f>
        <v>719482</v>
      </c>
    </row>
    <row r="11" spans="1:8" ht="16.3">
      <c r="A11" s="2" t="s">
        <v>32</v>
      </c>
      <c r="C11" s="39">
        <v>176680</v>
      </c>
      <c r="D11" s="12">
        <v>0</v>
      </c>
      <c r="E11" s="11">
        <f>SUM(C11:D11)</f>
        <v>176680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6179808</v>
      </c>
      <c r="D13" s="12">
        <f>SUM(D7:D12)</f>
        <v>3973832</v>
      </c>
      <c r="E13" s="12">
        <f>SUM(E7:E11)</f>
        <v>10153640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73271</v>
      </c>
      <c r="D16" s="10">
        <v>0</v>
      </c>
      <c r="E16" s="10">
        <f>SUM(C16:D16)</f>
        <v>73271</v>
      </c>
    </row>
    <row r="17" spans="1:7" ht="16.3">
      <c r="A17" s="2" t="s">
        <v>7</v>
      </c>
      <c r="C17" s="40">
        <v>1063764</v>
      </c>
      <c r="D17" s="12">
        <v>0</v>
      </c>
      <c r="E17" s="12">
        <f>SUM(C17:D17)</f>
        <v>1063764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7316843</v>
      </c>
      <c r="D19" s="12">
        <f>SUM(D13:D17)</f>
        <v>3973832</v>
      </c>
      <c r="E19" s="12">
        <f>SUM(E13:E18)</f>
        <v>11290675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-834156</v>
      </c>
      <c r="D23" s="10">
        <v>-2836999</v>
      </c>
      <c r="E23" s="10">
        <f>SUM(C23:D23)</f>
        <v>-3671155</v>
      </c>
    </row>
    <row r="24" spans="1:7">
      <c r="A24" s="2" t="s">
        <v>25</v>
      </c>
      <c r="C24" s="10">
        <f>-C16</f>
        <v>-73271</v>
      </c>
      <c r="D24" s="10">
        <v>0</v>
      </c>
      <c r="E24" s="10">
        <f t="shared" ref="E24" si="0">SUM(C24:D24)</f>
        <v>-73271</v>
      </c>
    </row>
    <row r="25" spans="1:7">
      <c r="A25" s="2" t="s">
        <v>26</v>
      </c>
      <c r="C25" s="10">
        <v>-1320403</v>
      </c>
      <c r="D25" s="10">
        <v>-2113042</v>
      </c>
      <c r="E25" s="10">
        <f>SUM(C25:D25)</f>
        <v>-3433445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-567341</v>
      </c>
      <c r="D27" s="10">
        <v>-496423</v>
      </c>
      <c r="E27" s="10">
        <f>SUM(C27:D27)</f>
        <v>-1063764</v>
      </c>
    </row>
    <row r="28" spans="1:7" ht="16.3">
      <c r="A28" s="2" t="s">
        <v>26</v>
      </c>
      <c r="C28" s="12">
        <v>278323</v>
      </c>
      <c r="D28" s="12">
        <v>243533</v>
      </c>
      <c r="E28" s="12">
        <f>SUM(C28:D28)</f>
        <v>521856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-2516848</v>
      </c>
      <c r="D30" s="12">
        <f>SUM(D23:D25)+SUM(D27:D28)</f>
        <v>-5202931</v>
      </c>
      <c r="E30" s="12">
        <f>SUM(E23:E25,E27:E28)</f>
        <v>-7719779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4799995</v>
      </c>
      <c r="D32" s="22">
        <f>SUM(D19,D30)</f>
        <v>-1229099</v>
      </c>
      <c r="E32" s="22">
        <f>SUM(E19,E30)</f>
        <v>3570896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2014175</v>
      </c>
      <c r="D35" s="15">
        <f>-C35</f>
        <v>-2014175</v>
      </c>
      <c r="E35" s="10">
        <f>SUM(C35:D35)</f>
        <v>0</v>
      </c>
    </row>
    <row r="36" spans="1:5">
      <c r="A36" s="2" t="s">
        <v>34</v>
      </c>
      <c r="C36" s="30">
        <v>527908.11</v>
      </c>
      <c r="D36" s="10">
        <f>-C36</f>
        <v>-527908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2542083</v>
      </c>
      <c r="D39" s="11">
        <f>SUM(D35:D38)</f>
        <v>-2542083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7342078</v>
      </c>
      <c r="D41" s="16">
        <f>SUM(D32,D39)</f>
        <v>-3771182</v>
      </c>
      <c r="E41" s="16">
        <f>SUM(E32,E39)</f>
        <v>3570896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7907860</v>
      </c>
      <c r="D48" s="17">
        <f>((C8+C9+C36+C37)*0.95)+D8+D9+D36+D37+C16+C17</f>
        <v>3382815</v>
      </c>
      <c r="E48" s="17">
        <f>SUM(C48:D48)</f>
        <v>11290675</v>
      </c>
    </row>
    <row r="49" spans="1:14">
      <c r="A49" s="2" t="s">
        <v>16</v>
      </c>
      <c r="C49" s="11">
        <f>SUM(C23:D24,C27:D27)</f>
        <v>-4808190</v>
      </c>
      <c r="D49" s="11">
        <f>SUM(C25:D25,C28:D28)</f>
        <v>-2911589</v>
      </c>
      <c r="E49" s="11">
        <f>SUM(C49:D49)</f>
        <v>-7719779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3099670</v>
      </c>
      <c r="D51" s="11">
        <f>SUM(D48:D50)</f>
        <v>471226</v>
      </c>
      <c r="E51" s="11">
        <f>SUM(E48:E49)</f>
        <v>3570896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3099670</v>
      </c>
      <c r="D55" s="16">
        <f>SUM(D51:D53)</f>
        <v>471226</v>
      </c>
      <c r="E55" s="16">
        <f>SUM(E51:E53)</f>
        <v>3570896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>
  <sheetPr codeName="Sheet121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151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1101309</v>
      </c>
      <c r="D7" s="32">
        <v>526817</v>
      </c>
      <c r="E7" s="17">
        <f>SUM(C7:D7)</f>
        <v>1628126</v>
      </c>
    </row>
    <row r="8" spans="1:8">
      <c r="A8" s="2" t="s">
        <v>30</v>
      </c>
      <c r="C8" s="30">
        <v>328530</v>
      </c>
      <c r="D8" s="30">
        <v>230234</v>
      </c>
      <c r="E8" s="10">
        <f>SUM(C8:D8)</f>
        <v>558764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175795</v>
      </c>
      <c r="D10" s="10">
        <v>0</v>
      </c>
      <c r="E10" s="10">
        <f>SUM(C10:D10)</f>
        <v>175795</v>
      </c>
    </row>
    <row r="11" spans="1:8" ht="16.3">
      <c r="A11" s="2" t="s">
        <v>32</v>
      </c>
      <c r="C11" s="39">
        <v>44422</v>
      </c>
      <c r="D11" s="12">
        <v>0</v>
      </c>
      <c r="E11" s="11">
        <f>SUM(C11:D11)</f>
        <v>44422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1650056</v>
      </c>
      <c r="D13" s="12">
        <f>SUM(D7:D12)</f>
        <v>757051</v>
      </c>
      <c r="E13" s="12">
        <f>SUM(E7:E11)</f>
        <v>2407107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233015</v>
      </c>
      <c r="D16" s="10">
        <v>0</v>
      </c>
      <c r="E16" s="10">
        <f>SUM(C16:D16)</f>
        <v>233015</v>
      </c>
    </row>
    <row r="17" spans="1:7" ht="16.3">
      <c r="A17" s="2" t="s">
        <v>7</v>
      </c>
      <c r="C17" s="40">
        <v>302964</v>
      </c>
      <c r="D17" s="12">
        <v>0</v>
      </c>
      <c r="E17" s="12">
        <f>SUM(C17:D17)</f>
        <v>302964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2186035</v>
      </c>
      <c r="D19" s="12">
        <f>SUM(D13:D17)</f>
        <v>757051</v>
      </c>
      <c r="E19" s="12">
        <f>SUM(E13:E18)</f>
        <v>2943086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-171637</v>
      </c>
      <c r="D23" s="10">
        <v>-580373</v>
      </c>
      <c r="E23" s="10">
        <f>SUM(C23:D23)</f>
        <v>-752010</v>
      </c>
    </row>
    <row r="24" spans="1:7">
      <c r="A24" s="2" t="s">
        <v>25</v>
      </c>
      <c r="C24" s="10">
        <f>-C16</f>
        <v>-233015</v>
      </c>
      <c r="D24" s="10">
        <v>0</v>
      </c>
      <c r="E24" s="10">
        <f t="shared" ref="E24" si="0">SUM(C24:D24)</f>
        <v>-233015</v>
      </c>
    </row>
    <row r="25" spans="1:7">
      <c r="A25" s="2" t="s">
        <v>26</v>
      </c>
      <c r="C25" s="10">
        <v>-224169</v>
      </c>
      <c r="D25" s="10">
        <v>-108904</v>
      </c>
      <c r="E25" s="10">
        <f>SUM(C25:D25)</f>
        <v>-333073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-86561</v>
      </c>
      <c r="D27" s="10">
        <v>-216403</v>
      </c>
      <c r="E27" s="10">
        <f>SUM(C27:D27)</f>
        <v>-302964</v>
      </c>
    </row>
    <row r="28" spans="1:7" ht="16.3">
      <c r="A28" s="2" t="s">
        <v>26</v>
      </c>
      <c r="C28" s="12">
        <v>-130184</v>
      </c>
      <c r="D28" s="12">
        <v>-325459</v>
      </c>
      <c r="E28" s="12">
        <f>SUM(C28:D28)</f>
        <v>-455643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-845566</v>
      </c>
      <c r="D30" s="12">
        <f>SUM(D23:D25)+SUM(D27:D28)</f>
        <v>-1231139</v>
      </c>
      <c r="E30" s="12">
        <f>SUM(E23:E25,E27:E28)</f>
        <v>-2076705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1340469</v>
      </c>
      <c r="D32" s="22">
        <f>SUM(D19,D30)</f>
        <v>-474088</v>
      </c>
      <c r="E32" s="22">
        <f>SUM(E19,E30)</f>
        <v>866381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388585</v>
      </c>
      <c r="D35" s="15">
        <f>-C35</f>
        <v>-388585</v>
      </c>
      <c r="E35" s="10">
        <f>SUM(C35:D35)</f>
        <v>0</v>
      </c>
    </row>
    <row r="36" spans="1:5">
      <c r="A36" s="2" t="s">
        <v>34</v>
      </c>
      <c r="C36" s="30">
        <v>146512.69</v>
      </c>
      <c r="D36" s="10">
        <f>-C36</f>
        <v>-146513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535098</v>
      </c>
      <c r="D39" s="11">
        <f>SUM(D35:D38)</f>
        <v>-535098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1875567</v>
      </c>
      <c r="D41" s="16">
        <f>SUM(D32,D39)</f>
        <v>-1009186</v>
      </c>
      <c r="E41" s="16">
        <f>SUM(E32,E39)</f>
        <v>866381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1872095</v>
      </c>
      <c r="D48" s="17">
        <f>((C8+C9+C36+C37)*0.95)+D8+D9+D36+D37+C16+C17</f>
        <v>1070991</v>
      </c>
      <c r="E48" s="17">
        <f>SUM(C48:D48)</f>
        <v>2943086</v>
      </c>
    </row>
    <row r="49" spans="1:14">
      <c r="A49" s="2" t="s">
        <v>16</v>
      </c>
      <c r="C49" s="11">
        <f>SUM(C23:D24,C27:D27)</f>
        <v>-1287989</v>
      </c>
      <c r="D49" s="11">
        <f>SUM(C25:D25,C28:D28)</f>
        <v>-788716</v>
      </c>
      <c r="E49" s="11">
        <f>SUM(C49:D49)</f>
        <v>-2076705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584106</v>
      </c>
      <c r="D51" s="11">
        <f>SUM(D48:D50)</f>
        <v>282275</v>
      </c>
      <c r="E51" s="11">
        <f>SUM(E48:E49)</f>
        <v>866381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12268</v>
      </c>
      <c r="D53" s="12">
        <v>24535.29</v>
      </c>
      <c r="E53" s="12">
        <f>SUM(C53:D53)</f>
        <v>36803</v>
      </c>
    </row>
    <row r="54" spans="1:14" ht="11.3" customHeight="1"/>
    <row r="55" spans="1:14">
      <c r="A55" s="2" t="s">
        <v>18</v>
      </c>
      <c r="C55" s="16">
        <f>SUM(C51:C53)</f>
        <v>596374</v>
      </c>
      <c r="D55" s="16">
        <f>SUM(D51:D53)</f>
        <v>306810</v>
      </c>
      <c r="E55" s="16">
        <f>SUM(E51:E53)</f>
        <v>903184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>
  <sheetPr codeName="Sheet122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152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1191039</v>
      </c>
      <c r="D7" s="32">
        <v>798055</v>
      </c>
      <c r="E7" s="17">
        <f>SUM(C7:D7)</f>
        <v>1989094</v>
      </c>
    </row>
    <row r="8" spans="1:8">
      <c r="A8" s="2" t="s">
        <v>30</v>
      </c>
      <c r="C8" s="30">
        <v>363489</v>
      </c>
      <c r="D8" s="30">
        <v>180987</v>
      </c>
      <c r="E8" s="10">
        <f>SUM(C8:D8)</f>
        <v>544476</v>
      </c>
      <c r="G8" s="10"/>
    </row>
    <row r="9" spans="1:8">
      <c r="A9" s="2" t="s">
        <v>31</v>
      </c>
      <c r="C9" s="10">
        <v>0</v>
      </c>
      <c r="D9" s="3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171221</v>
      </c>
      <c r="D10" s="10">
        <v>0</v>
      </c>
      <c r="E10" s="10">
        <f>SUM(C10:D10)</f>
        <v>171221</v>
      </c>
    </row>
    <row r="11" spans="1:8" ht="16.3">
      <c r="A11" s="2" t="s">
        <v>32</v>
      </c>
      <c r="C11" s="39">
        <v>54788</v>
      </c>
      <c r="D11" s="12">
        <v>0</v>
      </c>
      <c r="E11" s="11">
        <f>SUM(C11:D11)</f>
        <v>54788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1780537</v>
      </c>
      <c r="D13" s="12">
        <f>SUM(D7:D12)</f>
        <v>979042</v>
      </c>
      <c r="E13" s="12">
        <f>SUM(E7:E11)</f>
        <v>2759579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445237</v>
      </c>
      <c r="D16" s="10">
        <v>0</v>
      </c>
      <c r="E16" s="10">
        <f>SUM(C16:D16)</f>
        <v>445237</v>
      </c>
    </row>
    <row r="17" spans="1:7" ht="16.3">
      <c r="A17" s="2" t="s">
        <v>7</v>
      </c>
      <c r="C17" s="40">
        <v>203018</v>
      </c>
      <c r="D17" s="12">
        <v>0</v>
      </c>
      <c r="E17" s="12">
        <f>SUM(C17:D17)</f>
        <v>203018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2428792</v>
      </c>
      <c r="D19" s="12">
        <f>SUM(D13:D17)</f>
        <v>979042</v>
      </c>
      <c r="E19" s="12">
        <f>SUM(E13:E18)</f>
        <v>3407834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-80877</v>
      </c>
      <c r="D23" s="10">
        <v>-526688</v>
      </c>
      <c r="E23" s="10">
        <f>SUM(C23:D23)</f>
        <v>-607565</v>
      </c>
    </row>
    <row r="24" spans="1:7">
      <c r="A24" s="2" t="s">
        <v>25</v>
      </c>
      <c r="C24" s="10">
        <f>-C16</f>
        <v>-445237</v>
      </c>
      <c r="D24" s="10">
        <v>0</v>
      </c>
      <c r="E24" s="10">
        <f t="shared" ref="E24" si="0">SUM(C24:D24)</f>
        <v>-445237</v>
      </c>
    </row>
    <row r="25" spans="1:7">
      <c r="A25" s="2" t="s">
        <v>26</v>
      </c>
      <c r="C25" s="10">
        <v>-32707</v>
      </c>
      <c r="D25" s="10">
        <v>-160851</v>
      </c>
      <c r="E25" s="10">
        <f>SUM(C25:D25)</f>
        <v>-193558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-101509</v>
      </c>
      <c r="D27" s="10">
        <v>-101509</v>
      </c>
      <c r="E27" s="10">
        <f>SUM(C27:D27)</f>
        <v>-203018</v>
      </c>
    </row>
    <row r="28" spans="1:7" ht="16.3">
      <c r="A28" s="2" t="s">
        <v>26</v>
      </c>
      <c r="C28" s="12">
        <v>-150496</v>
      </c>
      <c r="D28" s="12">
        <v>-150496</v>
      </c>
      <c r="E28" s="12">
        <f>SUM(C28:D28)</f>
        <v>-300992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-810826</v>
      </c>
      <c r="D30" s="12">
        <f>SUM(D23:D25)+SUM(D27:D28)</f>
        <v>-939544</v>
      </c>
      <c r="E30" s="12">
        <f>SUM(E23:E25,E27:E28)</f>
        <v>-1750370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1617966</v>
      </c>
      <c r="D32" s="22">
        <f>SUM(D19,D30)</f>
        <v>39498</v>
      </c>
      <c r="E32" s="22">
        <f>SUM(E19,E30)</f>
        <v>1657464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663982</v>
      </c>
      <c r="D35" s="15">
        <f>-C35</f>
        <v>-663982</v>
      </c>
      <c r="E35" s="10">
        <f>SUM(C35:D35)</f>
        <v>0</v>
      </c>
    </row>
    <row r="36" spans="1:5">
      <c r="A36" s="2" t="s">
        <v>34</v>
      </c>
      <c r="C36" s="30">
        <v>64685.69</v>
      </c>
      <c r="D36" s="10">
        <f>-C36</f>
        <v>-64686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728668</v>
      </c>
      <c r="D39" s="11">
        <f>SUM(D35:D38)</f>
        <v>-728668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2346634</v>
      </c>
      <c r="D41" s="16">
        <f>SUM(D32,D39)</f>
        <v>-689170</v>
      </c>
      <c r="E41" s="16">
        <f>SUM(E32,E39)</f>
        <v>1657464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2236512</v>
      </c>
      <c r="D48" s="17">
        <f>((C8+C9+C36+C37)*0.95)+D8+D9+D36+D37+C16+C17</f>
        <v>1171322</v>
      </c>
      <c r="E48" s="17">
        <f>SUM(C48:D48)</f>
        <v>3407834</v>
      </c>
    </row>
    <row r="49" spans="1:14">
      <c r="A49" s="2" t="s">
        <v>16</v>
      </c>
      <c r="C49" s="11">
        <f>SUM(C23:D24,C27:D27)</f>
        <v>-1255820</v>
      </c>
      <c r="D49" s="11">
        <f>SUM(C25:D25,C28:D28)</f>
        <v>-494550</v>
      </c>
      <c r="E49" s="11">
        <f>SUM(C49:D49)</f>
        <v>-1750370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980692</v>
      </c>
      <c r="D51" s="11">
        <f>SUM(D48:D50)</f>
        <v>676772</v>
      </c>
      <c r="E51" s="11">
        <f>SUM(E48:E49)</f>
        <v>1657464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8770</v>
      </c>
      <c r="D53" s="12">
        <v>17540.21</v>
      </c>
      <c r="E53" s="12">
        <f>SUM(C53:D53)</f>
        <v>26310</v>
      </c>
    </row>
    <row r="54" spans="1:14" ht="11.3" customHeight="1"/>
    <row r="55" spans="1:14">
      <c r="A55" s="2" t="s">
        <v>18</v>
      </c>
      <c r="C55" s="16">
        <f>SUM(C51:C53)</f>
        <v>989462</v>
      </c>
      <c r="D55" s="16">
        <f>SUM(D51:D53)</f>
        <v>694312</v>
      </c>
      <c r="E55" s="16">
        <f>SUM(E51:E53)</f>
        <v>1683774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>
  <sheetPr codeName="Sheet123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153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5983807</v>
      </c>
      <c r="D7" s="32">
        <v>1025415</v>
      </c>
      <c r="E7" s="17">
        <f>SUM(C7:D7)</f>
        <v>7009222</v>
      </c>
    </row>
    <row r="8" spans="1:8">
      <c r="A8" s="2" t="s">
        <v>30</v>
      </c>
      <c r="C8" s="30">
        <v>1923133</v>
      </c>
      <c r="D8" s="30">
        <v>636973</v>
      </c>
      <c r="E8" s="10">
        <f>SUM(C8:D8)</f>
        <v>2560106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713113</v>
      </c>
      <c r="D10" s="10">
        <v>0</v>
      </c>
      <c r="E10" s="10">
        <f>SUM(C10:D10)</f>
        <v>713113</v>
      </c>
    </row>
    <row r="11" spans="1:8" ht="16.3">
      <c r="A11" s="2" t="s">
        <v>32</v>
      </c>
      <c r="C11" s="39">
        <v>193716</v>
      </c>
      <c r="D11" s="12">
        <v>0</v>
      </c>
      <c r="E11" s="11">
        <f>SUM(C11:D11)</f>
        <v>193716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8813769</v>
      </c>
      <c r="D13" s="12">
        <f>SUM(D7:D12)</f>
        <v>1662388</v>
      </c>
      <c r="E13" s="12">
        <f>SUM(E7:E11)</f>
        <v>10476157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721750</v>
      </c>
      <c r="D16" s="10">
        <v>0</v>
      </c>
      <c r="E16" s="10">
        <f>SUM(C16:D16)</f>
        <v>721750</v>
      </c>
    </row>
    <row r="17" spans="1:7" ht="16.3">
      <c r="A17" s="2" t="s">
        <v>7</v>
      </c>
      <c r="C17" s="40">
        <v>821068</v>
      </c>
      <c r="D17" s="12">
        <v>0</v>
      </c>
      <c r="E17" s="12">
        <f>SUM(C17:D17)</f>
        <v>821068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10356587</v>
      </c>
      <c r="D19" s="12">
        <f>SUM(D13:D17)</f>
        <v>1662388</v>
      </c>
      <c r="E19" s="12">
        <f>SUM(E13:E18)</f>
        <v>12018975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-564389</v>
      </c>
      <c r="D23" s="10">
        <v>-1273449</v>
      </c>
      <c r="E23" s="10">
        <f>SUM(C23:D23)</f>
        <v>-1837838</v>
      </c>
    </row>
    <row r="24" spans="1:7">
      <c r="A24" s="2" t="s">
        <v>25</v>
      </c>
      <c r="C24" s="10">
        <f>-C16</f>
        <v>-721750</v>
      </c>
      <c r="D24" s="10">
        <v>0</v>
      </c>
      <c r="E24" s="10">
        <f t="shared" ref="E24" si="0">SUM(C24:D24)</f>
        <v>-721750</v>
      </c>
    </row>
    <row r="25" spans="1:7">
      <c r="A25" s="2" t="s">
        <v>26</v>
      </c>
      <c r="C25" s="10">
        <v>-515784</v>
      </c>
      <c r="D25" s="10">
        <v>-1472574</v>
      </c>
      <c r="E25" s="10">
        <f>SUM(C25:D25)</f>
        <v>-1988358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-328427</v>
      </c>
      <c r="D27" s="10">
        <v>-492641</v>
      </c>
      <c r="E27" s="10">
        <f>SUM(C27:D27)</f>
        <v>-821068</v>
      </c>
    </row>
    <row r="28" spans="1:7" ht="16.3">
      <c r="A28" s="2" t="s">
        <v>26</v>
      </c>
      <c r="C28" s="12">
        <v>-432790</v>
      </c>
      <c r="D28" s="12">
        <v>-649185</v>
      </c>
      <c r="E28" s="12">
        <f>SUM(C28:D28)</f>
        <v>-1081975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-2563140</v>
      </c>
      <c r="D30" s="12">
        <f>SUM(D23:D25)+SUM(D27:D28)</f>
        <v>-3887849</v>
      </c>
      <c r="E30" s="12">
        <f>SUM(E23:E25,E27:E28)</f>
        <v>-6450989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7793447</v>
      </c>
      <c r="D32" s="22">
        <f>SUM(D19,D30)</f>
        <v>-2225461</v>
      </c>
      <c r="E32" s="22">
        <f>SUM(E19,E30)</f>
        <v>5567986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697245</v>
      </c>
      <c r="D35" s="15">
        <f>-C35</f>
        <v>-697245</v>
      </c>
      <c r="E35" s="10">
        <f>SUM(C35:D35)</f>
        <v>0</v>
      </c>
    </row>
    <row r="36" spans="1:5">
      <c r="A36" s="2" t="s">
        <v>34</v>
      </c>
      <c r="C36" s="30">
        <v>371480.64</v>
      </c>
      <c r="D36" s="10">
        <f>-C36</f>
        <v>-371481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1068726</v>
      </c>
      <c r="D39" s="11">
        <f>SUM(D35:D38)</f>
        <v>-1068726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8862173</v>
      </c>
      <c r="D41" s="16">
        <f>SUM(D32,D39)</f>
        <v>-3294187</v>
      </c>
      <c r="E41" s="16">
        <f>SUM(E32,E39)</f>
        <v>5567986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8030782</v>
      </c>
      <c r="D48" s="17">
        <f>((C8+C9+C36+C37)*0.95)+D8+D9+D36+D37+C16+C17</f>
        <v>3988193</v>
      </c>
      <c r="E48" s="17">
        <f>SUM(C48:D48)</f>
        <v>12018975</v>
      </c>
    </row>
    <row r="49" spans="1:14">
      <c r="A49" s="2" t="s">
        <v>16</v>
      </c>
      <c r="C49" s="11">
        <f>SUM(C23:D24,C27:D27)</f>
        <v>-3380656</v>
      </c>
      <c r="D49" s="11">
        <f>SUM(C25:D25,C28:D28)</f>
        <v>-3070333</v>
      </c>
      <c r="E49" s="11">
        <f>SUM(C49:D49)</f>
        <v>-6450989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4650126</v>
      </c>
      <c r="D51" s="11">
        <f>SUM(D48:D50)</f>
        <v>917860</v>
      </c>
      <c r="E51" s="11">
        <f>SUM(E48:E49)</f>
        <v>5567986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169378</v>
      </c>
      <c r="D53" s="12">
        <v>338756.17</v>
      </c>
      <c r="E53" s="12">
        <f>SUM(C53:D53)</f>
        <v>508134</v>
      </c>
    </row>
    <row r="54" spans="1:14" ht="11.3" customHeight="1"/>
    <row r="55" spans="1:14">
      <c r="A55" s="2" t="s">
        <v>18</v>
      </c>
      <c r="C55" s="16">
        <f>SUM(C51:C53)</f>
        <v>4819504</v>
      </c>
      <c r="D55" s="16">
        <f>SUM(D51:D53)</f>
        <v>1256616</v>
      </c>
      <c r="E55" s="16">
        <f>SUM(E51:E53)</f>
        <v>6076120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>
  <sheetPr codeName="Sheet124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.1093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154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28598128</v>
      </c>
      <c r="D7" s="32">
        <v>9415208</v>
      </c>
      <c r="E7" s="17">
        <f>SUM(C7:D7)</f>
        <v>38013336</v>
      </c>
    </row>
    <row r="8" spans="1:8">
      <c r="A8" s="2" t="s">
        <v>30</v>
      </c>
      <c r="C8" s="30">
        <v>9209750</v>
      </c>
      <c r="D8" s="30">
        <v>7383008</v>
      </c>
      <c r="E8" s="10">
        <f>SUM(C8:D8)</f>
        <v>16592758</v>
      </c>
      <c r="G8" s="10"/>
    </row>
    <row r="9" spans="1:8">
      <c r="A9" s="2" t="s">
        <v>31</v>
      </c>
      <c r="C9" s="10">
        <v>0</v>
      </c>
      <c r="D9" s="30">
        <v>274</v>
      </c>
      <c r="E9" s="10">
        <f>SUM(C9:D9)</f>
        <v>274</v>
      </c>
      <c r="G9" s="10"/>
      <c r="H9" s="10"/>
    </row>
    <row r="10" spans="1:8">
      <c r="A10" s="2" t="s">
        <v>3</v>
      </c>
      <c r="C10" s="30">
        <v>3715776</v>
      </c>
      <c r="D10" s="10">
        <v>0</v>
      </c>
      <c r="E10" s="10">
        <f>SUM(C10:D10)</f>
        <v>3715776</v>
      </c>
    </row>
    <row r="11" spans="1:8" ht="16.3">
      <c r="A11" s="2" t="s">
        <v>32</v>
      </c>
      <c r="C11" s="39">
        <v>1012348</v>
      </c>
      <c r="D11" s="12">
        <v>0</v>
      </c>
      <c r="E11" s="11">
        <f>SUM(C11:D11)</f>
        <v>1012348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42536002</v>
      </c>
      <c r="D13" s="12">
        <f>SUM(D7:D12)</f>
        <v>16798490</v>
      </c>
      <c r="E13" s="12">
        <f>SUM(E7:E11)</f>
        <v>59334492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2294492</v>
      </c>
      <c r="D16" s="10">
        <v>0</v>
      </c>
      <c r="E16" s="10">
        <f>SUM(C16:D16)</f>
        <v>2294492</v>
      </c>
    </row>
    <row r="17" spans="1:7" ht="16.3">
      <c r="A17" s="2" t="s">
        <v>7</v>
      </c>
      <c r="C17" s="40">
        <v>2430049</v>
      </c>
      <c r="D17" s="12">
        <v>0</v>
      </c>
      <c r="E17" s="12">
        <f>SUM(C17:D17)</f>
        <v>2430049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47260543</v>
      </c>
      <c r="D19" s="12">
        <f>SUM(D13:D17)</f>
        <v>16798490</v>
      </c>
      <c r="E19" s="12">
        <f>SUM(E13:E18)</f>
        <v>64059033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-2175673</v>
      </c>
      <c r="D23" s="10">
        <v>-7012328</v>
      </c>
      <c r="E23" s="10">
        <f>SUM(C23:D23)</f>
        <v>-9188001</v>
      </c>
    </row>
    <row r="24" spans="1:7">
      <c r="A24" s="2" t="s">
        <v>25</v>
      </c>
      <c r="C24" s="10">
        <f>-C16</f>
        <v>-2294492</v>
      </c>
      <c r="D24" s="10">
        <v>0</v>
      </c>
      <c r="E24" s="10">
        <f t="shared" ref="E24" si="0">SUM(C24:D24)</f>
        <v>-2294492</v>
      </c>
    </row>
    <row r="25" spans="1:7">
      <c r="A25" s="2" t="s">
        <v>26</v>
      </c>
      <c r="C25" s="10">
        <v>-1011242</v>
      </c>
      <c r="D25" s="10">
        <v>-1867546</v>
      </c>
      <c r="E25" s="10">
        <f>SUM(C25:D25)</f>
        <v>-2878788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-1340716</v>
      </c>
      <c r="D27" s="10">
        <v>-1089332</v>
      </c>
      <c r="E27" s="10">
        <f>SUM(C27:D27)</f>
        <v>-2430048</v>
      </c>
    </row>
    <row r="28" spans="1:7" ht="16.3">
      <c r="A28" s="2" t="s">
        <v>26</v>
      </c>
      <c r="C28" s="12">
        <v>-325386</v>
      </c>
      <c r="D28" s="12">
        <v>-264376</v>
      </c>
      <c r="E28" s="12">
        <f>SUM(C28:D28)</f>
        <v>-589762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-7147509</v>
      </c>
      <c r="D30" s="12">
        <f>SUM(D23:D25)+SUM(D27:D28)</f>
        <v>-10233582</v>
      </c>
      <c r="E30" s="12">
        <f>SUM(E23:E25,E27:E28)</f>
        <v>-17381091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40113034</v>
      </c>
      <c r="D32" s="22">
        <f>SUM(D19,D30)</f>
        <v>6564908</v>
      </c>
      <c r="E32" s="22">
        <f>SUM(E19,E30)</f>
        <v>46677942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6885080</v>
      </c>
      <c r="D35" s="15">
        <f>-C35</f>
        <v>-6885080</v>
      </c>
      <c r="E35" s="10">
        <f>SUM(C35:D35)</f>
        <v>0</v>
      </c>
    </row>
    <row r="36" spans="1:5">
      <c r="A36" s="2" t="s">
        <v>34</v>
      </c>
      <c r="C36" s="30">
        <v>5088136.5599999996</v>
      </c>
      <c r="D36" s="10">
        <f>-C36</f>
        <v>-5088137</v>
      </c>
      <c r="E36" s="10">
        <f>SUM(C36:D36)</f>
        <v>0</v>
      </c>
    </row>
    <row r="37" spans="1:5" ht="16.3">
      <c r="A37" s="2" t="s">
        <v>35</v>
      </c>
      <c r="C37" s="12">
        <f>D9</f>
        <v>274</v>
      </c>
      <c r="D37" s="12">
        <f>-C37</f>
        <v>-274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11973491</v>
      </c>
      <c r="D39" s="11">
        <f>SUM(D35:D38)</f>
        <v>-11973491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52086525</v>
      </c>
      <c r="D41" s="16">
        <f>SUM(D32,D39)</f>
        <v>-5408583</v>
      </c>
      <c r="E41" s="16">
        <f>SUM(E32,E39)</f>
        <v>46677942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43456368</v>
      </c>
      <c r="D48" s="17">
        <f>((C8+C9+C36+C37)*0.95)+D8+D9+D36+D37+C16+C17</f>
        <v>20602665</v>
      </c>
      <c r="E48" s="17">
        <f>SUM(C48:D48)</f>
        <v>64059033</v>
      </c>
    </row>
    <row r="49" spans="1:14">
      <c r="A49" s="2" t="s">
        <v>16</v>
      </c>
      <c r="C49" s="11">
        <f>SUM(C23:D24,C27:D27)</f>
        <v>-13912541</v>
      </c>
      <c r="D49" s="11">
        <f>SUM(C25:D25,C28:D28)</f>
        <v>-3468550</v>
      </c>
      <c r="E49" s="11">
        <f>SUM(C49:D49)</f>
        <v>-17381091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29543827</v>
      </c>
      <c r="D51" s="11">
        <f>SUM(D48:D50)</f>
        <v>17134115</v>
      </c>
      <c r="E51" s="11">
        <f>SUM(E48:E49)</f>
        <v>46677942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1034725</v>
      </c>
      <c r="D53" s="12">
        <v>2069450.6</v>
      </c>
      <c r="E53" s="12">
        <f>SUM(C53:D53)</f>
        <v>3104176</v>
      </c>
    </row>
    <row r="54" spans="1:14" ht="11.3" customHeight="1"/>
    <row r="55" spans="1:14">
      <c r="A55" s="2" t="s">
        <v>18</v>
      </c>
      <c r="C55" s="16">
        <f>SUM(C51:C53)</f>
        <v>30578552</v>
      </c>
      <c r="D55" s="16">
        <f>SUM(D51:D53)</f>
        <v>19203566</v>
      </c>
      <c r="E55" s="16">
        <f>SUM(E51:E53)</f>
        <v>49782118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>
  <sheetPr codeName="Sheet125"/>
  <dimension ref="A1:N57"/>
  <sheetViews>
    <sheetView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155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981626</v>
      </c>
      <c r="D7" s="32">
        <v>529827</v>
      </c>
      <c r="E7" s="17">
        <f>SUM(C7:D7)</f>
        <v>1511453</v>
      </c>
    </row>
    <row r="8" spans="1:8">
      <c r="A8" s="2" t="s">
        <v>30</v>
      </c>
      <c r="C8" s="30">
        <v>295880</v>
      </c>
      <c r="D8" s="30">
        <v>235347</v>
      </c>
      <c r="E8" s="10">
        <f>SUM(C8:D8)</f>
        <v>531227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162969</v>
      </c>
      <c r="D10" s="10">
        <v>0</v>
      </c>
      <c r="E10" s="10">
        <f>SUM(C10:D10)</f>
        <v>162969</v>
      </c>
    </row>
    <row r="11" spans="1:8" ht="16.3">
      <c r="A11" s="2" t="s">
        <v>32</v>
      </c>
      <c r="C11" s="39">
        <v>41363</v>
      </c>
      <c r="D11" s="12">
        <v>0</v>
      </c>
      <c r="E11" s="11">
        <f>SUM(C11:D11)</f>
        <v>41363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1481838</v>
      </c>
      <c r="D13" s="12">
        <f>SUM(D7:D12)</f>
        <v>765174</v>
      </c>
      <c r="E13" s="12">
        <f>SUM(E7:E11)</f>
        <v>2247012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239520</v>
      </c>
      <c r="D16" s="10">
        <v>0</v>
      </c>
      <c r="E16" s="10">
        <f>SUM(C16:D16)</f>
        <v>239520</v>
      </c>
    </row>
    <row r="17" spans="1:7" ht="16.3">
      <c r="A17" s="2" t="s">
        <v>7</v>
      </c>
      <c r="C17" s="40">
        <v>198824</v>
      </c>
      <c r="D17" s="12">
        <v>0</v>
      </c>
      <c r="E17" s="12">
        <f>SUM(C17:D17)</f>
        <v>198824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1920182</v>
      </c>
      <c r="D19" s="12">
        <f>SUM(D13:D17)</f>
        <v>765174</v>
      </c>
      <c r="E19" s="12">
        <f>SUM(E13:E18)</f>
        <v>2685356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-72324</v>
      </c>
      <c r="D23" s="10">
        <v>-540390</v>
      </c>
      <c r="E23" s="10">
        <f>SUM(C23:D23)</f>
        <v>-612714</v>
      </c>
    </row>
    <row r="24" spans="1:7">
      <c r="A24" s="2" t="s">
        <v>25</v>
      </c>
      <c r="C24" s="10">
        <f>-C16</f>
        <v>-239520</v>
      </c>
      <c r="D24" s="10">
        <v>0</v>
      </c>
      <c r="E24" s="10">
        <f t="shared" ref="E24" si="0">SUM(C24:D24)</f>
        <v>-239520</v>
      </c>
    </row>
    <row r="25" spans="1:7">
      <c r="A25" s="2" t="s">
        <v>26</v>
      </c>
      <c r="C25" s="10">
        <v>-135392</v>
      </c>
      <c r="D25" s="10">
        <v>-158737</v>
      </c>
      <c r="E25" s="10">
        <f>SUM(C25:D25)</f>
        <v>-294129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-99412</v>
      </c>
      <c r="D27" s="10">
        <v>-99412</v>
      </c>
      <c r="E27" s="10">
        <f>SUM(C27:D27)</f>
        <v>-198824</v>
      </c>
    </row>
    <row r="28" spans="1:7" ht="16.3">
      <c r="A28" s="2" t="s">
        <v>26</v>
      </c>
      <c r="C28" s="12">
        <v>-105448</v>
      </c>
      <c r="D28" s="12">
        <v>-105448</v>
      </c>
      <c r="E28" s="12">
        <f>SUM(C28:D28)</f>
        <v>-210896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-652096</v>
      </c>
      <c r="D30" s="12">
        <f>SUM(D23:D25)+SUM(D27:D28)</f>
        <v>-903987</v>
      </c>
      <c r="E30" s="12">
        <f>SUM(E23:E25,E27:E28)</f>
        <v>-1556083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1268086</v>
      </c>
      <c r="D32" s="22">
        <f>SUM(D19,D30)</f>
        <v>-138813</v>
      </c>
      <c r="E32" s="22">
        <f>SUM(E19,E30)</f>
        <v>1129273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384176</v>
      </c>
      <c r="D35" s="15">
        <f>-C35</f>
        <v>-384176</v>
      </c>
      <c r="E35" s="10">
        <f>SUM(C35:D35)</f>
        <v>0</v>
      </c>
    </row>
    <row r="36" spans="1:5">
      <c r="A36" s="2" t="s">
        <v>34</v>
      </c>
      <c r="C36" s="30">
        <v>115825.56</v>
      </c>
      <c r="D36" s="10">
        <f>-C36</f>
        <v>-115826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500002</v>
      </c>
      <c r="D39" s="11">
        <f>SUM(D35:D38)</f>
        <v>-500002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1768088</v>
      </c>
      <c r="D41" s="16">
        <f>SUM(D32,D39)</f>
        <v>-638815</v>
      </c>
      <c r="E41" s="16">
        <f>SUM(E32,E39)</f>
        <v>1129273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1736371</v>
      </c>
      <c r="D48" s="17">
        <f>((C8+C9+C36+C37)*0.95)+D8+D9+D36+D37+C16+C17</f>
        <v>948985</v>
      </c>
      <c r="E48" s="17">
        <f>SUM(C48:D48)</f>
        <v>2685356</v>
      </c>
    </row>
    <row r="49" spans="1:14">
      <c r="A49" s="2" t="s">
        <v>16</v>
      </c>
      <c r="C49" s="11">
        <f>SUM(C23:D24,C27:D27)</f>
        <v>-1051058</v>
      </c>
      <c r="D49" s="11">
        <f>SUM(C25:D25,C28:D28)</f>
        <v>-505025</v>
      </c>
      <c r="E49" s="11">
        <f>SUM(C49:D49)</f>
        <v>-1556083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685313</v>
      </c>
      <c r="D51" s="11">
        <f>SUM(D48:D50)</f>
        <v>443960</v>
      </c>
      <c r="E51" s="11">
        <f>SUM(E48:E49)</f>
        <v>1129273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9766</v>
      </c>
      <c r="D53" s="12">
        <v>19531.87</v>
      </c>
      <c r="E53" s="12">
        <f>SUM(C53:D53)</f>
        <v>29298</v>
      </c>
    </row>
    <row r="54" spans="1:14" ht="11.3" customHeight="1"/>
    <row r="55" spans="1:14">
      <c r="A55" s="2" t="s">
        <v>18</v>
      </c>
      <c r="C55" s="16">
        <f>SUM(C51:C53)</f>
        <v>695079</v>
      </c>
      <c r="D55" s="16">
        <f>SUM(D51:D53)</f>
        <v>463492</v>
      </c>
      <c r="E55" s="16">
        <f>SUM(E51:E53)</f>
        <v>1158571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>
  <sheetPr codeName="Sheet126"/>
  <dimension ref="A1:N57"/>
  <sheetViews>
    <sheetView topLeftCell="A4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156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7334046.2199999997</v>
      </c>
      <c r="D7" s="17">
        <v>1405788.96</v>
      </c>
      <c r="E7" s="17">
        <f>SUM(C7:D7)</f>
        <v>8739835</v>
      </c>
    </row>
    <row r="8" spans="1:8">
      <c r="A8" s="2" t="s">
        <v>30</v>
      </c>
      <c r="C8" s="10">
        <v>2389391</v>
      </c>
      <c r="D8" s="10">
        <v>583356.89</v>
      </c>
      <c r="E8" s="10">
        <f>SUM(C8:D8)</f>
        <v>2972748</v>
      </c>
    </row>
    <row r="9" spans="1:8">
      <c r="A9" s="2" t="s">
        <v>31</v>
      </c>
      <c r="C9" s="10">
        <v>137147.97</v>
      </c>
      <c r="D9" s="10">
        <v>204406.15</v>
      </c>
      <c r="E9" s="10">
        <f>SUM(C9:D9)</f>
        <v>341554</v>
      </c>
      <c r="G9" s="10"/>
      <c r="H9" s="10"/>
    </row>
    <row r="10" spans="1:8">
      <c r="A10" s="2" t="s">
        <v>3</v>
      </c>
      <c r="C10" s="10">
        <v>918012.57</v>
      </c>
      <c r="D10" s="10">
        <v>0</v>
      </c>
      <c r="E10" s="10">
        <f>SUM(C10:D10)</f>
        <v>918013</v>
      </c>
    </row>
    <row r="11" spans="1:8" ht="16.3">
      <c r="A11" s="2" t="s">
        <v>32</v>
      </c>
      <c r="C11" s="12">
        <v>238104.7</v>
      </c>
      <c r="D11" s="12">
        <v>0</v>
      </c>
      <c r="E11" s="11">
        <f>SUM(C11:D11)</f>
        <v>238105</v>
      </c>
      <c r="G11" s="10"/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11016702</v>
      </c>
      <c r="D13" s="12">
        <f>SUM(D7:D12)</f>
        <v>2193552</v>
      </c>
      <c r="E13" s="12">
        <f>SUM(E7:E11)</f>
        <v>13210255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447087</v>
      </c>
      <c r="D16" s="10">
        <v>0</v>
      </c>
      <c r="E16" s="10">
        <f>SUM(C16:D16)</f>
        <v>447087</v>
      </c>
    </row>
    <row r="17" spans="1:7" ht="16.3">
      <c r="A17" s="2" t="s">
        <v>7</v>
      </c>
      <c r="C17" s="40">
        <v>615706</v>
      </c>
      <c r="D17" s="12">
        <v>0</v>
      </c>
      <c r="E17" s="12">
        <f>SUM(C17:D17)</f>
        <v>615706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12079495</v>
      </c>
      <c r="D19" s="12">
        <f>SUM(D13:D17)</f>
        <v>2193552</v>
      </c>
      <c r="E19" s="12">
        <f>SUM(E13:E18)</f>
        <v>14273048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-279146</v>
      </c>
      <c r="D23" s="10">
        <v>-881883</v>
      </c>
      <c r="E23" s="10">
        <f>SUM(C23:D23)</f>
        <v>-1161029</v>
      </c>
    </row>
    <row r="24" spans="1:7">
      <c r="A24" s="2" t="s">
        <v>25</v>
      </c>
      <c r="C24" s="10">
        <f>-C16</f>
        <v>-447087</v>
      </c>
      <c r="D24" s="10">
        <v>0</v>
      </c>
      <c r="E24" s="10">
        <f t="shared" ref="E24" si="0">SUM(C24:D24)</f>
        <v>-447087</v>
      </c>
    </row>
    <row r="25" spans="1:7">
      <c r="A25" s="2" t="s">
        <v>26</v>
      </c>
      <c r="C25" s="10">
        <v>-335622</v>
      </c>
      <c r="D25" s="10">
        <v>-2953949</v>
      </c>
      <c r="E25" s="10">
        <f>SUM(C25:D25)</f>
        <v>-3289571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-307853</v>
      </c>
      <c r="D27" s="10">
        <v>-307853</v>
      </c>
      <c r="E27" s="10">
        <f>SUM(C27:D27)</f>
        <v>-615706</v>
      </c>
    </row>
    <row r="28" spans="1:7" ht="16.3">
      <c r="A28" s="2" t="s">
        <v>26</v>
      </c>
      <c r="C28" s="12">
        <v>-460609</v>
      </c>
      <c r="D28" s="12">
        <v>-460609</v>
      </c>
      <c r="E28" s="12">
        <f>SUM(C28:D28)</f>
        <v>-921218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-1830317</v>
      </c>
      <c r="D30" s="12">
        <f>SUM(D23:D25)+SUM(D27:D28)</f>
        <v>-4604294</v>
      </c>
      <c r="E30" s="12">
        <f>SUM(E23:E25,E27:E28)</f>
        <v>-6434611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10249178</v>
      </c>
      <c r="D32" s="22">
        <f>SUM(D19,D30)</f>
        <v>-2410742</v>
      </c>
      <c r="E32" s="22">
        <f>SUM(E19,E30)</f>
        <v>7838437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1088254</v>
      </c>
      <c r="D35" s="15">
        <f>-C35</f>
        <v>-1088254</v>
      </c>
      <c r="E35" s="10">
        <f>SUM(C35:D35)</f>
        <v>0</v>
      </c>
    </row>
    <row r="36" spans="1:5">
      <c r="A36" s="2" t="s">
        <v>34</v>
      </c>
      <c r="C36" s="30">
        <v>396595.45</v>
      </c>
      <c r="D36" s="10">
        <f>-C36</f>
        <v>-396595</v>
      </c>
      <c r="E36" s="10">
        <f>SUM(C36:D36)</f>
        <v>0</v>
      </c>
    </row>
    <row r="37" spans="1:5" ht="16.3">
      <c r="A37" s="2" t="s">
        <v>35</v>
      </c>
      <c r="C37" s="12">
        <f>D9</f>
        <v>204406</v>
      </c>
      <c r="D37" s="12">
        <f>-C37</f>
        <v>-204406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1689255</v>
      </c>
      <c r="D39" s="11">
        <f>SUM(D35:D38)</f>
        <v>-1689255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11938433</v>
      </c>
      <c r="D41" s="16">
        <f>SUM(D32,D39)</f>
        <v>-4099997</v>
      </c>
      <c r="E41" s="16">
        <f>SUM(E32,E39)</f>
        <v>7838437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10052329</v>
      </c>
      <c r="D48" s="17">
        <f>((C8+C9+C36+C37)*0.95)+D8+D9+D36+D37+C16+C17</f>
        <v>4220718</v>
      </c>
      <c r="E48" s="17">
        <f>SUM(C48:D48)</f>
        <v>14273047</v>
      </c>
    </row>
    <row r="49" spans="1:14">
      <c r="A49" s="2" t="s">
        <v>16</v>
      </c>
      <c r="C49" s="11">
        <f>SUM(C23:D24,C27:D27)</f>
        <v>-2223822</v>
      </c>
      <c r="D49" s="11">
        <f>SUM(C25:D25,C28:D28)</f>
        <v>-4210789</v>
      </c>
      <c r="E49" s="11">
        <f>SUM(C49:D49)</f>
        <v>-6434611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7828507</v>
      </c>
      <c r="D51" s="11">
        <f>SUM(D48:D50)</f>
        <v>9929</v>
      </c>
      <c r="E51" s="11">
        <f>SUM(E48:E49)</f>
        <v>7838436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251457</v>
      </c>
      <c r="D53" s="12">
        <v>502914.75</v>
      </c>
      <c r="E53" s="12">
        <f>SUM(C53:D53)</f>
        <v>754372</v>
      </c>
    </row>
    <row r="54" spans="1:14" ht="11.3" customHeight="1"/>
    <row r="55" spans="1:14">
      <c r="A55" s="2" t="s">
        <v>18</v>
      </c>
      <c r="C55" s="16">
        <f>SUM(C51:C53)</f>
        <v>8079964</v>
      </c>
      <c r="D55" s="16">
        <f>SUM(D51:D53)</f>
        <v>512844</v>
      </c>
      <c r="E55" s="16">
        <f>SUM(E51:E53)</f>
        <v>8592808</v>
      </c>
    </row>
    <row r="56" spans="1:14" customFormat="1" ht="11.3" customHeight="1">
      <c r="A56" s="9"/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>
  <sheetPr codeName="Sheet127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7" width="12.88671875" style="2" bestFit="1" customWidth="1"/>
    <col min="8" max="8" width="9.5546875" style="2" bestFit="1" customWidth="1"/>
    <col min="9" max="9" width="9.109375" style="2"/>
    <col min="10" max="10" width="11.88671875" style="2" bestFit="1" customWidth="1"/>
    <col min="11" max="16384" width="9.109375" style="2"/>
  </cols>
  <sheetData>
    <row r="1" spans="1:8" ht="15.05">
      <c r="A1" s="27" t="s">
        <v>157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1672741</v>
      </c>
      <c r="D7" s="32">
        <v>953039</v>
      </c>
      <c r="E7" s="17">
        <f>SUM(C7:D7)</f>
        <v>2625780</v>
      </c>
    </row>
    <row r="8" spans="1:8">
      <c r="A8" s="2" t="s">
        <v>30</v>
      </c>
      <c r="C8" s="30">
        <v>541696</v>
      </c>
      <c r="D8" s="30">
        <v>337946</v>
      </c>
      <c r="E8" s="10">
        <f>SUM(C8:D8)</f>
        <v>879642</v>
      </c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198291</v>
      </c>
      <c r="D10" s="10">
        <v>0</v>
      </c>
      <c r="E10" s="10">
        <f>SUM(C10:D10)</f>
        <v>198291</v>
      </c>
    </row>
    <row r="11" spans="1:8" ht="16.3">
      <c r="A11" s="2" t="s">
        <v>32</v>
      </c>
      <c r="C11" s="39">
        <v>69738</v>
      </c>
      <c r="D11" s="12">
        <v>0</v>
      </c>
      <c r="E11" s="11">
        <f>SUM(C11:D11)</f>
        <v>69738</v>
      </c>
      <c r="G11" s="10"/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2482466</v>
      </c>
      <c r="D13" s="12">
        <f>SUM(D7:D12)</f>
        <v>1290985</v>
      </c>
      <c r="E13" s="12">
        <f>SUM(E7:E11)</f>
        <v>3773451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358285</v>
      </c>
      <c r="D16" s="10">
        <v>0</v>
      </c>
      <c r="E16" s="10">
        <f>SUM(C16:D16)</f>
        <v>358285</v>
      </c>
    </row>
    <row r="17" spans="1:7" ht="16.3">
      <c r="A17" s="2" t="s">
        <v>7</v>
      </c>
      <c r="C17" s="40">
        <v>270853</v>
      </c>
      <c r="D17" s="12">
        <v>0</v>
      </c>
      <c r="E17" s="12">
        <f>SUM(C17:D17)</f>
        <v>270853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3111604</v>
      </c>
      <c r="D19" s="12">
        <f>SUM(D13:D17)</f>
        <v>1290985</v>
      </c>
      <c r="E19" s="12">
        <f>SUM(E13:E18)</f>
        <v>4402589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-97823</v>
      </c>
      <c r="D23" s="10">
        <v>-292378</v>
      </c>
      <c r="E23" s="10">
        <f>SUM(C23:D23)</f>
        <v>-390201</v>
      </c>
    </row>
    <row r="24" spans="1:7">
      <c r="A24" s="2" t="s">
        <v>25</v>
      </c>
      <c r="C24" s="10">
        <f>-C16</f>
        <v>-358285</v>
      </c>
      <c r="D24" s="10">
        <v>0</v>
      </c>
      <c r="E24" s="10">
        <f t="shared" ref="E24" si="0">SUM(C24:D24)</f>
        <v>-358285</v>
      </c>
    </row>
    <row r="25" spans="1:7">
      <c r="A25" s="2" t="s">
        <v>26</v>
      </c>
      <c r="C25" s="10">
        <v>-79108</v>
      </c>
      <c r="D25" s="10">
        <v>-320341</v>
      </c>
      <c r="E25" s="10">
        <f>SUM(C25:D25)</f>
        <v>-399449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-135426</v>
      </c>
      <c r="D27" s="10">
        <v>-135426</v>
      </c>
      <c r="E27" s="10">
        <f>SUM(C27:D27)</f>
        <v>-270852</v>
      </c>
    </row>
    <row r="28" spans="1:7" ht="16.3">
      <c r="A28" s="2" t="s">
        <v>26</v>
      </c>
      <c r="C28" s="12">
        <v>-269501</v>
      </c>
      <c r="D28" s="12">
        <v>-269501</v>
      </c>
      <c r="E28" s="12">
        <f>SUM(C28:D28)</f>
        <v>-539002</v>
      </c>
      <c r="G28" s="33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-940143</v>
      </c>
      <c r="D30" s="12">
        <f>SUM(D23:D25)+SUM(D27:D28)</f>
        <v>-1017646</v>
      </c>
      <c r="E30" s="12">
        <f>SUM(E23:E25,E27:E28)</f>
        <v>-1957789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2171461</v>
      </c>
      <c r="D32" s="22">
        <f>SUM(D19,D30)</f>
        <v>273339</v>
      </c>
      <c r="E32" s="22">
        <f>SUM(E19,E30)</f>
        <v>2444800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660278</v>
      </c>
      <c r="D35" s="15">
        <f>-C35</f>
        <v>-660278</v>
      </c>
      <c r="E35" s="10">
        <f>SUM(C35:D35)</f>
        <v>0</v>
      </c>
    </row>
    <row r="36" spans="1:5">
      <c r="A36" s="2" t="s">
        <v>34</v>
      </c>
      <c r="C36" s="30">
        <v>178198.99</v>
      </c>
      <c r="D36" s="10">
        <f>-C36</f>
        <v>-178199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838477</v>
      </c>
      <c r="D39" s="11">
        <f>SUM(D35:D38)</f>
        <v>-838477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3009938</v>
      </c>
      <c r="D41" s="16">
        <f>SUM(D32,D39)</f>
        <v>-565138</v>
      </c>
      <c r="E41" s="16">
        <f>SUM(E32,E39)</f>
        <v>2444800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2929804</v>
      </c>
      <c r="D48" s="17">
        <f>((C8+C9+C36+C37)*0.95)+D8+D9+D36+D37+C16+C17</f>
        <v>1472785</v>
      </c>
      <c r="E48" s="17">
        <f>SUM(C48:D48)</f>
        <v>4402589</v>
      </c>
    </row>
    <row r="49" spans="1:14">
      <c r="A49" s="2" t="s">
        <v>16</v>
      </c>
      <c r="C49" s="11">
        <f>SUM(C23:D24,C27:D27)</f>
        <v>-1019338</v>
      </c>
      <c r="D49" s="11">
        <f>SUM(C25:D25,C28:D28)</f>
        <v>-938451</v>
      </c>
      <c r="E49" s="11">
        <f>SUM(C49:D49)</f>
        <v>-1957789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1910466</v>
      </c>
      <c r="D51" s="11">
        <f>SUM(D48:D50)</f>
        <v>534334</v>
      </c>
      <c r="E51" s="11">
        <f>SUM(E48:E49)</f>
        <v>2444800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3097</v>
      </c>
      <c r="D53" s="12">
        <v>6193.29</v>
      </c>
      <c r="E53" s="12">
        <f>SUM(C53:D53)</f>
        <v>9290</v>
      </c>
    </row>
    <row r="54" spans="1:14" ht="11.3" customHeight="1"/>
    <row r="55" spans="1:14">
      <c r="A55" s="2" t="s">
        <v>18</v>
      </c>
      <c r="C55" s="16">
        <f>SUM(C51:C53)</f>
        <v>1913563</v>
      </c>
      <c r="D55" s="16">
        <f>SUM(D51:D53)</f>
        <v>540527</v>
      </c>
      <c r="E55" s="16">
        <f>SUM(E51:E53)</f>
        <v>2454090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>
  <sheetPr codeName="Sheet128"/>
  <dimension ref="A7:E56"/>
  <sheetViews>
    <sheetView zoomScaleNormal="100" workbookViewId="0">
      <selection activeCell="A57" activeCellId="1" sqref="A43:XFD43 A57:XFD57"/>
    </sheetView>
  </sheetViews>
  <sheetFormatPr defaultColWidth="8.88671875" defaultRowHeight="12.55"/>
  <cols>
    <col min="2" max="2" width="30" customWidth="1"/>
    <col min="4" max="4" width="15.6640625" customWidth="1"/>
  </cols>
  <sheetData>
    <row r="7" spans="3:5" ht="14.4">
      <c r="C7" s="17"/>
      <c r="D7" s="17"/>
      <c r="E7" s="17"/>
    </row>
    <row r="8" spans="3:5" ht="14.4">
      <c r="C8" s="10"/>
      <c r="D8" s="10"/>
      <c r="E8" s="10"/>
    </row>
    <row r="9" spans="3:5" ht="14.4">
      <c r="C9" s="10"/>
      <c r="D9" s="10"/>
      <c r="E9" s="10"/>
    </row>
    <row r="10" spans="3:5" ht="14.4">
      <c r="C10" s="10"/>
      <c r="D10" s="10"/>
      <c r="E10" s="10"/>
    </row>
    <row r="11" spans="3:5" ht="14.4">
      <c r="C11" s="10"/>
      <c r="D11" s="10"/>
      <c r="E11" s="10"/>
    </row>
    <row r="12" spans="3:5" ht="14.4">
      <c r="C12" s="10"/>
      <c r="D12" s="10"/>
      <c r="E12" s="10"/>
    </row>
    <row r="13" spans="3:5" ht="14.4">
      <c r="C13" s="10"/>
      <c r="D13" s="10"/>
      <c r="E13" s="10"/>
    </row>
    <row r="14" spans="3:5" ht="14.4">
      <c r="C14" s="10"/>
      <c r="D14" s="10"/>
      <c r="E14" s="10"/>
    </row>
    <row r="15" spans="3:5" ht="14.4">
      <c r="C15" s="10"/>
      <c r="D15" s="10"/>
      <c r="E15" s="10"/>
    </row>
    <row r="16" spans="3:5" ht="14.4">
      <c r="C16" s="10"/>
      <c r="D16" s="10"/>
      <c r="E16" s="10"/>
    </row>
    <row r="17" spans="3:5" ht="14.4">
      <c r="C17" s="10"/>
      <c r="D17" s="10"/>
      <c r="E17" s="10"/>
    </row>
    <row r="18" spans="3:5" ht="14.4">
      <c r="C18" s="10"/>
      <c r="D18" s="10"/>
      <c r="E18" s="10"/>
    </row>
    <row r="19" spans="3:5" ht="14.4">
      <c r="C19" s="10"/>
      <c r="D19" s="10"/>
      <c r="E19" s="10"/>
    </row>
    <row r="20" spans="3:5" ht="14.4">
      <c r="C20" s="10"/>
      <c r="D20" s="10"/>
      <c r="E20" s="10"/>
    </row>
    <row r="21" spans="3:5" ht="14.4">
      <c r="C21" s="10"/>
      <c r="D21" s="10"/>
      <c r="E21" s="10"/>
    </row>
    <row r="22" spans="3:5" ht="14.4">
      <c r="C22" s="10"/>
      <c r="D22" s="10"/>
      <c r="E22" s="10"/>
    </row>
    <row r="23" spans="3:5" ht="14.4">
      <c r="C23" s="10"/>
      <c r="D23" s="10"/>
      <c r="E23" s="10"/>
    </row>
    <row r="24" spans="3:5" ht="14.4">
      <c r="C24" s="10"/>
      <c r="D24" s="10"/>
      <c r="E24" s="10"/>
    </row>
    <row r="25" spans="3:5" ht="14.4">
      <c r="C25" s="10"/>
      <c r="D25" s="10"/>
      <c r="E25" s="10"/>
    </row>
    <row r="26" spans="3:5" ht="14.4">
      <c r="C26" s="10"/>
      <c r="D26" s="10"/>
      <c r="E26" s="10"/>
    </row>
    <row r="27" spans="3:5" ht="14.4">
      <c r="C27" s="10"/>
      <c r="D27" s="10"/>
      <c r="E27" s="10"/>
    </row>
    <row r="28" spans="3:5" ht="14.4">
      <c r="C28" s="10"/>
      <c r="D28" s="10"/>
      <c r="E28" s="10"/>
    </row>
    <row r="29" spans="3:5" ht="14.4">
      <c r="C29" s="10"/>
      <c r="D29" s="10"/>
      <c r="E29" s="10"/>
    </row>
    <row r="30" spans="3:5" ht="14.4">
      <c r="C30" s="10"/>
      <c r="D30" s="10"/>
      <c r="E30" s="10"/>
    </row>
    <row r="31" spans="3:5" ht="14.4">
      <c r="C31" s="10"/>
      <c r="D31" s="10"/>
      <c r="E31" s="10"/>
    </row>
    <row r="32" spans="3:5" ht="14.4">
      <c r="C32" s="10"/>
      <c r="D32" s="10"/>
      <c r="E32" s="10"/>
    </row>
    <row r="33" spans="1:5" ht="16.3">
      <c r="C33" s="12"/>
      <c r="D33" s="12"/>
      <c r="E33" s="12"/>
    </row>
    <row r="34" spans="1:5" ht="14.4">
      <c r="C34" s="10"/>
      <c r="D34" s="10"/>
      <c r="E34" s="10"/>
    </row>
    <row r="35" spans="1:5" ht="14.4">
      <c r="C35" s="10"/>
      <c r="D35" s="10"/>
      <c r="E35" s="10"/>
    </row>
    <row r="36" spans="1:5" ht="14.4">
      <c r="C36" s="10"/>
      <c r="D36" s="10"/>
      <c r="E36" s="10"/>
    </row>
    <row r="37" spans="1:5" ht="14.4">
      <c r="C37" s="10"/>
      <c r="D37" s="10"/>
      <c r="E37" s="10"/>
    </row>
    <row r="38" spans="1:5" ht="14.4">
      <c r="C38" s="10"/>
      <c r="D38" s="10"/>
      <c r="E38" s="10"/>
    </row>
    <row r="39" spans="1:5" ht="14.4">
      <c r="C39" s="10"/>
      <c r="D39" s="10"/>
      <c r="E39" s="10"/>
    </row>
    <row r="40" spans="1:5" ht="14.4">
      <c r="C40" s="10"/>
      <c r="D40" s="10"/>
      <c r="E40" s="10"/>
    </row>
    <row r="42" spans="1:5" ht="14.4">
      <c r="C42" s="17"/>
      <c r="D42" s="17"/>
      <c r="E42" s="17"/>
    </row>
    <row r="46" spans="1:5">
      <c r="A46" s="9"/>
      <c r="B46" s="9"/>
      <c r="C46" s="9"/>
      <c r="D46" s="9"/>
      <c r="E46" s="9"/>
    </row>
    <row r="48" spans="1:5" ht="34" customHeight="1">
      <c r="D48" s="24"/>
    </row>
    <row r="49" spans="3:5" ht="14.4">
      <c r="C49" s="17"/>
      <c r="D49" s="17"/>
      <c r="E49" s="17"/>
    </row>
    <row r="50" spans="3:5" ht="14.4">
      <c r="C50" s="10"/>
      <c r="D50" s="10"/>
      <c r="E50" s="10"/>
    </row>
    <row r="51" spans="3:5" ht="14.4">
      <c r="C51" s="10"/>
      <c r="D51" s="10"/>
      <c r="E51" s="10"/>
    </row>
    <row r="52" spans="3:5" ht="14.4">
      <c r="C52" s="10"/>
      <c r="D52" s="10"/>
      <c r="E52" s="10"/>
    </row>
    <row r="53" spans="3:5" ht="14.4">
      <c r="C53" s="10"/>
      <c r="D53" s="10"/>
      <c r="E53" s="10"/>
    </row>
    <row r="54" spans="3:5" ht="14.4">
      <c r="C54" s="10"/>
      <c r="D54" s="10"/>
      <c r="E54" s="10"/>
    </row>
    <row r="56" spans="3:5" ht="14.4">
      <c r="C56" s="17"/>
      <c r="D56" s="17"/>
      <c r="E56" s="17"/>
    </row>
  </sheetData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N57"/>
  <sheetViews>
    <sheetView zoomScaleNormal="100" workbookViewId="0">
      <selection activeCell="E53" sqref="E53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146582</v>
      </c>
      <c r="D7" s="32">
        <v>825588</v>
      </c>
      <c r="E7" s="17">
        <f>SUM(C7:D7)</f>
        <v>972170</v>
      </c>
    </row>
    <row r="8" spans="1:8">
      <c r="A8" s="2" t="s">
        <v>30</v>
      </c>
      <c r="C8" s="30">
        <v>18171</v>
      </c>
      <c r="D8" s="30">
        <v>403418</v>
      </c>
      <c r="E8" s="10">
        <f>SUM(C8:D8)</f>
        <v>421589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49329</v>
      </c>
      <c r="D10" s="10">
        <v>0</v>
      </c>
      <c r="E10" s="10">
        <f>SUM(C10:D10)</f>
        <v>49329</v>
      </c>
    </row>
    <row r="11" spans="1:8" ht="16.3">
      <c r="A11" s="2" t="s">
        <v>32</v>
      </c>
      <c r="C11" s="39">
        <v>27387</v>
      </c>
      <c r="D11" s="12">
        <v>0</v>
      </c>
      <c r="E11" s="11">
        <f>SUM(C11:D11)</f>
        <v>27387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241469</v>
      </c>
      <c r="D13" s="12">
        <f>SUM(D7:D12)</f>
        <v>1229006</v>
      </c>
      <c r="E13" s="12">
        <f>SUM(E7:E11)</f>
        <v>1470475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138687</v>
      </c>
      <c r="D16" s="10">
        <v>0</v>
      </c>
      <c r="E16" s="10">
        <f>SUM(C16:D16)</f>
        <v>138687</v>
      </c>
    </row>
    <row r="17" spans="1:7" ht="16.3">
      <c r="A17" s="2" t="s">
        <v>7</v>
      </c>
      <c r="C17" s="40">
        <v>206089</v>
      </c>
      <c r="D17" s="12">
        <v>0</v>
      </c>
      <c r="E17" s="12">
        <f>SUM(C17:D17)</f>
        <v>206089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586245</v>
      </c>
      <c r="D19" s="12">
        <f>SUM(D13:D17)</f>
        <v>1229006</v>
      </c>
      <c r="E19" s="12">
        <f>SUM(E13:E18)</f>
        <v>1815251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-19318</v>
      </c>
      <c r="D23" s="10">
        <v>-191040</v>
      </c>
      <c r="E23" s="10">
        <f>SUM(C23:D23)</f>
        <v>-210358</v>
      </c>
    </row>
    <row r="24" spans="1:7">
      <c r="A24" s="2" t="s">
        <v>25</v>
      </c>
      <c r="C24" s="10">
        <f>-C16</f>
        <v>-138687</v>
      </c>
      <c r="D24" s="10">
        <v>0</v>
      </c>
      <c r="E24" s="10">
        <f t="shared" ref="E24" si="0">SUM(C24:D24)</f>
        <v>-138687</v>
      </c>
    </row>
    <row r="25" spans="1:7">
      <c r="A25" s="2" t="s">
        <v>26</v>
      </c>
      <c r="C25" s="10">
        <v>-50564</v>
      </c>
      <c r="D25" s="10">
        <v>-29360</v>
      </c>
      <c r="E25" s="10">
        <f>SUM(C25:D25)</f>
        <v>-79924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-103044</v>
      </c>
      <c r="D27" s="10">
        <v>-103044</v>
      </c>
      <c r="E27" s="10">
        <f>SUM(C27:D27)</f>
        <v>-206088</v>
      </c>
    </row>
    <row r="28" spans="1:7" ht="16.3">
      <c r="A28" s="2" t="s">
        <v>26</v>
      </c>
      <c r="C28" s="12">
        <v>10279</v>
      </c>
      <c r="D28" s="12">
        <v>10279</v>
      </c>
      <c r="E28" s="12">
        <f>SUM(C28:D28)</f>
        <v>20558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-301334</v>
      </c>
      <c r="D30" s="12">
        <f>SUM(D23:D25)+SUM(D27:D28)</f>
        <v>-313165</v>
      </c>
      <c r="E30" s="12">
        <f>SUM(E23:E25,E27:E28)</f>
        <v>-614499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284911</v>
      </c>
      <c r="D32" s="22">
        <f>SUM(D19,D30)</f>
        <v>915841</v>
      </c>
      <c r="E32" s="22">
        <f>SUM(E19,E30)</f>
        <v>1200752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740814</v>
      </c>
      <c r="D35" s="15">
        <f>-C35</f>
        <v>-740814</v>
      </c>
      <c r="E35" s="10">
        <f>SUM(C35:D35)</f>
        <v>0</v>
      </c>
    </row>
    <row r="36" spans="1:5">
      <c r="A36" s="2" t="s">
        <v>34</v>
      </c>
      <c r="C36" s="30">
        <v>312112.51</v>
      </c>
      <c r="D36" s="10">
        <f>-C36</f>
        <v>-312113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1052927</v>
      </c>
      <c r="D39" s="11">
        <f>SUM(D35:D38)</f>
        <v>-1052927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1337838</v>
      </c>
      <c r="D41" s="16">
        <f>SUM(D32,D39)</f>
        <v>-137086</v>
      </c>
      <c r="E41" s="16">
        <f>SUM(E32,E39)</f>
        <v>1200752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1065401</v>
      </c>
      <c r="D48" s="17">
        <f>((C8+C9+C36+C37)*0.95)+D8+D9+D36+D37+C16+C17</f>
        <v>749850</v>
      </c>
      <c r="E48" s="17">
        <f>SUM(C48:D48)</f>
        <v>1815251</v>
      </c>
    </row>
    <row r="49" spans="1:14">
      <c r="A49" s="2" t="s">
        <v>16</v>
      </c>
      <c r="C49" s="11">
        <f>SUM(C23:D24,C27:D27)</f>
        <v>-555133</v>
      </c>
      <c r="D49" s="11">
        <f>SUM(C25:D25,C28:D28)</f>
        <v>-59366</v>
      </c>
      <c r="E49" s="11">
        <f>SUM(C49:D49)</f>
        <v>-614499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510268</v>
      </c>
      <c r="D51" s="11">
        <f>SUM(D48:D50)</f>
        <v>690484</v>
      </c>
      <c r="E51" s="11">
        <f>SUM(E48:E49)</f>
        <v>1200752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510268</v>
      </c>
      <c r="D55" s="16">
        <f>SUM(D51:D53)</f>
        <v>690484</v>
      </c>
      <c r="E55" s="16">
        <f>SUM(E51:E53)</f>
        <v>1200752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N57"/>
  <sheetViews>
    <sheetView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1627371</v>
      </c>
      <c r="D7" s="32">
        <v>1583622</v>
      </c>
      <c r="E7" s="17">
        <f>SUM(C7:D7)</f>
        <v>3210993</v>
      </c>
    </row>
    <row r="8" spans="1:8">
      <c r="A8" s="2" t="s">
        <v>30</v>
      </c>
      <c r="C8" s="30">
        <v>517402</v>
      </c>
      <c r="D8" s="30">
        <v>283504</v>
      </c>
      <c r="E8" s="10">
        <f>SUM(C8:D8)</f>
        <v>800906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254618</v>
      </c>
      <c r="D10" s="10">
        <v>0</v>
      </c>
      <c r="E10" s="10">
        <f>SUM(C10:D10)</f>
        <v>254618</v>
      </c>
    </row>
    <row r="11" spans="1:8" ht="16.3">
      <c r="A11" s="2" t="s">
        <v>32</v>
      </c>
      <c r="C11" s="39">
        <v>89137</v>
      </c>
      <c r="D11" s="12">
        <v>0</v>
      </c>
      <c r="E11" s="11">
        <f>SUM(C11:D11)</f>
        <v>89137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2488528</v>
      </c>
      <c r="D13" s="12">
        <f>SUM(D7:D12)</f>
        <v>1867126</v>
      </c>
      <c r="E13" s="12">
        <f>SUM(E7:E11)</f>
        <v>4355654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295819</v>
      </c>
      <c r="D16" s="10">
        <v>0</v>
      </c>
      <c r="E16" s="10">
        <f>SUM(C16:D16)</f>
        <v>295819</v>
      </c>
    </row>
    <row r="17" spans="1:7" ht="16.3">
      <c r="A17" s="2" t="s">
        <v>7</v>
      </c>
      <c r="C17" s="40">
        <v>561326</v>
      </c>
      <c r="D17" s="12">
        <v>0</v>
      </c>
      <c r="E17" s="12">
        <f>SUM(C17:D17)</f>
        <v>561326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3345673</v>
      </c>
      <c r="D19" s="12">
        <f>SUM(D13:D17)</f>
        <v>1867126</v>
      </c>
      <c r="E19" s="12">
        <f>SUM(E13:E18)</f>
        <v>5212799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-171303</v>
      </c>
      <c r="D23" s="10">
        <v>-465729</v>
      </c>
      <c r="E23" s="10">
        <f>SUM(C23:D23)</f>
        <v>-637032</v>
      </c>
    </row>
    <row r="24" spans="1:7">
      <c r="A24" s="2" t="s">
        <v>25</v>
      </c>
      <c r="C24" s="10">
        <f>-C16</f>
        <v>-295819</v>
      </c>
      <c r="D24" s="10">
        <v>0</v>
      </c>
      <c r="E24" s="10">
        <f t="shared" ref="E24" si="0">SUM(C24:D24)</f>
        <v>-295819</v>
      </c>
    </row>
    <row r="25" spans="1:7">
      <c r="A25" s="2" t="s">
        <v>26</v>
      </c>
      <c r="C25" s="10">
        <v>-270286</v>
      </c>
      <c r="D25" s="10">
        <v>-76710</v>
      </c>
      <c r="E25" s="10">
        <f>SUM(C25:D25)</f>
        <v>-346996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-280663</v>
      </c>
      <c r="D27" s="10">
        <v>-280663</v>
      </c>
      <c r="E27" s="10">
        <f>SUM(C27:D27)</f>
        <v>-561326</v>
      </c>
    </row>
    <row r="28" spans="1:7" ht="16.3">
      <c r="A28" s="2" t="s">
        <v>26</v>
      </c>
      <c r="C28" s="12">
        <v>-197693</v>
      </c>
      <c r="D28" s="12">
        <v>-197693</v>
      </c>
      <c r="E28" s="12">
        <f>SUM(C28:D28)</f>
        <v>-395386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-1215764</v>
      </c>
      <c r="D30" s="12">
        <f>SUM(D23:D25)+SUM(D27:D28)</f>
        <v>-1020795</v>
      </c>
      <c r="E30" s="12">
        <f>SUM(E23:E25,E27:E28)</f>
        <v>-2236559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2129909</v>
      </c>
      <c r="D32" s="22">
        <f>SUM(D19,D30)</f>
        <v>846331</v>
      </c>
      <c r="E32" s="22">
        <f>SUM(E19,E30)</f>
        <v>2976240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1369998</v>
      </c>
      <c r="D35" s="15">
        <f>-C35</f>
        <v>-1369998</v>
      </c>
      <c r="E35" s="10">
        <f>SUM(C35:D35)</f>
        <v>0</v>
      </c>
    </row>
    <row r="36" spans="1:5">
      <c r="A36" s="2" t="s">
        <v>34</v>
      </c>
      <c r="C36" s="30">
        <v>115847.3</v>
      </c>
      <c r="D36" s="10">
        <f>-C36</f>
        <v>-115847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1485845</v>
      </c>
      <c r="D39" s="11">
        <f>SUM(D35:D38)</f>
        <v>-1485845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3615754</v>
      </c>
      <c r="D41" s="16">
        <f>SUM(D32,D39)</f>
        <v>-639514</v>
      </c>
      <c r="E41" s="16">
        <f>SUM(E32,E39)</f>
        <v>2976240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3586410</v>
      </c>
      <c r="D48" s="17">
        <f>((C8+C9+C36+C37)*0.95)+D8+D9+D36+D37+C16+C17</f>
        <v>1626389</v>
      </c>
      <c r="E48" s="17">
        <f>SUM(C48:D48)</f>
        <v>5212799</v>
      </c>
    </row>
    <row r="49" spans="1:14">
      <c r="A49" s="2" t="s">
        <v>16</v>
      </c>
      <c r="C49" s="11">
        <f>SUM(C23:D24,C27:D27)</f>
        <v>-1494177</v>
      </c>
      <c r="D49" s="11">
        <f>SUM(C25:D25,C28:D28)</f>
        <v>-742382</v>
      </c>
      <c r="E49" s="11">
        <f>SUM(C49:D49)</f>
        <v>-2236559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2092233</v>
      </c>
      <c r="D51" s="11">
        <f>SUM(D48:D50)</f>
        <v>884007</v>
      </c>
      <c r="E51" s="11">
        <f>SUM(E48:E49)</f>
        <v>2976240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26293</v>
      </c>
      <c r="D53" s="12">
        <v>52586.32</v>
      </c>
      <c r="E53" s="12">
        <f>SUM(C53:D53)</f>
        <v>78879</v>
      </c>
    </row>
    <row r="54" spans="1:14" ht="11.3" customHeight="1"/>
    <row r="55" spans="1:14">
      <c r="A55" s="2" t="s">
        <v>18</v>
      </c>
      <c r="C55" s="16">
        <f>SUM(C51:C53)</f>
        <v>2118526</v>
      </c>
      <c r="D55" s="16">
        <f>SUM(D51:D53)</f>
        <v>936593</v>
      </c>
      <c r="E55" s="16">
        <f>SUM(E51:E53)</f>
        <v>3055119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470293</v>
      </c>
      <c r="D7" s="32">
        <v>1473747</v>
      </c>
      <c r="E7" s="17">
        <f>SUM(C7:D7)</f>
        <v>1944040</v>
      </c>
    </row>
    <row r="8" spans="1:8">
      <c r="A8" s="2" t="s">
        <v>30</v>
      </c>
      <c r="C8" s="30">
        <v>121796</v>
      </c>
      <c r="D8" s="30">
        <v>616960</v>
      </c>
      <c r="E8" s="10">
        <f>SUM(C8:D8)</f>
        <v>738756</v>
      </c>
      <c r="G8" s="10"/>
    </row>
    <row r="9" spans="1:8">
      <c r="A9" s="2" t="s">
        <v>31</v>
      </c>
      <c r="C9" s="30">
        <v>144862</v>
      </c>
      <c r="D9" s="30">
        <v>147992</v>
      </c>
      <c r="E9" s="10">
        <f>SUM(C9:D9)</f>
        <v>292854</v>
      </c>
      <c r="G9" s="10"/>
      <c r="H9" s="10"/>
    </row>
    <row r="10" spans="1:8">
      <c r="A10" s="2" t="s">
        <v>3</v>
      </c>
      <c r="C10" s="30">
        <v>115730</v>
      </c>
      <c r="D10" s="10">
        <v>0</v>
      </c>
      <c r="E10" s="10">
        <f>SUM(C10:D10)</f>
        <v>115730</v>
      </c>
    </row>
    <row r="11" spans="1:8" ht="16.3">
      <c r="A11" s="2" t="s">
        <v>32</v>
      </c>
      <c r="C11" s="39">
        <v>54918</v>
      </c>
      <c r="D11" s="12">
        <v>0</v>
      </c>
      <c r="E11" s="11">
        <f>SUM(C11:D11)</f>
        <v>54918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907599</v>
      </c>
      <c r="D13" s="12">
        <f>SUM(D7:D12)</f>
        <v>2238699</v>
      </c>
      <c r="E13" s="12">
        <f>SUM(E7:E11)</f>
        <v>3146298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181021</v>
      </c>
      <c r="D16" s="10">
        <v>0</v>
      </c>
      <c r="E16" s="10">
        <f>SUM(C16:D16)</f>
        <v>181021</v>
      </c>
    </row>
    <row r="17" spans="1:7" ht="16.3">
      <c r="A17" s="2" t="s">
        <v>7</v>
      </c>
      <c r="C17" s="40">
        <v>345400</v>
      </c>
      <c r="D17" s="12">
        <v>0</v>
      </c>
      <c r="E17" s="12">
        <f>SUM(C17:D17)</f>
        <v>345400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1434020</v>
      </c>
      <c r="D19" s="12">
        <f>SUM(D13:D17)</f>
        <v>2238699</v>
      </c>
      <c r="E19" s="12">
        <f>SUM(E13:E18)</f>
        <v>3672719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-51991</v>
      </c>
      <c r="D23" s="10">
        <v>-406972</v>
      </c>
      <c r="E23" s="10">
        <f>SUM(C23:D23)</f>
        <v>-458963</v>
      </c>
    </row>
    <row r="24" spans="1:7">
      <c r="A24" s="2" t="s">
        <v>25</v>
      </c>
      <c r="C24" s="10">
        <f>-C16</f>
        <v>-181021</v>
      </c>
      <c r="D24" s="10">
        <v>0</v>
      </c>
      <c r="E24" s="10">
        <f t="shared" ref="E24" si="0">SUM(C24:D24)</f>
        <v>-181021</v>
      </c>
    </row>
    <row r="25" spans="1:7">
      <c r="A25" s="2" t="s">
        <v>26</v>
      </c>
      <c r="C25" s="10">
        <v>-98972</v>
      </c>
      <c r="D25" s="10">
        <v>-110562</v>
      </c>
      <c r="E25" s="10">
        <f>SUM(C25:D25)</f>
        <v>-209534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-197371</v>
      </c>
      <c r="D27" s="10">
        <v>-148029</v>
      </c>
      <c r="E27" s="10">
        <f>SUM(C27:D27)</f>
        <v>-345400</v>
      </c>
    </row>
    <row r="28" spans="1:7" ht="16.3">
      <c r="A28" s="2" t="s">
        <v>26</v>
      </c>
      <c r="C28" s="12">
        <v>28296</v>
      </c>
      <c r="D28" s="12">
        <v>21223</v>
      </c>
      <c r="E28" s="12">
        <f>SUM(C28:D28)</f>
        <v>49519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-501059</v>
      </c>
      <c r="D30" s="12">
        <f>SUM(D23:D25)+SUM(D27:D28)</f>
        <v>-644340</v>
      </c>
      <c r="E30" s="12">
        <f>SUM(E23:E25,E27:E28)</f>
        <v>-1145399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932961</v>
      </c>
      <c r="D32" s="22">
        <f>SUM(D19,D30)</f>
        <v>1594359</v>
      </c>
      <c r="E32" s="22">
        <f>SUM(E19,E30)</f>
        <v>2527320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1291546</v>
      </c>
      <c r="D35" s="15">
        <f>-C35</f>
        <v>-1291546</v>
      </c>
      <c r="E35" s="10">
        <f>SUM(C35:D35)</f>
        <v>0</v>
      </c>
    </row>
    <row r="36" spans="1:5">
      <c r="A36" s="2" t="s">
        <v>34</v>
      </c>
      <c r="C36" s="30">
        <v>440290.31</v>
      </c>
      <c r="D36" s="10">
        <f>-C36</f>
        <v>-440290</v>
      </c>
      <c r="E36" s="10">
        <f>SUM(C36:D36)</f>
        <v>0</v>
      </c>
    </row>
    <row r="37" spans="1:5" ht="16.3">
      <c r="A37" s="2" t="s">
        <v>35</v>
      </c>
      <c r="C37" s="12">
        <f>D9</f>
        <v>147992</v>
      </c>
      <c r="D37" s="12">
        <f>-C37</f>
        <v>-147992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1879828</v>
      </c>
      <c r="D39" s="11">
        <f>SUM(D35:D38)</f>
        <v>-1879828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2812789</v>
      </c>
      <c r="D41" s="16">
        <f>SUM(D32,D39)</f>
        <v>-285469</v>
      </c>
      <c r="E41" s="16">
        <f>SUM(E32,E39)</f>
        <v>2527320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2157435</v>
      </c>
      <c r="D48" s="17">
        <f>((C8+C9+C36+C37)*0.95)+D8+D9+D36+D37+C16+C17</f>
        <v>1515284</v>
      </c>
      <c r="E48" s="17">
        <f>SUM(C48:D48)</f>
        <v>3672719</v>
      </c>
    </row>
    <row r="49" spans="1:14">
      <c r="A49" s="2" t="s">
        <v>16</v>
      </c>
      <c r="C49" s="11">
        <f>SUM(C23:D24,C27:D27)</f>
        <v>-985384</v>
      </c>
      <c r="D49" s="11">
        <f>SUM(C25:D25,C28:D28)</f>
        <v>-160015</v>
      </c>
      <c r="E49" s="11">
        <f>SUM(C49:D49)</f>
        <v>-1145399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1172051</v>
      </c>
      <c r="D51" s="11">
        <f>SUM(D48:D50)</f>
        <v>1355269</v>
      </c>
      <c r="E51" s="11">
        <f>SUM(E48:E49)</f>
        <v>2527320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2988</v>
      </c>
      <c r="D53" s="12">
        <v>5976.63</v>
      </c>
      <c r="E53" s="12">
        <f>SUM(C53:D53)</f>
        <v>8965</v>
      </c>
    </row>
    <row r="54" spans="1:14" ht="11.3" customHeight="1"/>
    <row r="55" spans="1:14">
      <c r="A55" s="2" t="s">
        <v>18</v>
      </c>
      <c r="C55" s="16">
        <f>SUM(C51:C53)</f>
        <v>1175039</v>
      </c>
      <c r="D55" s="16">
        <f>SUM(D51:D53)</f>
        <v>1361246</v>
      </c>
      <c r="E55" s="16">
        <f>SUM(E51:E53)</f>
        <v>2536285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25.6640625" style="2" customWidth="1"/>
    <col min="3" max="3" width="15.6640625" style="2" bestFit="1" customWidth="1"/>
    <col min="4" max="4" width="15.6640625" style="2" customWidth="1"/>
    <col min="5" max="5" width="15.10937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>
      <c r="A1" s="20" t="s">
        <v>51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403068</v>
      </c>
      <c r="D7" s="32">
        <v>422457</v>
      </c>
      <c r="E7" s="17">
        <f>SUM(C7:D7)</f>
        <v>825525</v>
      </c>
    </row>
    <row r="8" spans="1:8">
      <c r="A8" s="2" t="s">
        <v>30</v>
      </c>
      <c r="C8" s="30">
        <v>98727</v>
      </c>
      <c r="D8" s="30">
        <v>54576</v>
      </c>
      <c r="E8" s="10">
        <f>SUM(C8:D8)</f>
        <v>153303</v>
      </c>
      <c r="G8" s="10"/>
    </row>
    <row r="9" spans="1:8">
      <c r="A9" s="2" t="s">
        <v>31</v>
      </c>
      <c r="C9" s="30">
        <v>2383</v>
      </c>
      <c r="D9" s="30">
        <v>2390</v>
      </c>
      <c r="E9" s="10">
        <f>SUM(C9:D9)</f>
        <v>4773</v>
      </c>
      <c r="G9" s="10"/>
      <c r="H9" s="10"/>
    </row>
    <row r="10" spans="1:8">
      <c r="A10" s="2" t="s">
        <v>3</v>
      </c>
      <c r="C10" s="30">
        <v>162700</v>
      </c>
      <c r="D10" s="10">
        <v>0</v>
      </c>
      <c r="E10" s="10">
        <f>SUM(C10:D10)</f>
        <v>162700</v>
      </c>
    </row>
    <row r="11" spans="1:8" ht="16.3">
      <c r="A11" s="2" t="s">
        <v>32</v>
      </c>
      <c r="C11" s="39">
        <v>22268</v>
      </c>
      <c r="D11" s="12">
        <v>0</v>
      </c>
      <c r="E11" s="11">
        <f>SUM(C11:D11)</f>
        <v>22268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689146</v>
      </c>
      <c r="D13" s="12">
        <f>SUM(D7:D12)</f>
        <v>479423</v>
      </c>
      <c r="E13" s="12">
        <f>SUM(E7:E11)</f>
        <v>1168569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294028</v>
      </c>
      <c r="D16" s="10">
        <v>0</v>
      </c>
      <c r="E16" s="10">
        <f>SUM(C16:D16)</f>
        <v>294028</v>
      </c>
    </row>
    <row r="17" spans="1:7" ht="16.3">
      <c r="A17" s="2" t="s">
        <v>7</v>
      </c>
      <c r="C17" s="40">
        <v>435009</v>
      </c>
      <c r="D17" s="12">
        <v>0</v>
      </c>
      <c r="E17" s="12">
        <f>SUM(C17:D17)</f>
        <v>435009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1418183</v>
      </c>
      <c r="D19" s="12">
        <f>SUM(D13:D17)</f>
        <v>479423</v>
      </c>
      <c r="E19" s="12">
        <f>SUM(E13:E18)</f>
        <v>1897606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10</v>
      </c>
      <c r="C23" s="10">
        <v>-126900</v>
      </c>
      <c r="D23" s="10">
        <v>-486078</v>
      </c>
      <c r="E23" s="10">
        <f>SUM(C23:D23)</f>
        <v>-612978</v>
      </c>
    </row>
    <row r="24" spans="1:7">
      <c r="A24" s="2" t="s">
        <v>22</v>
      </c>
      <c r="C24" s="10">
        <f>-C16</f>
        <v>-294028</v>
      </c>
      <c r="D24" s="10">
        <v>0</v>
      </c>
      <c r="E24" s="10">
        <f t="shared" ref="E24" si="0">SUM(C24:D24)</f>
        <v>-294028</v>
      </c>
    </row>
    <row r="25" spans="1:7">
      <c r="A25" s="2" t="s">
        <v>23</v>
      </c>
      <c r="C25" s="10">
        <v>-251792</v>
      </c>
      <c r="D25" s="10">
        <v>-304941</v>
      </c>
      <c r="E25" s="10">
        <f>SUM(C25:D25)</f>
        <v>-556733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-290006</v>
      </c>
      <c r="D27" s="10">
        <v>-145003</v>
      </c>
      <c r="E27" s="10">
        <f>SUM(C27:D27)</f>
        <v>-435009</v>
      </c>
    </row>
    <row r="28" spans="1:7" ht="16.3">
      <c r="A28" s="2" t="s">
        <v>26</v>
      </c>
      <c r="C28" s="12">
        <v>-179988</v>
      </c>
      <c r="D28" s="12">
        <v>-89994</v>
      </c>
      <c r="E28" s="12">
        <f>SUM(C28:D28)</f>
        <v>-269982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-1142714</v>
      </c>
      <c r="D30" s="12">
        <f>SUM(D23:D25)+SUM(D27:D28)</f>
        <v>-1026016</v>
      </c>
      <c r="E30" s="12">
        <f>SUM(E23:E25,E27:E28)</f>
        <v>-2168730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275469</v>
      </c>
      <c r="D32" s="22">
        <f>SUM(D19,D30)</f>
        <v>-546593</v>
      </c>
      <c r="E32" s="22">
        <f>SUM(E19,E30)</f>
        <v>-271124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344197</v>
      </c>
      <c r="D35" s="15">
        <f>-C35</f>
        <v>-344197</v>
      </c>
      <c r="E35" s="10">
        <f>SUM(C35:D35)</f>
        <v>0</v>
      </c>
    </row>
    <row r="36" spans="1:5">
      <c r="A36" s="2" t="s">
        <v>34</v>
      </c>
      <c r="C36" s="30">
        <v>572.23</v>
      </c>
      <c r="D36" s="10">
        <f>-C36</f>
        <v>-572</v>
      </c>
      <c r="E36" s="10">
        <f>SUM(C36:D36)</f>
        <v>0</v>
      </c>
    </row>
    <row r="37" spans="1:5" ht="16.3">
      <c r="A37" s="2" t="s">
        <v>35</v>
      </c>
      <c r="C37" s="12">
        <f>D9</f>
        <v>2390</v>
      </c>
      <c r="D37" s="12">
        <f>-C37</f>
        <v>-2390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347159</v>
      </c>
      <c r="D39" s="11">
        <f>SUM(D35:D38)</f>
        <v>-347159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622628</v>
      </c>
      <c r="D41" s="16">
        <f>SUM(D32,D39)</f>
        <v>-893752</v>
      </c>
      <c r="E41" s="16">
        <f>SUM(E32,E39)</f>
        <v>-271124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1015696</v>
      </c>
      <c r="D48" s="17">
        <f>((C8+C9+C36+C37)*0.95)+D8+D9+D36+D37+C16+C17</f>
        <v>881910</v>
      </c>
      <c r="E48" s="17">
        <f>SUM(C48:D48)</f>
        <v>1897606</v>
      </c>
    </row>
    <row r="49" spans="1:14">
      <c r="A49" s="2" t="s">
        <v>16</v>
      </c>
      <c r="C49" s="11">
        <f>SUM(C23:D24,C27:D27)</f>
        <v>-1342015</v>
      </c>
      <c r="D49" s="11">
        <f>SUM(C25:D25,C28:D28)</f>
        <v>-826715</v>
      </c>
      <c r="E49" s="11">
        <f>SUM(C49:D49)</f>
        <v>-2168730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-326319</v>
      </c>
      <c r="D51" s="11">
        <f>SUM(D48:D50)</f>
        <v>55195</v>
      </c>
      <c r="E51" s="11">
        <f>SUM(E48:E49)</f>
        <v>-271124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-326319</v>
      </c>
      <c r="D55" s="16">
        <f>SUM(D51:D53)</f>
        <v>55195</v>
      </c>
      <c r="E55" s="16">
        <f>SUM(E51:E53)</f>
        <v>-271124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508984</v>
      </c>
      <c r="D7" s="32">
        <v>342383</v>
      </c>
      <c r="E7" s="17">
        <f>SUM(C7:D7)</f>
        <v>851367</v>
      </c>
    </row>
    <row r="8" spans="1:8">
      <c r="A8" s="2" t="s">
        <v>30</v>
      </c>
      <c r="C8" s="30">
        <v>157152</v>
      </c>
      <c r="D8" s="30">
        <v>81470</v>
      </c>
      <c r="E8" s="10">
        <f>SUM(C8:D8)</f>
        <v>238622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81293</v>
      </c>
      <c r="D10" s="10">
        <v>0</v>
      </c>
      <c r="E10" s="10">
        <f>SUM(C10:D10)</f>
        <v>81293</v>
      </c>
    </row>
    <row r="11" spans="1:8" ht="16.3">
      <c r="A11" s="2" t="s">
        <v>32</v>
      </c>
      <c r="C11" s="39">
        <v>23879</v>
      </c>
      <c r="D11" s="12">
        <v>0</v>
      </c>
      <c r="E11" s="11">
        <f>SUM(C11:D11)</f>
        <v>23879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771308</v>
      </c>
      <c r="D13" s="12">
        <f>SUM(D7:D12)</f>
        <v>423853</v>
      </c>
      <c r="E13" s="12">
        <f>SUM(E7:E11)</f>
        <v>1195161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203090</v>
      </c>
      <c r="D16" s="10">
        <v>0</v>
      </c>
      <c r="E16" s="10">
        <f>SUM(C16:D16)</f>
        <v>203090</v>
      </c>
    </row>
    <row r="17" spans="1:7" ht="16.3">
      <c r="A17" s="2" t="s">
        <v>7</v>
      </c>
      <c r="C17" s="40">
        <v>316104</v>
      </c>
      <c r="D17" s="12">
        <v>0</v>
      </c>
      <c r="E17" s="12">
        <f>SUM(C17:D17)</f>
        <v>316104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1290502</v>
      </c>
      <c r="D19" s="12">
        <f>SUM(D13:D17)</f>
        <v>423853</v>
      </c>
      <c r="E19" s="12">
        <f>SUM(E13:E18)</f>
        <v>1714355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-63368</v>
      </c>
      <c r="D23" s="10">
        <v>-267423</v>
      </c>
      <c r="E23" s="10">
        <f>SUM(C23:D23)</f>
        <v>-330791</v>
      </c>
    </row>
    <row r="24" spans="1:7">
      <c r="A24" s="2" t="s">
        <v>25</v>
      </c>
      <c r="C24" s="10">
        <f>-C16</f>
        <v>-203090</v>
      </c>
      <c r="D24" s="10">
        <v>0</v>
      </c>
      <c r="E24" s="10">
        <f t="shared" ref="E24" si="0">SUM(C24:D24)</f>
        <v>-203090</v>
      </c>
    </row>
    <row r="25" spans="1:7">
      <c r="A25" s="2" t="s">
        <v>26</v>
      </c>
      <c r="C25" s="10">
        <v>-137779</v>
      </c>
      <c r="D25" s="10">
        <v>-25368</v>
      </c>
      <c r="E25" s="10">
        <f>SUM(C25:D25)</f>
        <v>-163147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-158052</v>
      </c>
      <c r="D27" s="10">
        <v>-158052</v>
      </c>
      <c r="E27" s="10">
        <f>SUM(C27:D27)</f>
        <v>-316104</v>
      </c>
    </row>
    <row r="28" spans="1:7" ht="16.3">
      <c r="A28" s="2" t="s">
        <v>26</v>
      </c>
      <c r="C28" s="12">
        <v>16120</v>
      </c>
      <c r="D28" s="12">
        <v>16120</v>
      </c>
      <c r="E28" s="12">
        <f>SUM(C28:D28)</f>
        <v>32240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-546169</v>
      </c>
      <c r="D30" s="12">
        <f>SUM(D23:D25)+SUM(D27:D28)</f>
        <v>-434723</v>
      </c>
      <c r="E30" s="12">
        <f>SUM(E23:E25,E27:E28)</f>
        <v>-980892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744333</v>
      </c>
      <c r="D32" s="22">
        <f>SUM(D19,D30)</f>
        <v>-10870</v>
      </c>
      <c r="E32" s="22">
        <f>SUM(E19,E30)</f>
        <v>733463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297993</v>
      </c>
      <c r="D35" s="15">
        <f>-C35</f>
        <v>-297993</v>
      </c>
      <c r="E35" s="10">
        <f>SUM(C35:D35)</f>
        <v>0</v>
      </c>
    </row>
    <row r="36" spans="1:5">
      <c r="A36" s="2" t="s">
        <v>34</v>
      </c>
      <c r="C36" s="30">
        <v>34552.589999999997</v>
      </c>
      <c r="D36" s="10">
        <f>-C36</f>
        <v>-34553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332546</v>
      </c>
      <c r="D39" s="11">
        <f>SUM(D35:D38)</f>
        <v>-332546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1076879</v>
      </c>
      <c r="D41" s="16">
        <f>SUM(D32,D39)</f>
        <v>-343416</v>
      </c>
      <c r="E41" s="16">
        <f>SUM(E32,E39)</f>
        <v>733463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966125</v>
      </c>
      <c r="D48" s="17">
        <f>((C8+C9+C36+C37)*0.95)+D8+D9+D36+D37+C16+C17</f>
        <v>748230</v>
      </c>
      <c r="E48" s="17">
        <f>SUM(C48:D48)</f>
        <v>1714355</v>
      </c>
    </row>
    <row r="49" spans="1:14">
      <c r="A49" s="2" t="s">
        <v>16</v>
      </c>
      <c r="C49" s="11">
        <f>SUM(C23:D24,C27:D27)</f>
        <v>-849985</v>
      </c>
      <c r="D49" s="11">
        <f>SUM(C25:D25,C28:D28)</f>
        <v>-130907</v>
      </c>
      <c r="E49" s="11">
        <f>SUM(C49:D49)</f>
        <v>-980892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116140</v>
      </c>
      <c r="D51" s="11">
        <f>SUM(D48:D50)</f>
        <v>617323</v>
      </c>
      <c r="E51" s="11">
        <f>SUM(E48:E49)</f>
        <v>733463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116140</v>
      </c>
      <c r="D55" s="16">
        <f>SUM(D51:D53)</f>
        <v>617323</v>
      </c>
      <c r="E55" s="16">
        <f>SUM(E51:E53)</f>
        <v>733463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1716141</v>
      </c>
      <c r="D7" s="32">
        <v>909588</v>
      </c>
      <c r="E7" s="17">
        <f>SUM(C7:D7)</f>
        <v>2625729</v>
      </c>
    </row>
    <row r="8" spans="1:8">
      <c r="A8" s="2" t="s">
        <v>30</v>
      </c>
      <c r="C8" s="30">
        <v>541031</v>
      </c>
      <c r="D8" s="30">
        <v>204628</v>
      </c>
      <c r="E8" s="10">
        <f>SUM(C8:D8)</f>
        <v>745659</v>
      </c>
      <c r="G8" s="10"/>
    </row>
    <row r="9" spans="1:8">
      <c r="A9" s="2" t="s">
        <v>31</v>
      </c>
      <c r="C9" s="30">
        <v>23620</v>
      </c>
      <c r="D9" s="30">
        <v>25804</v>
      </c>
      <c r="E9" s="10">
        <f>SUM(C9:D9)</f>
        <v>49424</v>
      </c>
      <c r="G9" s="10"/>
      <c r="H9" s="10"/>
    </row>
    <row r="10" spans="1:8">
      <c r="A10" s="2" t="s">
        <v>3</v>
      </c>
      <c r="C10" s="30">
        <v>302251</v>
      </c>
      <c r="D10" s="10">
        <v>0</v>
      </c>
      <c r="E10" s="10">
        <f>SUM(C10:D10)</f>
        <v>302251</v>
      </c>
    </row>
    <row r="11" spans="1:8" ht="16.3">
      <c r="A11" s="2" t="s">
        <v>32</v>
      </c>
      <c r="C11" s="39">
        <v>66069</v>
      </c>
      <c r="D11" s="12">
        <v>0</v>
      </c>
      <c r="E11" s="11">
        <f>SUM(C11:D11)</f>
        <v>66069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2649112</v>
      </c>
      <c r="D13" s="12">
        <f>SUM(D7:D12)</f>
        <v>1140020</v>
      </c>
      <c r="E13" s="12">
        <f>SUM(E7:E11)</f>
        <v>3789132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308652</v>
      </c>
      <c r="D16" s="10">
        <v>0</v>
      </c>
      <c r="E16" s="10">
        <f>SUM(C16:D16)</f>
        <v>308652</v>
      </c>
    </row>
    <row r="17" spans="1:7" ht="16.3">
      <c r="A17" s="2" t="s">
        <v>7</v>
      </c>
      <c r="C17" s="40">
        <v>676082</v>
      </c>
      <c r="D17" s="12">
        <v>0</v>
      </c>
      <c r="E17" s="12">
        <f>SUM(C17:D17)</f>
        <v>676082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3633846</v>
      </c>
      <c r="D19" s="12">
        <f>SUM(D13:D17)</f>
        <v>1140020</v>
      </c>
      <c r="E19" s="12">
        <f>SUM(E13:E18)</f>
        <v>4773866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-276116</v>
      </c>
      <c r="D23" s="10">
        <v>-990909</v>
      </c>
      <c r="E23" s="10">
        <f>SUM(C23:D23)</f>
        <v>-1267025</v>
      </c>
    </row>
    <row r="24" spans="1:7">
      <c r="A24" s="2" t="s">
        <v>25</v>
      </c>
      <c r="C24" s="10">
        <f>-C16</f>
        <v>-308652</v>
      </c>
      <c r="D24" s="10">
        <v>0</v>
      </c>
      <c r="E24" s="10">
        <f t="shared" ref="E24" si="0">SUM(C24:D24)</f>
        <v>-308652</v>
      </c>
    </row>
    <row r="25" spans="1:7">
      <c r="A25" s="2" t="s">
        <v>26</v>
      </c>
      <c r="C25" s="10">
        <v>-294694</v>
      </c>
      <c r="D25" s="10">
        <v>-309465</v>
      </c>
      <c r="E25" s="10">
        <f>SUM(C25:D25)</f>
        <v>-604159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-338041</v>
      </c>
      <c r="D27" s="10">
        <v>-338041</v>
      </c>
      <c r="E27" s="10">
        <f>SUM(C27:D27)</f>
        <v>-676082</v>
      </c>
    </row>
    <row r="28" spans="1:7" ht="16.3">
      <c r="A28" s="2" t="s">
        <v>26</v>
      </c>
      <c r="C28" s="12">
        <v>7282</v>
      </c>
      <c r="D28" s="12">
        <v>7282</v>
      </c>
      <c r="E28" s="12">
        <f>SUM(C28:D28)</f>
        <v>14564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-1210221</v>
      </c>
      <c r="D30" s="12">
        <f>SUM(D23:D25)+SUM(D27:D28)</f>
        <v>-1631133</v>
      </c>
      <c r="E30" s="12">
        <f>SUM(E23:E25,E27:E28)</f>
        <v>-2841354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2423625</v>
      </c>
      <c r="D32" s="22">
        <f>SUM(D19,D30)</f>
        <v>-491113</v>
      </c>
      <c r="E32" s="22">
        <f>SUM(E19,E30)</f>
        <v>1932512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725583</v>
      </c>
      <c r="D35" s="15">
        <f>-C35</f>
        <v>-725583</v>
      </c>
      <c r="E35" s="10">
        <f>SUM(C35:D35)</f>
        <v>0</v>
      </c>
    </row>
    <row r="36" spans="1:5">
      <c r="A36" s="2" t="s">
        <v>34</v>
      </c>
      <c r="C36" s="30">
        <v>81747.490000000005</v>
      </c>
      <c r="D36" s="10">
        <f>-C36</f>
        <v>-81747</v>
      </c>
      <c r="E36" s="10">
        <f>SUM(C36:D36)</f>
        <v>0</v>
      </c>
    </row>
    <row r="37" spans="1:5" ht="16.3">
      <c r="A37" s="2" t="s">
        <v>35</v>
      </c>
      <c r="C37" s="12">
        <f>D9</f>
        <v>25804</v>
      </c>
      <c r="D37" s="12">
        <f>-C37</f>
        <v>-25804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833134</v>
      </c>
      <c r="D39" s="11">
        <f>SUM(D35:D38)</f>
        <v>-833134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3256759</v>
      </c>
      <c r="D41" s="16">
        <f>SUM(D32,D39)</f>
        <v>-1324247</v>
      </c>
      <c r="E41" s="16">
        <f>SUM(E32,E39)</f>
        <v>1932512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3027659</v>
      </c>
      <c r="D48" s="17">
        <f>((C8+C9+C36+C37)*0.95)+D8+D9+D36+D37+C16+C17</f>
        <v>1746207</v>
      </c>
      <c r="E48" s="17">
        <f>SUM(C48:D48)</f>
        <v>4773866</v>
      </c>
    </row>
    <row r="49" spans="1:14">
      <c r="A49" s="2" t="s">
        <v>16</v>
      </c>
      <c r="C49" s="11">
        <f>SUM(C23:D24,C27:D27)</f>
        <v>-2251759</v>
      </c>
      <c r="D49" s="11">
        <f>SUM(C25:D25,C28:D28)</f>
        <v>-589595</v>
      </c>
      <c r="E49" s="11">
        <f>SUM(C49:D49)</f>
        <v>-2841354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775900</v>
      </c>
      <c r="D51" s="11">
        <f>SUM(D48:D50)</f>
        <v>1156612</v>
      </c>
      <c r="E51" s="11">
        <f>SUM(E48:E49)</f>
        <v>1932512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23171</v>
      </c>
      <c r="D53" s="12">
        <v>46342.63</v>
      </c>
      <c r="E53" s="12">
        <f>SUM(C53:D53)</f>
        <v>69514</v>
      </c>
    </row>
    <row r="54" spans="1:14" ht="11.3" customHeight="1"/>
    <row r="55" spans="1:14">
      <c r="A55" s="2" t="s">
        <v>18</v>
      </c>
      <c r="C55" s="16">
        <f>SUM(C51:C53)</f>
        <v>799071</v>
      </c>
      <c r="D55" s="16">
        <f>SUM(D51:D53)</f>
        <v>1202955</v>
      </c>
      <c r="E55" s="16">
        <f>SUM(E51:E53)</f>
        <v>2002026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1883155</v>
      </c>
      <c r="D7" s="32">
        <v>1384998</v>
      </c>
      <c r="E7" s="17">
        <f>SUM(C7:D7)</f>
        <v>3268153</v>
      </c>
    </row>
    <row r="8" spans="1:8">
      <c r="A8" s="2" t="s">
        <v>30</v>
      </c>
      <c r="C8" s="30">
        <v>592892</v>
      </c>
      <c r="D8" s="30">
        <v>806351</v>
      </c>
      <c r="E8" s="10">
        <f>SUM(C8:D8)</f>
        <v>1399243</v>
      </c>
      <c r="G8" s="10"/>
    </row>
    <row r="9" spans="1:8">
      <c r="A9" s="2" t="s">
        <v>31</v>
      </c>
      <c r="C9" s="30">
        <v>3175</v>
      </c>
      <c r="D9" s="30">
        <v>3253</v>
      </c>
      <c r="E9" s="10">
        <f>SUM(C9:D9)</f>
        <v>6428</v>
      </c>
      <c r="G9" s="10"/>
      <c r="H9" s="10"/>
    </row>
    <row r="10" spans="1:8">
      <c r="A10" s="2" t="s">
        <v>3</v>
      </c>
      <c r="C10" s="30">
        <v>242513</v>
      </c>
      <c r="D10" s="10">
        <v>0</v>
      </c>
      <c r="E10" s="10">
        <f>SUM(C10:D10)</f>
        <v>242513</v>
      </c>
    </row>
    <row r="11" spans="1:8" ht="16.3">
      <c r="A11" s="2" t="s">
        <v>32</v>
      </c>
      <c r="C11" s="39">
        <v>89985</v>
      </c>
      <c r="D11" s="12">
        <v>0</v>
      </c>
      <c r="E11" s="11">
        <f>SUM(C11:D11)</f>
        <v>89985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2811720</v>
      </c>
      <c r="D13" s="12">
        <f>SUM(D7:D12)</f>
        <v>2194602</v>
      </c>
      <c r="E13" s="12">
        <f>SUM(E7:E11)</f>
        <v>5006322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239220</v>
      </c>
      <c r="D16" s="10">
        <v>0</v>
      </c>
      <c r="E16" s="10">
        <f>SUM(C16:D16)</f>
        <v>239220</v>
      </c>
    </row>
    <row r="17" spans="1:7" ht="16.3">
      <c r="A17" s="2" t="s">
        <v>7</v>
      </c>
      <c r="C17" s="40">
        <v>433237</v>
      </c>
      <c r="D17" s="12">
        <v>0</v>
      </c>
      <c r="E17" s="12">
        <f>SUM(C17:D17)</f>
        <v>433237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3484177</v>
      </c>
      <c r="D19" s="12">
        <f>SUM(D13:D17)</f>
        <v>2194602</v>
      </c>
      <c r="E19" s="12">
        <f>SUM(E13:E18)</f>
        <v>5678779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-86474</v>
      </c>
      <c r="D23" s="10">
        <v>-773696</v>
      </c>
      <c r="E23" s="10">
        <f>SUM(C23:D23)</f>
        <v>-860170</v>
      </c>
    </row>
    <row r="24" spans="1:7">
      <c r="A24" s="2" t="s">
        <v>25</v>
      </c>
      <c r="C24" s="10">
        <f>-C16</f>
        <v>-239220</v>
      </c>
      <c r="D24" s="10">
        <v>0</v>
      </c>
      <c r="E24" s="10">
        <f t="shared" ref="E24" si="0">SUM(C24:D24)</f>
        <v>-239220</v>
      </c>
    </row>
    <row r="25" spans="1:7">
      <c r="A25" s="2" t="s">
        <v>26</v>
      </c>
      <c r="C25" s="10">
        <v>239220</v>
      </c>
      <c r="D25" s="10">
        <v>0</v>
      </c>
      <c r="E25" s="10">
        <f>SUM(C25:D25)</f>
        <v>239220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-144412</v>
      </c>
      <c r="D27" s="10">
        <v>-288824</v>
      </c>
      <c r="E27" s="10">
        <f>SUM(C27:D27)</f>
        <v>-433236</v>
      </c>
    </row>
    <row r="28" spans="1:7" ht="16.3">
      <c r="A28" s="2" t="s">
        <v>26</v>
      </c>
      <c r="C28" s="12">
        <v>144412</v>
      </c>
      <c r="D28" s="12">
        <v>288824</v>
      </c>
      <c r="E28" s="12">
        <f>SUM(C28:D28)</f>
        <v>433236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-86474</v>
      </c>
      <c r="D30" s="12">
        <f>SUM(D23:D25)+SUM(D27:D28)</f>
        <v>-773696</v>
      </c>
      <c r="E30" s="12">
        <f>SUM(E23:E25,E27:E28)</f>
        <v>-860170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3397703</v>
      </c>
      <c r="D32" s="22">
        <f>SUM(D19,D30)</f>
        <v>1420906</v>
      </c>
      <c r="E32" s="22">
        <f>SUM(E19,E30)</f>
        <v>4818609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1158032</v>
      </c>
      <c r="D35" s="15">
        <f>-C35</f>
        <v>-1158032</v>
      </c>
      <c r="E35" s="10">
        <f>SUM(C35:D35)</f>
        <v>0</v>
      </c>
    </row>
    <row r="36" spans="1:5">
      <c r="A36" s="2" t="s">
        <v>34</v>
      </c>
      <c r="C36" s="30">
        <v>629177.31000000006</v>
      </c>
      <c r="D36" s="10">
        <f>-C36</f>
        <v>-629177</v>
      </c>
      <c r="E36" s="10">
        <f>SUM(C36:D36)</f>
        <v>0</v>
      </c>
    </row>
    <row r="37" spans="1:5" ht="16.3">
      <c r="A37" s="2" t="s">
        <v>35</v>
      </c>
      <c r="C37" s="12">
        <f>D9</f>
        <v>3253</v>
      </c>
      <c r="D37" s="12">
        <f>-C37</f>
        <v>-3253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1790462</v>
      </c>
      <c r="D39" s="11">
        <f>SUM(D35:D38)</f>
        <v>-1790462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5188165</v>
      </c>
      <c r="D41" s="16">
        <f>SUM(D32,D39)</f>
        <v>-369556</v>
      </c>
      <c r="E41" s="16">
        <f>SUM(E32,E39)</f>
        <v>4818609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3662076</v>
      </c>
      <c r="D48" s="17">
        <f>((C8+C9+C36+C37)*0.95)+D8+D9+D36+D37+C16+C17</f>
        <v>2016703</v>
      </c>
      <c r="E48" s="17">
        <f>SUM(C48:D48)</f>
        <v>5678779</v>
      </c>
    </row>
    <row r="49" spans="1:14">
      <c r="A49" s="2" t="s">
        <v>16</v>
      </c>
      <c r="C49" s="11">
        <f>SUM(C23:D24,C27:D27)</f>
        <v>-1532626</v>
      </c>
      <c r="D49" s="11">
        <f>SUM(C25:D25,C28:D28)</f>
        <v>672456</v>
      </c>
      <c r="E49" s="11">
        <f>SUM(C49:D49)</f>
        <v>-860170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2129450</v>
      </c>
      <c r="D51" s="11">
        <f>SUM(D48:D50)</f>
        <v>2689159</v>
      </c>
      <c r="E51" s="11">
        <f>SUM(E48:E49)</f>
        <v>4818609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37431</v>
      </c>
      <c r="D53" s="12">
        <v>74862.97</v>
      </c>
      <c r="E53" s="12">
        <f>SUM(C53:D53)</f>
        <v>112294</v>
      </c>
    </row>
    <row r="54" spans="1:14" ht="11.3" customHeight="1"/>
    <row r="55" spans="1:14">
      <c r="A55" s="2" t="s">
        <v>18</v>
      </c>
      <c r="C55" s="16">
        <f>SUM(C51:C53)</f>
        <v>2166881</v>
      </c>
      <c r="D55" s="16">
        <f>SUM(D51:D53)</f>
        <v>2764022</v>
      </c>
      <c r="E55" s="16">
        <f>SUM(E51:E53)</f>
        <v>4930903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7:E56"/>
  <sheetViews>
    <sheetView zoomScaleNormal="100" workbookViewId="0">
      <selection activeCell="A57" activeCellId="1" sqref="A43:XFD43 A57:XFD57"/>
    </sheetView>
  </sheetViews>
  <sheetFormatPr defaultColWidth="8.88671875" defaultRowHeight="12.55"/>
  <cols>
    <col min="2" max="2" width="30" customWidth="1"/>
    <col min="4" max="4" width="15.6640625" customWidth="1"/>
  </cols>
  <sheetData>
    <row r="7" spans="3:5" ht="14.4">
      <c r="C7" s="17"/>
      <c r="D7" s="17"/>
      <c r="E7" s="17"/>
    </row>
    <row r="8" spans="3:5" ht="14.4">
      <c r="C8" s="10"/>
      <c r="D8" s="10"/>
      <c r="E8" s="10"/>
    </row>
    <row r="9" spans="3:5" ht="14.4">
      <c r="C9" s="10"/>
      <c r="D9" s="10"/>
      <c r="E9" s="10"/>
    </row>
    <row r="10" spans="3:5" ht="14.4">
      <c r="C10" s="10"/>
      <c r="D10" s="10"/>
      <c r="E10" s="10"/>
    </row>
    <row r="11" spans="3:5" ht="14.4">
      <c r="C11" s="10"/>
      <c r="D11" s="10"/>
      <c r="E11" s="10"/>
    </row>
    <row r="12" spans="3:5" ht="14.4">
      <c r="C12" s="10"/>
      <c r="D12" s="10"/>
      <c r="E12" s="10"/>
    </row>
    <row r="13" spans="3:5" ht="14.4">
      <c r="C13" s="10"/>
      <c r="D13" s="10"/>
      <c r="E13" s="10"/>
    </row>
    <row r="14" spans="3:5" ht="14.4">
      <c r="C14" s="10"/>
      <c r="D14" s="10"/>
      <c r="E14" s="10"/>
    </row>
    <row r="15" spans="3:5" ht="14.4">
      <c r="C15" s="10"/>
      <c r="D15" s="10"/>
      <c r="E15" s="10"/>
    </row>
    <row r="16" spans="3:5" ht="14.4">
      <c r="C16" s="10"/>
      <c r="D16" s="10"/>
      <c r="E16" s="10"/>
    </row>
    <row r="17" spans="3:5" ht="14.4">
      <c r="C17" s="10"/>
      <c r="D17" s="10"/>
      <c r="E17" s="10"/>
    </row>
    <row r="18" spans="3:5" ht="14.4">
      <c r="C18" s="10"/>
      <c r="D18" s="10"/>
      <c r="E18" s="10"/>
    </row>
    <row r="19" spans="3:5" ht="14.4">
      <c r="C19" s="10"/>
      <c r="D19" s="10"/>
      <c r="E19" s="10"/>
    </row>
    <row r="20" spans="3:5" ht="14.4">
      <c r="C20" s="10"/>
      <c r="D20" s="10"/>
      <c r="E20" s="10"/>
    </row>
    <row r="21" spans="3:5" ht="14.4">
      <c r="C21" s="10"/>
      <c r="D21" s="10"/>
      <c r="E21" s="10"/>
    </row>
    <row r="22" spans="3:5" ht="14.4">
      <c r="C22" s="10"/>
      <c r="D22" s="10"/>
      <c r="E22" s="10"/>
    </row>
    <row r="23" spans="3:5" ht="14.4">
      <c r="C23" s="10"/>
      <c r="D23" s="10"/>
      <c r="E23" s="10"/>
    </row>
    <row r="24" spans="3:5" ht="14.4">
      <c r="C24" s="10"/>
      <c r="D24" s="10"/>
      <c r="E24" s="10"/>
    </row>
    <row r="25" spans="3:5" ht="14.4">
      <c r="C25" s="10"/>
      <c r="D25" s="10"/>
      <c r="E25" s="10"/>
    </row>
    <row r="26" spans="3:5" ht="14.4">
      <c r="C26" s="10"/>
      <c r="D26" s="10"/>
      <c r="E26" s="10"/>
    </row>
    <row r="27" spans="3:5" ht="14.4">
      <c r="C27" s="10"/>
      <c r="D27" s="10"/>
      <c r="E27" s="10"/>
    </row>
    <row r="28" spans="3:5" ht="14.4">
      <c r="C28" s="10"/>
      <c r="D28" s="10"/>
      <c r="E28" s="10"/>
    </row>
    <row r="29" spans="3:5" ht="14.4">
      <c r="C29" s="10"/>
      <c r="D29" s="10"/>
      <c r="E29" s="10"/>
    </row>
    <row r="30" spans="3:5" ht="14.4">
      <c r="C30" s="10"/>
      <c r="D30" s="10"/>
      <c r="E30" s="10"/>
    </row>
    <row r="31" spans="3:5" ht="14.4">
      <c r="C31" s="10"/>
      <c r="D31" s="10"/>
      <c r="E31" s="10"/>
    </row>
    <row r="32" spans="3:5" ht="14.4">
      <c r="C32" s="10"/>
      <c r="D32" s="10"/>
      <c r="E32" s="10"/>
    </row>
    <row r="33" spans="1:5" ht="16.3">
      <c r="C33" s="12"/>
      <c r="D33" s="12"/>
      <c r="E33" s="12"/>
    </row>
    <row r="34" spans="1:5" ht="14.4">
      <c r="C34" s="10"/>
      <c r="D34" s="10"/>
      <c r="E34" s="10"/>
    </row>
    <row r="35" spans="1:5" ht="14.4">
      <c r="C35" s="10"/>
      <c r="D35" s="10"/>
      <c r="E35" s="10"/>
    </row>
    <row r="36" spans="1:5" ht="14.4">
      <c r="C36" s="10"/>
      <c r="D36" s="10"/>
      <c r="E36" s="10"/>
    </row>
    <row r="37" spans="1:5" ht="14.4">
      <c r="C37" s="10"/>
      <c r="D37" s="10"/>
      <c r="E37" s="10"/>
    </row>
    <row r="38" spans="1:5" ht="14.4">
      <c r="C38" s="10"/>
      <c r="D38" s="10"/>
      <c r="E38" s="10"/>
    </row>
    <row r="39" spans="1:5" ht="14.4">
      <c r="C39" s="10"/>
      <c r="D39" s="10"/>
      <c r="E39" s="10"/>
    </row>
    <row r="40" spans="1:5" ht="14.4">
      <c r="C40" s="10"/>
      <c r="D40" s="10"/>
      <c r="E40" s="10"/>
    </row>
    <row r="42" spans="1:5" ht="14.4">
      <c r="C42" s="17"/>
      <c r="D42" s="17"/>
      <c r="E42" s="17"/>
    </row>
    <row r="46" spans="1:5">
      <c r="A46" s="9"/>
      <c r="B46" s="9"/>
      <c r="C46" s="9"/>
      <c r="D46" s="9"/>
      <c r="E46" s="9"/>
    </row>
    <row r="48" spans="1:5" ht="34" customHeight="1">
      <c r="D48" s="24"/>
    </row>
    <row r="49" spans="3:5" ht="14.4">
      <c r="C49" s="17"/>
      <c r="D49" s="17"/>
      <c r="E49" s="17"/>
    </row>
    <row r="50" spans="3:5" ht="14.4">
      <c r="C50" s="10"/>
      <c r="D50" s="10"/>
      <c r="E50" s="10"/>
    </row>
    <row r="51" spans="3:5" ht="14.4">
      <c r="C51" s="10"/>
      <c r="D51" s="10"/>
      <c r="E51" s="10"/>
    </row>
    <row r="52" spans="3:5" ht="14.4">
      <c r="C52" s="10"/>
      <c r="D52" s="10"/>
      <c r="E52" s="10"/>
    </row>
    <row r="53" spans="3:5" ht="14.4">
      <c r="C53" s="10"/>
      <c r="D53" s="10"/>
      <c r="E53" s="10"/>
    </row>
    <row r="54" spans="3:5" ht="14.4">
      <c r="C54" s="10"/>
      <c r="D54" s="10"/>
      <c r="E54" s="10"/>
    </row>
    <row r="56" spans="3:5" ht="14.4">
      <c r="C56" s="17"/>
      <c r="D56" s="17"/>
      <c r="E56" s="17"/>
    </row>
  </sheetData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992051</v>
      </c>
      <c r="D7" s="32">
        <v>1039872</v>
      </c>
      <c r="E7" s="17">
        <f>SUM(C7:D7)</f>
        <v>2031923</v>
      </c>
    </row>
    <row r="8" spans="1:8">
      <c r="A8" s="2" t="s">
        <v>30</v>
      </c>
      <c r="C8" s="30">
        <v>282969</v>
      </c>
      <c r="D8" s="30">
        <v>111673</v>
      </c>
      <c r="E8" s="10">
        <f>SUM(C8:D8)</f>
        <v>394642</v>
      </c>
      <c r="G8" s="10"/>
    </row>
    <row r="9" spans="1:8">
      <c r="A9" s="2" t="s">
        <v>31</v>
      </c>
      <c r="C9" s="30">
        <v>28157</v>
      </c>
      <c r="D9" s="30">
        <v>29288</v>
      </c>
      <c r="E9" s="10">
        <f>SUM(C9:D9)</f>
        <v>57445</v>
      </c>
      <c r="G9" s="10"/>
      <c r="H9" s="10"/>
    </row>
    <row r="10" spans="1:8">
      <c r="A10" s="2" t="s">
        <v>3</v>
      </c>
      <c r="C10" s="30">
        <v>184470</v>
      </c>
      <c r="D10" s="10">
        <v>0</v>
      </c>
      <c r="E10" s="10">
        <f>SUM(C10:D10)</f>
        <v>184470</v>
      </c>
    </row>
    <row r="11" spans="1:8" ht="16.3">
      <c r="A11" s="2" t="s">
        <v>32</v>
      </c>
      <c r="C11" s="39">
        <v>56488</v>
      </c>
      <c r="D11" s="12">
        <v>0</v>
      </c>
      <c r="E11" s="11">
        <f>SUM(C11:D11)</f>
        <v>56488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1544135</v>
      </c>
      <c r="D13" s="12">
        <f>SUM(D7:D12)</f>
        <v>1180833</v>
      </c>
      <c r="E13" s="12">
        <f>SUM(E7:E11)</f>
        <v>2724968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320985</v>
      </c>
      <c r="D16" s="10">
        <v>0</v>
      </c>
      <c r="E16" s="10">
        <f>SUM(C16:D16)</f>
        <v>320985</v>
      </c>
    </row>
    <row r="17" spans="1:7" ht="16.3">
      <c r="A17" s="2" t="s">
        <v>7</v>
      </c>
      <c r="C17" s="40">
        <v>427368</v>
      </c>
      <c r="D17" s="12">
        <v>0</v>
      </c>
      <c r="E17" s="12">
        <f>SUM(C17:D17)</f>
        <v>427368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2292488</v>
      </c>
      <c r="D19" s="12">
        <f>SUM(D13:D17)</f>
        <v>1180833</v>
      </c>
      <c r="E19" s="12">
        <f>SUM(E13:E18)</f>
        <v>3473321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-132837</v>
      </c>
      <c r="D23" s="10">
        <v>-401662</v>
      </c>
      <c r="E23" s="10">
        <f>SUM(C23:D23)</f>
        <v>-534499</v>
      </c>
    </row>
    <row r="24" spans="1:7">
      <c r="A24" s="2" t="s">
        <v>25</v>
      </c>
      <c r="C24" s="10">
        <f>-C16</f>
        <v>-320985</v>
      </c>
      <c r="D24" s="10">
        <v>0</v>
      </c>
      <c r="E24" s="10">
        <f t="shared" ref="E24" si="0">SUM(C24:D24)</f>
        <v>-320985</v>
      </c>
    </row>
    <row r="25" spans="1:7">
      <c r="A25" s="2" t="s">
        <v>26</v>
      </c>
      <c r="C25" s="10">
        <v>-150728</v>
      </c>
      <c r="D25" s="10">
        <v>-103034</v>
      </c>
      <c r="E25" s="10">
        <f>SUM(C25:D25)</f>
        <v>-253762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-213684</v>
      </c>
      <c r="D27" s="10">
        <v>-213684</v>
      </c>
      <c r="E27" s="10">
        <f>SUM(C27:D27)</f>
        <v>-427368</v>
      </c>
    </row>
    <row r="28" spans="1:7" ht="16.3">
      <c r="A28" s="2" t="s">
        <v>26</v>
      </c>
      <c r="C28" s="12">
        <v>11232</v>
      </c>
      <c r="D28" s="12">
        <v>11232</v>
      </c>
      <c r="E28" s="12">
        <f>SUM(C28:D28)</f>
        <v>22464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-807002</v>
      </c>
      <c r="D30" s="12">
        <f>SUM(D23:D25)+SUM(D27:D28)</f>
        <v>-707148</v>
      </c>
      <c r="E30" s="12">
        <f>SUM(E23:E25,E27:E28)</f>
        <v>-1514150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1485486</v>
      </c>
      <c r="D32" s="22">
        <f>SUM(D19,D30)</f>
        <v>473685</v>
      </c>
      <c r="E32" s="22">
        <f>SUM(E19,E30)</f>
        <v>1959171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913958</v>
      </c>
      <c r="D35" s="15">
        <f>-C35</f>
        <v>-913958</v>
      </c>
      <c r="E35" s="10">
        <f>SUM(C35:D35)</f>
        <v>0</v>
      </c>
    </row>
    <row r="36" spans="1:5">
      <c r="A36" s="2" t="s">
        <v>34</v>
      </c>
      <c r="C36" s="30">
        <v>15555.97</v>
      </c>
      <c r="D36" s="10">
        <f>-C36</f>
        <v>-15556</v>
      </c>
      <c r="E36" s="10">
        <f>SUM(C36:D36)</f>
        <v>0</v>
      </c>
    </row>
    <row r="37" spans="1:5" ht="16.3">
      <c r="A37" s="2" t="s">
        <v>35</v>
      </c>
      <c r="C37" s="12">
        <f>D9</f>
        <v>29288</v>
      </c>
      <c r="D37" s="12">
        <f>-C37</f>
        <v>-29288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958802</v>
      </c>
      <c r="D39" s="11">
        <f>SUM(D35:D38)</f>
        <v>-958802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2444288</v>
      </c>
      <c r="D41" s="16">
        <f>SUM(D32,D39)</f>
        <v>-485117</v>
      </c>
      <c r="E41" s="16">
        <f>SUM(E32,E39)</f>
        <v>1959171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2290680</v>
      </c>
      <c r="D48" s="17">
        <f>((C8+C9+C36+C37)*0.95)+D8+D9+D36+D37+C16+C17</f>
        <v>1182641</v>
      </c>
      <c r="E48" s="17">
        <f>SUM(C48:D48)</f>
        <v>3473321</v>
      </c>
    </row>
    <row r="49" spans="1:14">
      <c r="A49" s="2" t="s">
        <v>16</v>
      </c>
      <c r="C49" s="11">
        <f>SUM(C23:D24,C27:D27)</f>
        <v>-1282852</v>
      </c>
      <c r="D49" s="11">
        <f>SUM(C25:D25,C28:D28)</f>
        <v>-231298</v>
      </c>
      <c r="E49" s="11">
        <f>SUM(C49:D49)</f>
        <v>-1514150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1007828</v>
      </c>
      <c r="D51" s="11">
        <f>SUM(D48:D50)</f>
        <v>951343</v>
      </c>
      <c r="E51" s="11">
        <f>SUM(E48:E49)</f>
        <v>1959171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8499</v>
      </c>
      <c r="D53" s="12">
        <v>16997.689999999999</v>
      </c>
      <c r="E53" s="12">
        <f>SUM(C53:D53)</f>
        <v>25497</v>
      </c>
    </row>
    <row r="54" spans="1:14" ht="11.3" customHeight="1"/>
    <row r="55" spans="1:14">
      <c r="A55" s="2" t="s">
        <v>18</v>
      </c>
      <c r="C55" s="16">
        <f>SUM(C51:C53)</f>
        <v>1016327</v>
      </c>
      <c r="D55" s="16">
        <f>SUM(D51:D53)</f>
        <v>968341</v>
      </c>
      <c r="E55" s="16">
        <f>SUM(E51:E53)</f>
        <v>1984668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N57"/>
  <sheetViews>
    <sheetView topLeftCell="A28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262131</v>
      </c>
      <c r="D7" s="32">
        <v>228147</v>
      </c>
      <c r="E7" s="17">
        <f>SUM(C7:D7)</f>
        <v>490278</v>
      </c>
    </row>
    <row r="8" spans="1:8">
      <c r="A8" s="2" t="s">
        <v>30</v>
      </c>
      <c r="C8" s="30">
        <v>81153</v>
      </c>
      <c r="D8" s="30">
        <v>68575</v>
      </c>
      <c r="E8" s="10">
        <f>SUM(C8:D8)</f>
        <v>149728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49391</v>
      </c>
      <c r="D10" s="10">
        <v>0</v>
      </c>
      <c r="E10" s="10">
        <f>SUM(C10:D10)</f>
        <v>49391</v>
      </c>
    </row>
    <row r="11" spans="1:8" ht="16.3">
      <c r="A11" s="2" t="s">
        <v>32</v>
      </c>
      <c r="C11" s="39">
        <v>14770</v>
      </c>
      <c r="D11" s="12">
        <v>0</v>
      </c>
      <c r="E11" s="11">
        <f>SUM(C11:D11)</f>
        <v>14770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407445</v>
      </c>
      <c r="D13" s="12">
        <f>SUM(D7:D12)</f>
        <v>296722</v>
      </c>
      <c r="E13" s="12">
        <f>SUM(E7:E11)</f>
        <v>704167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167065</v>
      </c>
      <c r="D16" s="10">
        <v>0</v>
      </c>
      <c r="E16" s="10">
        <f>SUM(C16:D16)</f>
        <v>167065</v>
      </c>
    </row>
    <row r="17" spans="1:7" ht="16.3">
      <c r="A17" s="2" t="s">
        <v>7</v>
      </c>
      <c r="C17" s="40">
        <v>245666</v>
      </c>
      <c r="D17" s="12">
        <v>0</v>
      </c>
      <c r="E17" s="12">
        <f>SUM(C17:D17)</f>
        <v>245666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820176</v>
      </c>
      <c r="D19" s="12">
        <f>SUM(D13:D17)</f>
        <v>296722</v>
      </c>
      <c r="E19" s="12">
        <f>SUM(E13:E18)</f>
        <v>1116898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-23976</v>
      </c>
      <c r="D23" s="10">
        <v>-140771</v>
      </c>
      <c r="E23" s="10">
        <f>SUM(C23:D23)</f>
        <v>-164747</v>
      </c>
    </row>
    <row r="24" spans="1:7">
      <c r="A24" s="2" t="s">
        <v>25</v>
      </c>
      <c r="C24" s="10">
        <f>-C16</f>
        <v>-167065</v>
      </c>
      <c r="D24" s="10">
        <v>0</v>
      </c>
      <c r="E24" s="10">
        <f t="shared" ref="E24" si="0">SUM(C24:D24)</f>
        <v>-167065</v>
      </c>
    </row>
    <row r="25" spans="1:7">
      <c r="A25" s="2" t="s">
        <v>26</v>
      </c>
      <c r="C25" s="10">
        <v>-48767</v>
      </c>
      <c r="D25" s="10">
        <v>-40739</v>
      </c>
      <c r="E25" s="10">
        <f>SUM(C25:D25)</f>
        <v>-89506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-122833</v>
      </c>
      <c r="D27" s="10">
        <v>-122833</v>
      </c>
      <c r="E27" s="10">
        <f>SUM(C27:D27)</f>
        <v>-245666</v>
      </c>
    </row>
    <row r="28" spans="1:7" ht="16.3">
      <c r="A28" s="2" t="s">
        <v>26</v>
      </c>
      <c r="C28" s="12">
        <v>33961</v>
      </c>
      <c r="D28" s="12">
        <v>33961</v>
      </c>
      <c r="E28" s="12">
        <f>SUM(C28:D28)</f>
        <v>67922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-328680</v>
      </c>
      <c r="D30" s="12">
        <f>SUM(D23:D25)+SUM(D27:D28)</f>
        <v>-270382</v>
      </c>
      <c r="E30" s="12">
        <f>SUM(E23:E25,E27:E28)</f>
        <v>-599062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491496</v>
      </c>
      <c r="D32" s="22">
        <f>SUM(D19,D30)</f>
        <v>26340</v>
      </c>
      <c r="E32" s="22">
        <f>SUM(E19,E30)</f>
        <v>517836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194861</v>
      </c>
      <c r="D35" s="15">
        <f>-C35</f>
        <v>-194861</v>
      </c>
      <c r="E35" s="10">
        <f>SUM(C35:D35)</f>
        <v>0</v>
      </c>
    </row>
    <row r="36" spans="1:5">
      <c r="A36" s="2" t="s">
        <v>34</v>
      </c>
      <c r="C36" s="30">
        <v>37946.92</v>
      </c>
      <c r="D36" s="10">
        <f>-C36</f>
        <v>-37947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232808</v>
      </c>
      <c r="D39" s="11">
        <f>SUM(D35:D38)</f>
        <v>-232808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724304</v>
      </c>
      <c r="D41" s="16">
        <f>SUM(D32,D39)</f>
        <v>-206468</v>
      </c>
      <c r="E41" s="16">
        <f>SUM(E32,E39)</f>
        <v>517836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560394</v>
      </c>
      <c r="D48" s="17">
        <f>((C8+C9+C36+C37)*0.95)+D8+D9+D36+D37+C16+C17</f>
        <v>556504</v>
      </c>
      <c r="E48" s="17">
        <f>SUM(C48:D48)</f>
        <v>1116898</v>
      </c>
    </row>
    <row r="49" spans="1:14">
      <c r="A49" s="2" t="s">
        <v>16</v>
      </c>
      <c r="C49" s="11">
        <f>SUM(C23:D24,C27:D27)</f>
        <v>-577478</v>
      </c>
      <c r="D49" s="11">
        <f>SUM(C25:D25,C28:D28)</f>
        <v>-21584</v>
      </c>
      <c r="E49" s="11">
        <f>SUM(C49:D49)</f>
        <v>-599062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-17084</v>
      </c>
      <c r="D51" s="11">
        <f>SUM(D48:D50)</f>
        <v>534920</v>
      </c>
      <c r="E51" s="11">
        <f>SUM(E48:E49)</f>
        <v>517836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-17084</v>
      </c>
      <c r="D55" s="16">
        <f>SUM(D51:D53)</f>
        <v>534920</v>
      </c>
      <c r="E55" s="16">
        <f>SUM(E51:E53)</f>
        <v>517836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N57"/>
  <sheetViews>
    <sheetView zoomScaleNormal="100" workbookViewId="0">
      <selection activeCell="E53" sqref="E53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265247</v>
      </c>
      <c r="D7" s="32">
        <v>526417</v>
      </c>
      <c r="E7" s="17">
        <f>SUM(C7:D7)</f>
        <v>791664</v>
      </c>
    </row>
    <row r="8" spans="1:8">
      <c r="A8" s="2" t="s">
        <v>30</v>
      </c>
      <c r="C8" s="30">
        <v>71287</v>
      </c>
      <c r="D8" s="30">
        <v>277442</v>
      </c>
      <c r="E8" s="10">
        <f>SUM(C8:D8)</f>
        <v>348729</v>
      </c>
      <c r="G8" s="10"/>
    </row>
    <row r="9" spans="1:8">
      <c r="A9" s="2" t="s">
        <v>31</v>
      </c>
      <c r="C9" s="30">
        <v>35645</v>
      </c>
      <c r="D9" s="30">
        <v>36250</v>
      </c>
      <c r="E9" s="10">
        <f>SUM(C9:D9)</f>
        <v>71895</v>
      </c>
      <c r="G9" s="10"/>
      <c r="H9" s="10"/>
    </row>
    <row r="10" spans="1:8">
      <c r="A10" s="2" t="s">
        <v>3</v>
      </c>
      <c r="C10" s="30">
        <v>67330</v>
      </c>
      <c r="D10" s="10">
        <v>0</v>
      </c>
      <c r="E10" s="10">
        <f>SUM(C10:D10)</f>
        <v>67330</v>
      </c>
    </row>
    <row r="11" spans="1:8" ht="16.3">
      <c r="A11" s="2" t="s">
        <v>32</v>
      </c>
      <c r="C11" s="39">
        <v>22397</v>
      </c>
      <c r="D11" s="12">
        <v>0</v>
      </c>
      <c r="E11" s="11">
        <f>SUM(C11:D11)</f>
        <v>22397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461906</v>
      </c>
      <c r="D13" s="12">
        <f>SUM(D7:D12)</f>
        <v>840109</v>
      </c>
      <c r="E13" s="12">
        <f>SUM(E7:E11)</f>
        <v>1302015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170481</v>
      </c>
      <c r="D16" s="10">
        <v>0</v>
      </c>
      <c r="E16" s="10">
        <f>SUM(C16:D16)</f>
        <v>170481</v>
      </c>
    </row>
    <row r="17" spans="1:7" ht="16.3">
      <c r="A17" s="2" t="s">
        <v>7</v>
      </c>
      <c r="C17" s="40">
        <v>186731</v>
      </c>
      <c r="D17" s="12">
        <v>0</v>
      </c>
      <c r="E17" s="12">
        <f>SUM(C17:D17)</f>
        <v>186731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819118</v>
      </c>
      <c r="D19" s="12">
        <f>SUM(D13:D17)</f>
        <v>840109</v>
      </c>
      <c r="E19" s="12">
        <f>SUM(E13:E18)</f>
        <v>1659227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-42322</v>
      </c>
      <c r="D23" s="10">
        <v>-336342</v>
      </c>
      <c r="E23" s="10">
        <f>SUM(C23:D23)</f>
        <v>-378664</v>
      </c>
    </row>
    <row r="24" spans="1:7">
      <c r="A24" s="2" t="s">
        <v>25</v>
      </c>
      <c r="C24" s="10">
        <f>-C16</f>
        <v>-170481</v>
      </c>
      <c r="D24" s="10">
        <v>0</v>
      </c>
      <c r="E24" s="10">
        <f t="shared" ref="E24" si="0">SUM(C24:D24)</f>
        <v>-170481</v>
      </c>
    </row>
    <row r="25" spans="1:7">
      <c r="A25" s="2" t="s">
        <v>26</v>
      </c>
      <c r="C25" s="10">
        <v>-102947</v>
      </c>
      <c r="D25" s="10">
        <v>-40333</v>
      </c>
      <c r="E25" s="10">
        <f>SUM(C25:D25)</f>
        <v>-143280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-93365</v>
      </c>
      <c r="D27" s="10">
        <v>-93365</v>
      </c>
      <c r="E27" s="10">
        <f>SUM(C27:D27)</f>
        <v>-186730</v>
      </c>
    </row>
    <row r="28" spans="1:7" ht="16.3">
      <c r="A28" s="2" t="s">
        <v>26</v>
      </c>
      <c r="C28" s="12">
        <v>3548</v>
      </c>
      <c r="D28" s="12">
        <v>3548</v>
      </c>
      <c r="E28" s="12">
        <f>SUM(C28:D28)</f>
        <v>7096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-405567</v>
      </c>
      <c r="D30" s="12">
        <f>SUM(D23:D25)+SUM(D27:D28)</f>
        <v>-466492</v>
      </c>
      <c r="E30" s="12">
        <f>SUM(E23:E25,E27:E28)</f>
        <v>-872059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413551</v>
      </c>
      <c r="D32" s="22">
        <f>SUM(D19,D30)</f>
        <v>373617</v>
      </c>
      <c r="E32" s="22">
        <f>SUM(E19,E30)</f>
        <v>787168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436010</v>
      </c>
      <c r="D35" s="15">
        <f>-C35</f>
        <v>-436010</v>
      </c>
      <c r="E35" s="10">
        <f>SUM(C35:D35)</f>
        <v>0</v>
      </c>
    </row>
    <row r="36" spans="1:5">
      <c r="A36" s="2" t="s">
        <v>34</v>
      </c>
      <c r="C36" s="30">
        <v>194231.16</v>
      </c>
      <c r="D36" s="10">
        <f>-C36</f>
        <v>-194231</v>
      </c>
      <c r="E36" s="10">
        <f>SUM(C36:D36)</f>
        <v>0</v>
      </c>
    </row>
    <row r="37" spans="1:5" ht="16.3">
      <c r="A37" s="2" t="s">
        <v>35</v>
      </c>
      <c r="C37" s="12">
        <f>D9</f>
        <v>36250</v>
      </c>
      <c r="D37" s="12">
        <f>-C37</f>
        <v>-36250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666491</v>
      </c>
      <c r="D39" s="11">
        <f>SUM(D35:D38)</f>
        <v>-666491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1080042</v>
      </c>
      <c r="D41" s="16">
        <f>SUM(D32,D39)</f>
        <v>-292874</v>
      </c>
      <c r="E41" s="16">
        <f>SUM(E32,E39)</f>
        <v>787168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898261</v>
      </c>
      <c r="D48" s="17">
        <f>((C8+C9+C36+C37)*0.95)+D8+D9+D36+D37+C16+C17</f>
        <v>760966</v>
      </c>
      <c r="E48" s="17">
        <f>SUM(C48:D48)</f>
        <v>1659227</v>
      </c>
    </row>
    <row r="49" spans="1:14">
      <c r="A49" s="2" t="s">
        <v>16</v>
      </c>
      <c r="C49" s="11">
        <f>SUM(C23:D24,C27:D27)</f>
        <v>-735875</v>
      </c>
      <c r="D49" s="11">
        <f>SUM(C25:D25,C28:D28)</f>
        <v>-136184</v>
      </c>
      <c r="E49" s="11">
        <f>SUM(C49:D49)</f>
        <v>-872059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162386</v>
      </c>
      <c r="D51" s="11">
        <f>SUM(D48:D50)</f>
        <v>624782</v>
      </c>
      <c r="E51" s="11">
        <f>SUM(E48:E49)</f>
        <v>787168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162386</v>
      </c>
      <c r="D55" s="16">
        <f>SUM(D51:D53)</f>
        <v>624782</v>
      </c>
      <c r="E55" s="16">
        <f>SUM(E51:E53)</f>
        <v>787168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N57"/>
  <sheetViews>
    <sheetView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27.55468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58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19459749</v>
      </c>
      <c r="D7" s="32">
        <v>4851643</v>
      </c>
      <c r="E7" s="17">
        <f>SUM(C7:D7)</f>
        <v>24311392</v>
      </c>
    </row>
    <row r="8" spans="1:8">
      <c r="A8" s="2" t="s">
        <v>30</v>
      </c>
      <c r="C8" s="30">
        <v>6318040</v>
      </c>
      <c r="D8" s="30">
        <v>2223411</v>
      </c>
      <c r="E8" s="10">
        <f>SUM(C8:D8)</f>
        <v>8541451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2331997</v>
      </c>
      <c r="D10" s="10">
        <v>0</v>
      </c>
      <c r="E10" s="10">
        <f>SUM(C10:D10)</f>
        <v>2331997</v>
      </c>
    </row>
    <row r="11" spans="1:8" ht="16.3">
      <c r="A11" s="2" t="s">
        <v>32</v>
      </c>
      <c r="C11" s="39">
        <v>664039</v>
      </c>
      <c r="D11" s="12">
        <v>0</v>
      </c>
      <c r="E11" s="11">
        <f>SUM(C11:D11)</f>
        <v>664039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28773825</v>
      </c>
      <c r="D13" s="12">
        <f>SUM(D7:D12)</f>
        <v>7075054</v>
      </c>
      <c r="E13" s="12">
        <f>SUM(E7:E11)</f>
        <v>35848879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1570663</v>
      </c>
      <c r="D16" s="10">
        <v>0</v>
      </c>
      <c r="E16" s="10">
        <f>SUM(C16:D16)</f>
        <v>1570663</v>
      </c>
    </row>
    <row r="17" spans="1:7" ht="16.3">
      <c r="A17" s="2" t="s">
        <v>7</v>
      </c>
      <c r="C17" s="40">
        <v>1328672</v>
      </c>
      <c r="D17" s="12">
        <v>0</v>
      </c>
      <c r="E17" s="12">
        <f>SUM(C17:D17)</f>
        <v>1328672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31673160</v>
      </c>
      <c r="D19" s="12">
        <f>SUM(D13:D17)</f>
        <v>7075054</v>
      </c>
      <c r="E19" s="12">
        <f>SUM(E13:E18)</f>
        <v>38748214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-1118205</v>
      </c>
      <c r="D23" s="10">
        <v>-3981419</v>
      </c>
      <c r="E23" s="10">
        <f>SUM(C23:D23)</f>
        <v>-5099624</v>
      </c>
    </row>
    <row r="24" spans="1:7">
      <c r="A24" s="2" t="s">
        <v>25</v>
      </c>
      <c r="C24" s="10">
        <f>-C16</f>
        <v>-1570663</v>
      </c>
      <c r="D24" s="10">
        <v>0</v>
      </c>
      <c r="E24" s="10">
        <f t="shared" ref="E24" si="0">SUM(C24:D24)</f>
        <v>-1570663</v>
      </c>
    </row>
    <row r="25" spans="1:7">
      <c r="A25" s="2" t="s">
        <v>26</v>
      </c>
      <c r="C25" s="10">
        <v>-1694154</v>
      </c>
      <c r="D25" s="10">
        <v>-2031465</v>
      </c>
      <c r="E25" s="10">
        <f>SUM(C25:D25)</f>
        <v>-3725619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-699301</v>
      </c>
      <c r="D27" s="10">
        <v>-629371</v>
      </c>
      <c r="E27" s="10">
        <f>SUM(C27:D27)</f>
        <v>-1328672</v>
      </c>
    </row>
    <row r="28" spans="1:7" ht="16.3">
      <c r="A28" s="2" t="s">
        <v>26</v>
      </c>
      <c r="C28" s="12">
        <v>-1914636</v>
      </c>
      <c r="D28" s="12">
        <v>-1723172</v>
      </c>
      <c r="E28" s="12">
        <f>SUM(C28:D28)</f>
        <v>-3637808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-6996959</v>
      </c>
      <c r="D30" s="12">
        <f>SUM(D23:D25)+SUM(D27:D28)</f>
        <v>-8365427</v>
      </c>
      <c r="E30" s="12">
        <f>SUM(E23:E25,E27:E28)</f>
        <v>-15362386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24676201</v>
      </c>
      <c r="D32" s="22">
        <f>SUM(D19,D30)</f>
        <v>-1290373</v>
      </c>
      <c r="E32" s="22">
        <f>SUM(E19,E30)</f>
        <v>23385828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3510315</v>
      </c>
      <c r="D35" s="15">
        <f>-C35</f>
        <v>-3510315</v>
      </c>
      <c r="E35" s="10">
        <f>SUM(C35:D35)</f>
        <v>0</v>
      </c>
    </row>
    <row r="36" spans="1:5">
      <c r="A36" s="2" t="s">
        <v>34</v>
      </c>
      <c r="C36" s="30">
        <v>1387206.29</v>
      </c>
      <c r="D36" s="10">
        <f>-C36</f>
        <v>-1387206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4897521</v>
      </c>
      <c r="D39" s="11">
        <f>SUM(D35:D38)</f>
        <v>-4897521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29573722</v>
      </c>
      <c r="D41" s="16">
        <f>SUM(D32,D39)</f>
        <v>-6187894</v>
      </c>
      <c r="E41" s="16">
        <f>SUM(E32,E39)</f>
        <v>23385828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27692690</v>
      </c>
      <c r="D48" s="17">
        <f>((C8+C9+C36+C37)*0.95)+D8+D9+D36+D37+C16+C17</f>
        <v>11055524</v>
      </c>
      <c r="E48" s="17">
        <f>SUM(C48:D48)</f>
        <v>38748214</v>
      </c>
    </row>
    <row r="49" spans="1:14">
      <c r="A49" s="2" t="s">
        <v>16</v>
      </c>
      <c r="C49" s="11">
        <f>SUM(C23:D24,C27:D27)</f>
        <v>-7998959</v>
      </c>
      <c r="D49" s="11">
        <f>SUM(C25:D25,C28:D28)</f>
        <v>-7363427</v>
      </c>
      <c r="E49" s="11">
        <f>SUM(C49:D49)</f>
        <v>-15362386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19693731</v>
      </c>
      <c r="D51" s="11">
        <f>SUM(D48:D50)</f>
        <v>3692097</v>
      </c>
      <c r="E51" s="11">
        <f>SUM(E48:E49)</f>
        <v>23385828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686396</v>
      </c>
      <c r="D53" s="12">
        <v>1372792.62</v>
      </c>
      <c r="E53" s="12">
        <f>SUM(C53:D53)</f>
        <v>2059189</v>
      </c>
    </row>
    <row r="54" spans="1:14" ht="11.3" customHeight="1"/>
    <row r="55" spans="1:14">
      <c r="A55" s="2" t="s">
        <v>18</v>
      </c>
      <c r="C55" s="16">
        <f>SUM(C51:C53)</f>
        <v>20380127</v>
      </c>
      <c r="D55" s="16">
        <f>SUM(D51:D53)</f>
        <v>5064890</v>
      </c>
      <c r="E55" s="16">
        <f>SUM(E51:E53)</f>
        <v>25445017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59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812292</v>
      </c>
      <c r="D7" s="32">
        <v>421403</v>
      </c>
      <c r="E7" s="17">
        <f>SUM(C7:D7)</f>
        <v>1233695</v>
      </c>
    </row>
    <row r="8" spans="1:8">
      <c r="A8" s="2" t="s">
        <v>30</v>
      </c>
      <c r="C8" s="30">
        <v>261902</v>
      </c>
      <c r="D8" s="30">
        <v>284172</v>
      </c>
      <c r="E8" s="10">
        <f>SUM(C8:D8)</f>
        <v>546074</v>
      </c>
      <c r="G8" s="10"/>
    </row>
    <row r="9" spans="1:8">
      <c r="A9" s="2" t="s">
        <v>31</v>
      </c>
      <c r="C9" s="30">
        <v>45360</v>
      </c>
      <c r="D9" s="30">
        <v>46664</v>
      </c>
      <c r="E9" s="10">
        <f>SUM(C9:D9)</f>
        <v>92024</v>
      </c>
      <c r="G9" s="10"/>
      <c r="H9" s="10"/>
    </row>
    <row r="10" spans="1:8">
      <c r="A10" s="2" t="s">
        <v>3</v>
      </c>
      <c r="C10" s="30">
        <f>272348.41-132228.88</f>
        <v>140120</v>
      </c>
      <c r="D10" s="10">
        <v>0</v>
      </c>
      <c r="E10" s="10">
        <f>SUM(C10:D10)</f>
        <v>140120</v>
      </c>
    </row>
    <row r="11" spans="1:8" ht="16.3">
      <c r="A11" s="2" t="s">
        <v>32</v>
      </c>
      <c r="C11" s="39">
        <v>36131</v>
      </c>
      <c r="D11" s="12">
        <v>0</v>
      </c>
      <c r="E11" s="11">
        <f>SUM(C11:D11)</f>
        <v>36131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1295805</v>
      </c>
      <c r="D13" s="12">
        <f>SUM(D7:D12)</f>
        <v>752239</v>
      </c>
      <c r="E13" s="12">
        <f>SUM(E7:E11)</f>
        <v>2048044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161891</v>
      </c>
      <c r="D16" s="10">
        <v>0</v>
      </c>
      <c r="E16" s="10">
        <f>SUM(C16:D16)</f>
        <v>161891</v>
      </c>
    </row>
    <row r="17" spans="1:7" ht="16.3">
      <c r="A17" s="2" t="s">
        <v>7</v>
      </c>
      <c r="C17" s="40">
        <v>263062</v>
      </c>
      <c r="D17" s="12">
        <v>0</v>
      </c>
      <c r="E17" s="12">
        <f>SUM(C17:D17)</f>
        <v>263062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1720758</v>
      </c>
      <c r="D19" s="12">
        <f>SUM(D13:D17)</f>
        <v>752239</v>
      </c>
      <c r="E19" s="12">
        <f>SUM(E13:E18)</f>
        <v>2472997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-42895</v>
      </c>
      <c r="D23" s="10">
        <v>-293466</v>
      </c>
      <c r="E23" s="10">
        <f>SUM(C23:D23)</f>
        <v>-336361</v>
      </c>
    </row>
    <row r="24" spans="1:7">
      <c r="A24" s="2" t="s">
        <v>25</v>
      </c>
      <c r="C24" s="10">
        <f>-C16</f>
        <v>-161891</v>
      </c>
      <c r="D24" s="10">
        <v>0</v>
      </c>
      <c r="E24" s="10">
        <f t="shared" ref="E24" si="0">SUM(C24:D24)</f>
        <v>-161891</v>
      </c>
    </row>
    <row r="25" spans="1:7">
      <c r="A25" s="2" t="s">
        <v>26</v>
      </c>
      <c r="C25" s="10">
        <v>73916</v>
      </c>
      <c r="D25" s="10">
        <v>-64014</v>
      </c>
      <c r="E25" s="10">
        <f>SUM(C25:D25)</f>
        <v>9902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-131531</v>
      </c>
      <c r="D27" s="10">
        <v>-131531</v>
      </c>
      <c r="E27" s="10">
        <f>SUM(C27:D27)</f>
        <v>-263062</v>
      </c>
    </row>
    <row r="28" spans="1:7" ht="16.3">
      <c r="A28" s="2" t="s">
        <v>26</v>
      </c>
      <c r="C28" s="12">
        <v>90917</v>
      </c>
      <c r="D28" s="12">
        <v>90917</v>
      </c>
      <c r="E28" s="12">
        <f>SUM(C28:D28)</f>
        <v>181834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-171484</v>
      </c>
      <c r="D30" s="12">
        <f>SUM(D23:D25)+SUM(D27:D28)</f>
        <v>-398094</v>
      </c>
      <c r="E30" s="12">
        <f>SUM(E23:E25,E27:E28)</f>
        <v>-569578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1549274</v>
      </c>
      <c r="D32" s="22">
        <f>SUM(D19,D30)</f>
        <v>354145</v>
      </c>
      <c r="E32" s="22">
        <f>SUM(E19,E30)</f>
        <v>1903419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345599</v>
      </c>
      <c r="D35" s="15">
        <f>-C35</f>
        <v>-345599</v>
      </c>
      <c r="E35" s="10">
        <f>SUM(C35:D35)</f>
        <v>0</v>
      </c>
    </row>
    <row r="36" spans="1:5">
      <c r="A36" s="2" t="s">
        <v>34</v>
      </c>
      <c r="C36" s="30">
        <v>223636.22</v>
      </c>
      <c r="D36" s="10">
        <f>-C36</f>
        <v>-223636</v>
      </c>
      <c r="E36" s="10">
        <f>SUM(C36:D36)</f>
        <v>0</v>
      </c>
    </row>
    <row r="37" spans="1:5" ht="16.3">
      <c r="A37" s="2" t="s">
        <v>35</v>
      </c>
      <c r="C37" s="12">
        <f>D9</f>
        <v>46664</v>
      </c>
      <c r="D37" s="12">
        <f>-C37</f>
        <v>-46664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615899</v>
      </c>
      <c r="D39" s="11">
        <f>SUM(D35:D38)</f>
        <v>-615899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2165173</v>
      </c>
      <c r="D41" s="16">
        <f>SUM(D32,D39)</f>
        <v>-261754</v>
      </c>
      <c r="E41" s="16">
        <f>SUM(E32,E39)</f>
        <v>1903419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1438824</v>
      </c>
      <c r="D48" s="17">
        <f>((C8+C9+C36+C37)*0.95)+D8+D9+D36+D37+C16+C17</f>
        <v>1034173</v>
      </c>
      <c r="E48" s="17">
        <f>SUM(C48:D48)</f>
        <v>2472997</v>
      </c>
    </row>
    <row r="49" spans="1:14">
      <c r="A49" s="2" t="s">
        <v>16</v>
      </c>
      <c r="C49" s="11">
        <f>SUM(C23:D24,C27:D27)</f>
        <v>-761314</v>
      </c>
      <c r="D49" s="11">
        <f>SUM(C25:D25,C28:D28)</f>
        <v>191736</v>
      </c>
      <c r="E49" s="11">
        <f>SUM(C49:D49)</f>
        <v>-569578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677510</v>
      </c>
      <c r="D51" s="11">
        <f>SUM(D48:D50)</f>
        <v>1225909</v>
      </c>
      <c r="E51" s="11">
        <f>SUM(E48:E49)</f>
        <v>1903419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8048</v>
      </c>
      <c r="D53" s="12">
        <v>16095.76</v>
      </c>
      <c r="E53" s="12">
        <f>SUM(C53:D53)</f>
        <v>24144</v>
      </c>
    </row>
    <row r="54" spans="1:14" ht="11.3" customHeight="1"/>
    <row r="55" spans="1:14">
      <c r="A55" s="2" t="s">
        <v>18</v>
      </c>
      <c r="C55" s="16">
        <f>SUM(C51:C53)</f>
        <v>685558</v>
      </c>
      <c r="D55" s="16">
        <f>SUM(D51:D53)</f>
        <v>1242005</v>
      </c>
      <c r="E55" s="16">
        <f>SUM(E51:E53)</f>
        <v>1927563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2.4414062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188486</v>
      </c>
      <c r="D7" s="32">
        <v>95864</v>
      </c>
      <c r="E7" s="17">
        <f>SUM(C7:D7)</f>
        <v>284350</v>
      </c>
    </row>
    <row r="8" spans="1:8">
      <c r="A8" s="2" t="s">
        <v>30</v>
      </c>
      <c r="C8" s="30">
        <v>54639</v>
      </c>
      <c r="D8" s="30">
        <v>15107</v>
      </c>
      <c r="E8" s="10">
        <f>SUM(C8:D8)</f>
        <v>69746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37464</v>
      </c>
      <c r="D10" s="10">
        <v>0</v>
      </c>
      <c r="E10" s="10">
        <f>SUM(C10:D10)</f>
        <v>37464</v>
      </c>
    </row>
    <row r="11" spans="1:8" ht="16.3">
      <c r="A11" s="2" t="s">
        <v>32</v>
      </c>
      <c r="C11" s="39">
        <v>9601</v>
      </c>
      <c r="D11" s="12">
        <v>0</v>
      </c>
      <c r="E11" s="11">
        <f>SUM(C11:D11)</f>
        <v>9601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290190</v>
      </c>
      <c r="D13" s="12">
        <f>SUM(D7:D12)</f>
        <v>110971</v>
      </c>
      <c r="E13" s="12">
        <f>SUM(E7:E11)</f>
        <v>401161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168373</v>
      </c>
      <c r="D16" s="10">
        <v>0</v>
      </c>
      <c r="E16" s="10">
        <f>SUM(C16:D16)</f>
        <v>168373</v>
      </c>
    </row>
    <row r="17" spans="1:7" ht="16.3">
      <c r="A17" s="2" t="s">
        <v>7</v>
      </c>
      <c r="C17" s="40">
        <v>216864</v>
      </c>
      <c r="D17" s="12">
        <v>0</v>
      </c>
      <c r="E17" s="12">
        <f>SUM(C17:D17)</f>
        <v>216864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675427</v>
      </c>
      <c r="D19" s="12">
        <f>SUM(D13:D17)</f>
        <v>110971</v>
      </c>
      <c r="E19" s="12">
        <f>SUM(E13:E18)</f>
        <v>786398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-13706</v>
      </c>
      <c r="D23" s="10">
        <v>-147682</v>
      </c>
      <c r="E23" s="10">
        <f>SUM(C23:D23)</f>
        <v>-161388</v>
      </c>
    </row>
    <row r="24" spans="1:7">
      <c r="A24" s="2" t="s">
        <v>25</v>
      </c>
      <c r="C24" s="10">
        <f>-C16</f>
        <v>-168373</v>
      </c>
      <c r="D24" s="10">
        <v>0</v>
      </c>
      <c r="E24" s="10">
        <f t="shared" ref="E24" si="0">SUM(C24:D24)</f>
        <v>-168373</v>
      </c>
    </row>
    <row r="25" spans="1:7">
      <c r="A25" s="2" t="s">
        <v>26</v>
      </c>
      <c r="C25" s="10">
        <v>-10837</v>
      </c>
      <c r="D25" s="10">
        <v>-8051</v>
      </c>
      <c r="E25" s="10">
        <f>SUM(C25:D25)</f>
        <v>-18888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-108432</v>
      </c>
      <c r="D27" s="10">
        <v>-108432</v>
      </c>
      <c r="E27" s="10">
        <f>SUM(C27:D27)</f>
        <v>-216864</v>
      </c>
    </row>
    <row r="28" spans="1:7" ht="16.3">
      <c r="A28" s="2" t="s">
        <v>26</v>
      </c>
      <c r="C28" s="12">
        <v>40229</v>
      </c>
      <c r="D28" s="12">
        <v>40229</v>
      </c>
      <c r="E28" s="12">
        <f>SUM(C28:D28)</f>
        <v>80458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-261119</v>
      </c>
      <c r="D30" s="12">
        <f>SUM(D23:D25)+SUM(D27:D28)</f>
        <v>-223936</v>
      </c>
      <c r="E30" s="12">
        <f>SUM(E23:E25,E27:E28)</f>
        <v>-485055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414308</v>
      </c>
      <c r="D32" s="22">
        <f>SUM(D19,D30)</f>
        <v>-112965</v>
      </c>
      <c r="E32" s="22">
        <f>SUM(E19,E30)</f>
        <v>301343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78856</v>
      </c>
      <c r="D35" s="15">
        <f>-C35</f>
        <v>-78856</v>
      </c>
      <c r="E35" s="10">
        <f>SUM(C35:D35)</f>
        <v>0</v>
      </c>
    </row>
    <row r="36" spans="1:5">
      <c r="A36" s="2" t="s">
        <v>34</v>
      </c>
      <c r="C36" s="30">
        <v>3595.64</v>
      </c>
      <c r="D36" s="10">
        <f>-C36</f>
        <v>-3596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82452</v>
      </c>
      <c r="D39" s="11">
        <f>SUM(D35:D38)</f>
        <v>-82452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496760</v>
      </c>
      <c r="D41" s="16">
        <f>SUM(D32,D39)</f>
        <v>-195417</v>
      </c>
      <c r="E41" s="16">
        <f>SUM(E32,E39)</f>
        <v>301343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334327</v>
      </c>
      <c r="D48" s="17">
        <f>((C8+C9+C36+C37)*0.95)+D8+D9+D36+D37+C16+C17</f>
        <v>452071</v>
      </c>
      <c r="E48" s="17">
        <f>SUM(C48:D48)</f>
        <v>786398</v>
      </c>
    </row>
    <row r="49" spans="1:14">
      <c r="A49" s="2" t="s">
        <v>16</v>
      </c>
      <c r="C49" s="11">
        <f>SUM(C23:D24,C27:D27)</f>
        <v>-546625</v>
      </c>
      <c r="D49" s="11">
        <f>SUM(C25:D25,C28:D28)</f>
        <v>61570</v>
      </c>
      <c r="E49" s="11">
        <f>SUM(C49:D49)</f>
        <v>-485055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-212298</v>
      </c>
      <c r="D51" s="11">
        <f>SUM(D48:D50)</f>
        <v>513641</v>
      </c>
      <c r="E51" s="11">
        <f>SUM(E48:E49)</f>
        <v>301343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-212298</v>
      </c>
      <c r="D55" s="16">
        <f>SUM(D51:D53)</f>
        <v>513641</v>
      </c>
      <c r="E55" s="16">
        <f>SUM(E51:E53)</f>
        <v>301343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2724807</v>
      </c>
      <c r="D7" s="32">
        <v>1329626</v>
      </c>
      <c r="E7" s="17">
        <f>SUM(C7:D7)</f>
        <v>4054433</v>
      </c>
    </row>
    <row r="8" spans="1:8">
      <c r="A8" s="2" t="s">
        <v>30</v>
      </c>
      <c r="C8" s="30">
        <v>908918</v>
      </c>
      <c r="D8" s="30">
        <v>240546</v>
      </c>
      <c r="E8" s="10">
        <f>SUM(C8:D8)</f>
        <v>1149464</v>
      </c>
      <c r="G8" s="10"/>
    </row>
    <row r="9" spans="1:8">
      <c r="A9" s="2" t="s">
        <v>31</v>
      </c>
      <c r="C9" s="30">
        <v>126608</v>
      </c>
      <c r="D9" s="30">
        <v>132689</v>
      </c>
      <c r="E9" s="10">
        <f>SUM(C9:D9)</f>
        <v>259297</v>
      </c>
      <c r="G9" s="10"/>
      <c r="H9" s="10"/>
    </row>
    <row r="10" spans="1:8">
      <c r="A10" s="2" t="s">
        <v>3</v>
      </c>
      <c r="C10" s="30">
        <v>333379</v>
      </c>
      <c r="D10" s="10">
        <v>0</v>
      </c>
      <c r="E10" s="10">
        <f>SUM(C10:D10)</f>
        <v>333379</v>
      </c>
    </row>
    <row r="11" spans="1:8" ht="16.3">
      <c r="A11" s="2" t="s">
        <v>32</v>
      </c>
      <c r="C11" s="39">
        <v>112431</v>
      </c>
      <c r="D11" s="12">
        <v>0</v>
      </c>
      <c r="E11" s="11">
        <f>SUM(C11:D11)</f>
        <v>112431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4206143</v>
      </c>
      <c r="D13" s="12">
        <f>SUM(D7:D12)</f>
        <v>1702861</v>
      </c>
      <c r="E13" s="12">
        <f>SUM(E7:E11)</f>
        <v>5909004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323012</v>
      </c>
      <c r="D16" s="10">
        <v>0</v>
      </c>
      <c r="E16" s="10">
        <f>SUM(C16:D16)</f>
        <v>323012</v>
      </c>
    </row>
    <row r="17" spans="1:7" ht="16.3">
      <c r="A17" s="2" t="s">
        <v>7</v>
      </c>
      <c r="C17" s="40">
        <v>429510</v>
      </c>
      <c r="D17" s="12">
        <v>0</v>
      </c>
      <c r="E17" s="12">
        <f>SUM(C17:D17)</f>
        <v>429510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4958665</v>
      </c>
      <c r="D19" s="12">
        <f>SUM(D13:D17)</f>
        <v>1702861</v>
      </c>
      <c r="E19" s="12">
        <f>SUM(E13:E18)</f>
        <v>6661526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-153268</v>
      </c>
      <c r="D23" s="10">
        <v>-603156</v>
      </c>
      <c r="E23" s="10">
        <f>SUM(C23:D23)</f>
        <v>-756424</v>
      </c>
    </row>
    <row r="24" spans="1:7">
      <c r="A24" s="2" t="s">
        <v>25</v>
      </c>
      <c r="C24" s="10">
        <f>-C16</f>
        <v>-323012</v>
      </c>
      <c r="D24" s="10">
        <v>0</v>
      </c>
      <c r="E24" s="10">
        <f t="shared" ref="E24" si="0">SUM(C24:D24)</f>
        <v>-323012</v>
      </c>
    </row>
    <row r="25" spans="1:7">
      <c r="A25" s="2" t="s">
        <v>26</v>
      </c>
      <c r="C25" s="10">
        <v>-279165</v>
      </c>
      <c r="D25" s="10">
        <v>-240665</v>
      </c>
      <c r="E25" s="10">
        <f>SUM(C25:D25)</f>
        <v>-519830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-214755</v>
      </c>
      <c r="D27" s="10">
        <v>-214755</v>
      </c>
      <c r="E27" s="10">
        <f>SUM(C27:D27)</f>
        <v>-429510</v>
      </c>
    </row>
    <row r="28" spans="1:7" ht="16.3">
      <c r="A28" s="2" t="s">
        <v>26</v>
      </c>
      <c r="C28" s="12">
        <v>-79221</v>
      </c>
      <c r="D28" s="12">
        <v>-79221</v>
      </c>
      <c r="E28" s="12">
        <f>SUM(C28:D28)</f>
        <v>-158442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-1049421</v>
      </c>
      <c r="D30" s="12">
        <f>SUM(D23:D25)+SUM(D27:D28)</f>
        <v>-1137797</v>
      </c>
      <c r="E30" s="12">
        <f>SUM(E23:E25,E27:E28)</f>
        <v>-2187218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3909244</v>
      </c>
      <c r="D32" s="22">
        <f>SUM(D19,D30)</f>
        <v>565064</v>
      </c>
      <c r="E32" s="22">
        <f>SUM(E19,E30)</f>
        <v>4474308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1053813</v>
      </c>
      <c r="D35" s="15">
        <f>-C35</f>
        <v>-1053813</v>
      </c>
      <c r="E35" s="10">
        <f>SUM(C35:D35)</f>
        <v>0</v>
      </c>
    </row>
    <row r="36" spans="1:5">
      <c r="A36" s="2" t="s">
        <v>34</v>
      </c>
      <c r="C36" s="30">
        <v>52368.74</v>
      </c>
      <c r="D36" s="10">
        <f>-C36</f>
        <v>-52369</v>
      </c>
      <c r="E36" s="10">
        <f>SUM(C36:D36)</f>
        <v>0</v>
      </c>
    </row>
    <row r="37" spans="1:5" ht="16.3">
      <c r="A37" s="2" t="s">
        <v>35</v>
      </c>
      <c r="C37" s="12">
        <f>D9</f>
        <v>132689</v>
      </c>
      <c r="D37" s="12">
        <f>-C37</f>
        <v>-132689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1238871</v>
      </c>
      <c r="D39" s="11">
        <f>SUM(D35:D38)</f>
        <v>-1238871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5148115</v>
      </c>
      <c r="D41" s="16">
        <f>SUM(D32,D39)</f>
        <v>-673807</v>
      </c>
      <c r="E41" s="16">
        <f>SUM(E32,E39)</f>
        <v>4474308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4561272</v>
      </c>
      <c r="D48" s="17">
        <f>((C8+C9+C36+C37)*0.95)+D8+D9+D36+D37+C16+C17</f>
        <v>2100254</v>
      </c>
      <c r="E48" s="17">
        <f>SUM(C48:D48)</f>
        <v>6661526</v>
      </c>
    </row>
    <row r="49" spans="1:14">
      <c r="A49" s="2" t="s">
        <v>16</v>
      </c>
      <c r="C49" s="11">
        <f>SUM(C23:D24,C27:D27)</f>
        <v>-1508946</v>
      </c>
      <c r="D49" s="11">
        <f>SUM(C25:D25,C28:D28)</f>
        <v>-678272</v>
      </c>
      <c r="E49" s="11">
        <f>SUM(C49:D49)</f>
        <v>-2187218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3052326</v>
      </c>
      <c r="D51" s="11">
        <f>SUM(D48:D50)</f>
        <v>1421982</v>
      </c>
      <c r="E51" s="11">
        <f>SUM(E48:E49)</f>
        <v>4474308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61241</v>
      </c>
      <c r="D53" s="12">
        <v>122482.58</v>
      </c>
      <c r="E53" s="12">
        <f>SUM(C53:D53)</f>
        <v>183724</v>
      </c>
    </row>
    <row r="54" spans="1:14" ht="11.3" customHeight="1"/>
    <row r="55" spans="1:14">
      <c r="A55" s="2" t="s">
        <v>18</v>
      </c>
      <c r="C55" s="16">
        <f>SUM(C51:C53)</f>
        <v>3113567</v>
      </c>
      <c r="D55" s="16">
        <f>SUM(D51:D53)</f>
        <v>1544465</v>
      </c>
      <c r="E55" s="16">
        <f>SUM(E51:E53)</f>
        <v>4658032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290684</v>
      </c>
      <c r="D7" s="32">
        <v>303863</v>
      </c>
      <c r="E7" s="17">
        <f>SUM(C7:D7)</f>
        <v>594547</v>
      </c>
    </row>
    <row r="8" spans="1:8">
      <c r="A8" s="2" t="s">
        <v>30</v>
      </c>
      <c r="C8" s="30">
        <v>97425</v>
      </c>
      <c r="D8" s="30">
        <v>118332</v>
      </c>
      <c r="E8" s="10">
        <f>SUM(C8:D8)</f>
        <v>215757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58810</v>
      </c>
      <c r="D10" s="10">
        <v>0</v>
      </c>
      <c r="E10" s="10">
        <f>SUM(C10:D10)</f>
        <v>58810</v>
      </c>
    </row>
    <row r="11" spans="1:8" ht="16.3">
      <c r="A11" s="2" t="s">
        <v>32</v>
      </c>
      <c r="C11" s="39">
        <v>17648</v>
      </c>
      <c r="D11" s="12">
        <v>0</v>
      </c>
      <c r="E11" s="11">
        <f>SUM(C11:D11)</f>
        <v>17648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464567</v>
      </c>
      <c r="D13" s="12">
        <f>SUM(D7:D12)</f>
        <v>422195</v>
      </c>
      <c r="E13" s="12">
        <f>SUM(E7:E11)</f>
        <v>886762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138775</v>
      </c>
      <c r="D16" s="10">
        <v>0</v>
      </c>
      <c r="E16" s="10">
        <f>SUM(C16:D16)</f>
        <v>138775</v>
      </c>
    </row>
    <row r="17" spans="1:7" ht="16.3">
      <c r="A17" s="2" t="s">
        <v>7</v>
      </c>
      <c r="C17" s="40">
        <v>223966</v>
      </c>
      <c r="D17" s="12">
        <v>0</v>
      </c>
      <c r="E17" s="12">
        <f>SUM(C17:D17)</f>
        <v>223966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827308</v>
      </c>
      <c r="D19" s="12">
        <f>SUM(D13:D17)</f>
        <v>422195</v>
      </c>
      <c r="E19" s="12">
        <f>SUM(E13:E18)</f>
        <v>1249503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-38229</v>
      </c>
      <c r="D23" s="10">
        <v>-217647</v>
      </c>
      <c r="E23" s="10">
        <f>SUM(C23:D23)</f>
        <v>-255876</v>
      </c>
    </row>
    <row r="24" spans="1:7">
      <c r="A24" s="2" t="s">
        <v>25</v>
      </c>
      <c r="C24" s="10">
        <f>-C16</f>
        <v>-138775</v>
      </c>
      <c r="D24" s="10">
        <v>0</v>
      </c>
      <c r="E24" s="10">
        <f t="shared" ref="E24" si="0">SUM(C24:D24)</f>
        <v>-138775</v>
      </c>
    </row>
    <row r="25" spans="1:7">
      <c r="A25" s="2" t="s">
        <v>26</v>
      </c>
      <c r="C25" s="10">
        <v>-79576</v>
      </c>
      <c r="D25" s="10">
        <v>-28305</v>
      </c>
      <c r="E25" s="10">
        <f>SUM(C25:D25)</f>
        <v>-107881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-111983</v>
      </c>
      <c r="D27" s="10">
        <v>-111983</v>
      </c>
      <c r="E27" s="10">
        <f>SUM(C27:D27)</f>
        <v>-223966</v>
      </c>
    </row>
    <row r="28" spans="1:7" ht="16.3">
      <c r="A28" s="2" t="s">
        <v>26</v>
      </c>
      <c r="C28" s="12">
        <v>-8547</v>
      </c>
      <c r="D28" s="12">
        <v>-8547</v>
      </c>
      <c r="E28" s="12">
        <f>SUM(C28:D28)</f>
        <v>-17094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-377110</v>
      </c>
      <c r="D30" s="12">
        <f>SUM(D23:D25)+SUM(D27:D28)</f>
        <v>-366482</v>
      </c>
      <c r="E30" s="12">
        <f>SUM(E23:E25,E27:E28)</f>
        <v>-743592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450198</v>
      </c>
      <c r="D32" s="22">
        <f>SUM(D19,D30)</f>
        <v>55713</v>
      </c>
      <c r="E32" s="22">
        <f>SUM(E19,E30)</f>
        <v>505911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261993</v>
      </c>
      <c r="D35" s="15">
        <f>-C35</f>
        <v>-261993</v>
      </c>
      <c r="E35" s="10">
        <f>SUM(C35:D35)</f>
        <v>0</v>
      </c>
    </row>
    <row r="36" spans="1:5">
      <c r="A36" s="2" t="s">
        <v>34</v>
      </c>
      <c r="C36" s="30">
        <v>73967.64</v>
      </c>
      <c r="D36" s="10">
        <f>-C36</f>
        <v>-73968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335961</v>
      </c>
      <c r="D39" s="11">
        <f>SUM(D35:D38)</f>
        <v>-335961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786159</v>
      </c>
      <c r="D41" s="16">
        <f>SUM(D32,D39)</f>
        <v>-280248</v>
      </c>
      <c r="E41" s="16">
        <f>SUM(E32,E39)</f>
        <v>505911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679575</v>
      </c>
      <c r="D48" s="17">
        <f>((C8+C9+C36+C37)*0.95)+D8+D9+D36+D37+C16+C17</f>
        <v>569928</v>
      </c>
      <c r="E48" s="17">
        <f>SUM(C48:D48)</f>
        <v>1249503</v>
      </c>
    </row>
    <row r="49" spans="1:14">
      <c r="A49" s="2" t="s">
        <v>16</v>
      </c>
      <c r="C49" s="11">
        <f>SUM(C23:D24,C27:D27)</f>
        <v>-618617</v>
      </c>
      <c r="D49" s="11">
        <f>SUM(C25:D25,C28:D28)</f>
        <v>-124975</v>
      </c>
      <c r="E49" s="11">
        <f>SUM(C49:D49)</f>
        <v>-743592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60958</v>
      </c>
      <c r="D51" s="11">
        <f>SUM(D48:D50)</f>
        <v>444953</v>
      </c>
      <c r="E51" s="11">
        <f>SUM(E48:E49)</f>
        <v>505911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60958</v>
      </c>
      <c r="D55" s="16">
        <f>SUM(D51:D53)</f>
        <v>444953</v>
      </c>
      <c r="E55" s="16">
        <f>SUM(E51:E53)</f>
        <v>505911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:N57"/>
  <sheetViews>
    <sheetView topLeftCell="A28" zoomScaleNormal="100" workbookViewId="0">
      <selection activeCell="E53" sqref="E53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627804</v>
      </c>
      <c r="D7" s="32">
        <v>289812</v>
      </c>
      <c r="E7" s="17">
        <f>SUM(C7:D7)</f>
        <v>917616</v>
      </c>
    </row>
    <row r="8" spans="1:8">
      <c r="A8" s="2" t="s">
        <v>30</v>
      </c>
      <c r="C8" s="30">
        <v>186002</v>
      </c>
      <c r="D8" s="30">
        <v>39670</v>
      </c>
      <c r="E8" s="10">
        <f>SUM(C8:D8)</f>
        <v>225672</v>
      </c>
      <c r="G8" s="10"/>
    </row>
    <row r="9" spans="1:8">
      <c r="A9" s="2" t="s">
        <v>31</v>
      </c>
      <c r="C9" s="30">
        <v>21606</v>
      </c>
      <c r="D9" s="30">
        <v>24038</v>
      </c>
      <c r="E9" s="10">
        <f>SUM(C9:D9)</f>
        <v>45644</v>
      </c>
      <c r="G9" s="10"/>
      <c r="H9" s="10"/>
    </row>
    <row r="10" spans="1:8">
      <c r="A10" s="2" t="s">
        <v>3</v>
      </c>
      <c r="C10" s="30">
        <v>96030</v>
      </c>
      <c r="D10" s="10">
        <v>0</v>
      </c>
      <c r="E10" s="10">
        <f>SUM(C10:D10)</f>
        <v>96030</v>
      </c>
    </row>
    <row r="11" spans="1:8" ht="16.3">
      <c r="A11" s="2" t="s">
        <v>32</v>
      </c>
      <c r="C11" s="39">
        <v>26479</v>
      </c>
      <c r="D11" s="12">
        <v>0</v>
      </c>
      <c r="E11" s="11">
        <f>SUM(C11:D11)</f>
        <v>26479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957921</v>
      </c>
      <c r="D13" s="12">
        <f>SUM(D7:D12)</f>
        <v>353520</v>
      </c>
      <c r="E13" s="12">
        <f>SUM(E7:E11)</f>
        <v>1311441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195025</v>
      </c>
      <c r="D16" s="10">
        <v>0</v>
      </c>
      <c r="E16" s="10">
        <f>SUM(C16:D16)</f>
        <v>195025</v>
      </c>
    </row>
    <row r="17" spans="1:7" ht="16.3">
      <c r="A17" s="2" t="s">
        <v>7</v>
      </c>
      <c r="C17" s="40">
        <v>396786</v>
      </c>
      <c r="D17" s="12">
        <v>0</v>
      </c>
      <c r="E17" s="12">
        <f>SUM(C17:D17)</f>
        <v>396786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1549732</v>
      </c>
      <c r="D19" s="12">
        <f>SUM(D13:D17)</f>
        <v>353520</v>
      </c>
      <c r="E19" s="12">
        <f>SUM(E13:E18)</f>
        <v>1903252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-84225</v>
      </c>
      <c r="D23" s="10">
        <v>-294812</v>
      </c>
      <c r="E23" s="10">
        <f>SUM(C23:D23)</f>
        <v>-379037</v>
      </c>
    </row>
    <row r="24" spans="1:7">
      <c r="A24" s="2" t="s">
        <v>25</v>
      </c>
      <c r="C24" s="10">
        <f>-C16</f>
        <v>-195025</v>
      </c>
      <c r="D24" s="10">
        <v>0</v>
      </c>
      <c r="E24" s="10">
        <f t="shared" ref="E24" si="0">SUM(C24:D24)</f>
        <v>-195025</v>
      </c>
    </row>
    <row r="25" spans="1:7">
      <c r="A25" s="2" t="s">
        <v>26</v>
      </c>
      <c r="C25" s="10">
        <v>-122700</v>
      </c>
      <c r="D25" s="10">
        <v>-331862</v>
      </c>
      <c r="E25" s="10">
        <f>SUM(C25:D25)</f>
        <v>-454562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-264524</v>
      </c>
      <c r="D27" s="10">
        <v>-132262</v>
      </c>
      <c r="E27" s="10">
        <f>SUM(C27:D27)</f>
        <v>-396786</v>
      </c>
    </row>
    <row r="28" spans="1:7" ht="16.3">
      <c r="A28" s="2" t="s">
        <v>26</v>
      </c>
      <c r="C28" s="12">
        <v>57994</v>
      </c>
      <c r="D28" s="12">
        <v>28997</v>
      </c>
      <c r="E28" s="12">
        <f>SUM(C28:D28)</f>
        <v>86991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-608480</v>
      </c>
      <c r="D30" s="12">
        <f>SUM(D23:D25)+SUM(D27:D28)</f>
        <v>-729939</v>
      </c>
      <c r="E30" s="12">
        <f>SUM(E23:E25,E27:E28)</f>
        <v>-1338419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941252</v>
      </c>
      <c r="D32" s="22">
        <f>SUM(D19,D30)</f>
        <v>-376419</v>
      </c>
      <c r="E32" s="22">
        <f>SUM(E19,E30)</f>
        <v>564833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245940</v>
      </c>
      <c r="D35" s="15">
        <f>-C35</f>
        <v>-245940</v>
      </c>
      <c r="E35" s="10">
        <f>SUM(C35:D35)</f>
        <v>0</v>
      </c>
    </row>
    <row r="36" spans="1:5">
      <c r="A36" s="2" t="s">
        <v>34</v>
      </c>
      <c r="C36" s="30">
        <v>429.1</v>
      </c>
      <c r="D36" s="10">
        <f>-C36</f>
        <v>-429</v>
      </c>
      <c r="E36" s="10">
        <f>SUM(C36:D36)</f>
        <v>0</v>
      </c>
    </row>
    <row r="37" spans="1:5" ht="16.3">
      <c r="A37" s="2" t="s">
        <v>35</v>
      </c>
      <c r="C37" s="12">
        <f>D9</f>
        <v>24038</v>
      </c>
      <c r="D37" s="12">
        <f>-C37</f>
        <v>-24038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270407</v>
      </c>
      <c r="D39" s="11">
        <f>SUM(D35:D38)</f>
        <v>-270407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1211659</v>
      </c>
      <c r="D41" s="16">
        <f>SUM(D32,D39)</f>
        <v>-646826</v>
      </c>
      <c r="E41" s="16">
        <f>SUM(E32,E39)</f>
        <v>564833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1051729</v>
      </c>
      <c r="D48" s="17">
        <f>((C8+C9+C36+C37)*0.95)+D8+D9+D36+D37+C16+C17</f>
        <v>851523</v>
      </c>
      <c r="E48" s="17">
        <f>SUM(C48:D48)</f>
        <v>1903252</v>
      </c>
    </row>
    <row r="49" spans="1:14">
      <c r="A49" s="2" t="s">
        <v>16</v>
      </c>
      <c r="C49" s="11">
        <f>SUM(C23:D24,C27:D27)</f>
        <v>-970848</v>
      </c>
      <c r="D49" s="11">
        <f>SUM(C25:D25,C28:D28)</f>
        <v>-367571</v>
      </c>
      <c r="E49" s="11">
        <f>SUM(C49:D49)</f>
        <v>-1338419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80881</v>
      </c>
      <c r="D51" s="11">
        <f>SUM(D48:D50)</f>
        <v>483952</v>
      </c>
      <c r="E51" s="11">
        <f>SUM(E48:E49)</f>
        <v>564833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80881</v>
      </c>
      <c r="D55" s="16">
        <f>SUM(D51:D53)</f>
        <v>483952</v>
      </c>
      <c r="E55" s="16">
        <f>SUM(E51:E53)</f>
        <v>564833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992723</v>
      </c>
      <c r="D7" s="32">
        <v>1383432</v>
      </c>
      <c r="E7" s="17">
        <f>SUM(C7:D7)</f>
        <v>2376155</v>
      </c>
    </row>
    <row r="8" spans="1:8">
      <c r="A8" s="2" t="s">
        <v>30</v>
      </c>
      <c r="C8" s="30">
        <v>281860</v>
      </c>
      <c r="D8" s="30">
        <v>837435</v>
      </c>
      <c r="E8" s="10">
        <f>SUM(C8:D8)</f>
        <v>1119295</v>
      </c>
      <c r="G8" s="10"/>
    </row>
    <row r="9" spans="1:8">
      <c r="A9" s="2" t="s">
        <v>31</v>
      </c>
      <c r="C9" s="30">
        <v>3602</v>
      </c>
      <c r="D9" s="30">
        <v>3901</v>
      </c>
      <c r="E9" s="10">
        <f>SUM(C9:D9)</f>
        <v>7503</v>
      </c>
      <c r="G9" s="10"/>
      <c r="H9" s="10"/>
    </row>
    <row r="10" spans="1:8">
      <c r="A10" s="2" t="s">
        <v>3</v>
      </c>
      <c r="C10" s="30">
        <v>186862</v>
      </c>
      <c r="D10" s="10">
        <v>0</v>
      </c>
      <c r="E10" s="10">
        <f>SUM(C10:D10)</f>
        <v>186862</v>
      </c>
    </row>
    <row r="11" spans="1:8" ht="16.3">
      <c r="A11" s="2" t="s">
        <v>32</v>
      </c>
      <c r="C11" s="39">
        <v>64657</v>
      </c>
      <c r="D11" s="12">
        <v>0</v>
      </c>
      <c r="E11" s="11">
        <f>SUM(C11:D11)</f>
        <v>64657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1529704</v>
      </c>
      <c r="D13" s="12">
        <f>SUM(D7:D12)</f>
        <v>2224768</v>
      </c>
      <c r="E13" s="12">
        <f>SUM(E7:E11)</f>
        <v>3754472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238203</v>
      </c>
      <c r="D16" s="10">
        <v>0</v>
      </c>
      <c r="E16" s="10">
        <f>SUM(C16:D16)</f>
        <v>238203</v>
      </c>
    </row>
    <row r="17" spans="1:7" ht="16.3">
      <c r="A17" s="2" t="s">
        <v>7</v>
      </c>
      <c r="C17" s="40">
        <v>468087</v>
      </c>
      <c r="D17" s="12">
        <v>0</v>
      </c>
      <c r="E17" s="12">
        <f>SUM(C17:D17)</f>
        <v>468087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2235994</v>
      </c>
      <c r="D19" s="12">
        <f>SUM(D13:D17)</f>
        <v>2224768</v>
      </c>
      <c r="E19" s="12">
        <f>SUM(E13:E18)</f>
        <v>4460762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-107875</v>
      </c>
      <c r="D23" s="10">
        <v>-363654</v>
      </c>
      <c r="E23" s="10">
        <f>SUM(C23:D23)</f>
        <v>-471529</v>
      </c>
    </row>
    <row r="24" spans="1:7">
      <c r="A24" s="2" t="s">
        <v>25</v>
      </c>
      <c r="C24" s="10">
        <f>-C16</f>
        <v>-238203</v>
      </c>
      <c r="D24" s="10">
        <v>0</v>
      </c>
      <c r="E24" s="10">
        <f t="shared" ref="E24" si="0">SUM(C24:D24)</f>
        <v>-238203</v>
      </c>
    </row>
    <row r="25" spans="1:7">
      <c r="A25" s="2" t="s">
        <v>26</v>
      </c>
      <c r="C25" s="10">
        <v>-182603</v>
      </c>
      <c r="D25" s="10">
        <v>-95125</v>
      </c>
      <c r="E25" s="10">
        <f>SUM(C25:D25)</f>
        <v>-277728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-234044</v>
      </c>
      <c r="D27" s="10">
        <v>-234044</v>
      </c>
      <c r="E27" s="10">
        <f>SUM(C27:D27)</f>
        <v>-468088</v>
      </c>
    </row>
    <row r="28" spans="1:7" ht="16.3">
      <c r="A28" s="2" t="s">
        <v>26</v>
      </c>
      <c r="C28" s="12">
        <v>-171320</v>
      </c>
      <c r="D28" s="12">
        <v>-171320</v>
      </c>
      <c r="E28" s="12">
        <f>SUM(C28:D28)</f>
        <v>-342640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-934045</v>
      </c>
      <c r="D30" s="12">
        <f>SUM(D23:D25)+SUM(D27:D28)</f>
        <v>-864143</v>
      </c>
      <c r="E30" s="12">
        <f>SUM(E23:E25,E27:E28)</f>
        <v>-1798188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1301949</v>
      </c>
      <c r="D32" s="22">
        <f>SUM(D19,D30)</f>
        <v>1360625</v>
      </c>
      <c r="E32" s="22">
        <f>SUM(E19,E30)</f>
        <v>2662574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1146435</v>
      </c>
      <c r="D35" s="15">
        <f>-C35</f>
        <v>-1146435</v>
      </c>
      <c r="E35" s="10">
        <f>SUM(C35:D35)</f>
        <v>0</v>
      </c>
    </row>
    <row r="36" spans="1:5">
      <c r="A36" s="2" t="s">
        <v>34</v>
      </c>
      <c r="C36" s="30">
        <v>677740.19</v>
      </c>
      <c r="D36" s="10">
        <f>-C36</f>
        <v>-677740</v>
      </c>
      <c r="E36" s="10">
        <f>SUM(C36:D36)</f>
        <v>0</v>
      </c>
    </row>
    <row r="37" spans="1:5" ht="16.3">
      <c r="A37" s="2" t="s">
        <v>35</v>
      </c>
      <c r="C37" s="12">
        <f>D9</f>
        <v>3901</v>
      </c>
      <c r="D37" s="12">
        <f>-C37</f>
        <v>-3901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1828076</v>
      </c>
      <c r="D39" s="11">
        <f>SUM(D35:D38)</f>
        <v>-1828076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3130025</v>
      </c>
      <c r="D41" s="16">
        <f>SUM(D32,D39)</f>
        <v>-467451</v>
      </c>
      <c r="E41" s="16">
        <f>SUM(E32,E39)</f>
        <v>2662574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2676029</v>
      </c>
      <c r="D48" s="17">
        <f>((C8+C9+C36+C37)*0.95)+D8+D9+D36+D37+C16+C17</f>
        <v>1784733</v>
      </c>
      <c r="E48" s="17">
        <f>SUM(C48:D48)</f>
        <v>4460762</v>
      </c>
    </row>
    <row r="49" spans="1:14">
      <c r="A49" s="2" t="s">
        <v>16</v>
      </c>
      <c r="C49" s="11">
        <f>SUM(C23:D24,C27:D27)</f>
        <v>-1177820</v>
      </c>
      <c r="D49" s="11">
        <f>SUM(C25:D25,C28:D28)</f>
        <v>-620368</v>
      </c>
      <c r="E49" s="11">
        <f>SUM(C49:D49)</f>
        <v>-1798188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1498209</v>
      </c>
      <c r="D51" s="11">
        <f>SUM(D48:D50)</f>
        <v>1164365</v>
      </c>
      <c r="E51" s="11">
        <f>SUM(E48:E49)</f>
        <v>2662574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16576</v>
      </c>
      <c r="D53" s="12">
        <v>33151.74</v>
      </c>
      <c r="E53" s="12">
        <f>SUM(C53:D53)</f>
        <v>49728</v>
      </c>
    </row>
    <row r="54" spans="1:14" ht="11.3" customHeight="1"/>
    <row r="55" spans="1:14">
      <c r="A55" s="2" t="s">
        <v>18</v>
      </c>
      <c r="C55" s="16">
        <f>SUM(C51:C53)</f>
        <v>1514785</v>
      </c>
      <c r="D55" s="16">
        <f>SUM(D51:D53)</f>
        <v>1197517</v>
      </c>
      <c r="E55" s="16">
        <f>SUM(E51:E53)</f>
        <v>2712302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N57"/>
  <sheetViews>
    <sheetView zoomScaleNormal="100" workbookViewId="0">
      <selection activeCell="A30" sqref="A30"/>
    </sheetView>
  </sheetViews>
  <sheetFormatPr defaultColWidth="9.109375" defaultRowHeight="14.4"/>
  <cols>
    <col min="1" max="1" width="41.109375" style="2" customWidth="1"/>
    <col min="2" max="2" width="27.109375" style="2" customWidth="1"/>
    <col min="3" max="3" width="17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38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1387633.34</v>
      </c>
      <c r="D7" s="17">
        <v>949134.97</v>
      </c>
      <c r="E7" s="17">
        <f>SUM(C7:D7)</f>
        <v>2336768</v>
      </c>
    </row>
    <row r="8" spans="1:8">
      <c r="A8" s="2" t="s">
        <v>30</v>
      </c>
      <c r="C8" s="10">
        <v>432051</v>
      </c>
      <c r="D8" s="10">
        <v>212416.92</v>
      </c>
      <c r="E8" s="10">
        <f>SUM(C8:D8)</f>
        <v>644468</v>
      </c>
      <c r="G8" s="10"/>
    </row>
    <row r="9" spans="1:8">
      <c r="A9" s="2" t="s">
        <v>31</v>
      </c>
      <c r="C9" s="10">
        <v>156771.79</v>
      </c>
      <c r="D9" s="10">
        <v>160907.29999999999</v>
      </c>
      <c r="E9" s="10">
        <f>SUM(C9:D9)</f>
        <v>317679</v>
      </c>
      <c r="G9" s="10"/>
      <c r="H9" s="10"/>
    </row>
    <row r="10" spans="1:8">
      <c r="A10" s="2" t="s">
        <v>3</v>
      </c>
      <c r="C10" s="10">
        <v>253667.64</v>
      </c>
      <c r="D10" s="10">
        <v>0</v>
      </c>
      <c r="E10" s="10">
        <f>SUM(C10:D10)</f>
        <v>253668</v>
      </c>
    </row>
    <row r="11" spans="1:8" ht="16.3">
      <c r="A11" s="2" t="s">
        <v>32</v>
      </c>
      <c r="C11" s="12">
        <v>61621.78</v>
      </c>
      <c r="D11" s="12">
        <v>0</v>
      </c>
      <c r="E11" s="11">
        <f>SUM(C11:D11)</f>
        <v>61622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2291746</v>
      </c>
      <c r="D13" s="12">
        <f>SUM(D7:D12)</f>
        <v>1322459</v>
      </c>
      <c r="E13" s="12">
        <f>SUM(E7:E11)</f>
        <v>3614205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10">
        <v>284706.11</v>
      </c>
      <c r="D16" s="10">
        <v>0</v>
      </c>
      <c r="E16" s="10">
        <f>SUM(C16:D16)</f>
        <v>284706</v>
      </c>
    </row>
    <row r="17" spans="1:7" ht="16.3">
      <c r="A17" s="2" t="s">
        <v>7</v>
      </c>
      <c r="C17" s="12">
        <v>412244.87</v>
      </c>
      <c r="D17" s="12">
        <v>0</v>
      </c>
      <c r="E17" s="12">
        <f>SUM(C17:D17)</f>
        <v>412245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2988697</v>
      </c>
      <c r="D19" s="12">
        <f>SUM(D13:D17)</f>
        <v>1322459</v>
      </c>
      <c r="E19" s="12">
        <f>SUM(E13:E18)</f>
        <v>4311156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-93213.61</v>
      </c>
      <c r="D23" s="10">
        <v>-629545.51</v>
      </c>
      <c r="E23" s="10">
        <f>SUM(C23:D23)</f>
        <v>-722759</v>
      </c>
    </row>
    <row r="24" spans="1:7">
      <c r="A24" s="2" t="s">
        <v>25</v>
      </c>
      <c r="C24" s="10">
        <f>-C16</f>
        <v>-284706</v>
      </c>
      <c r="D24" s="10">
        <v>0</v>
      </c>
      <c r="E24" s="10">
        <f t="shared" ref="E24" si="0">SUM(C24:D24)</f>
        <v>-284706</v>
      </c>
    </row>
    <row r="25" spans="1:7">
      <c r="A25" s="2" t="s">
        <v>26</v>
      </c>
      <c r="C25" s="10">
        <v>-162735</v>
      </c>
      <c r="D25" s="10">
        <v>-140521</v>
      </c>
      <c r="E25" s="10">
        <f>SUM(C25:D25)</f>
        <v>-303256</v>
      </c>
      <c r="G25" s="10"/>
    </row>
    <row r="26" spans="1:7" ht="16.3">
      <c r="A26" s="2" t="s">
        <v>165</v>
      </c>
      <c r="C26" s="12"/>
      <c r="D26" s="12"/>
      <c r="E26" s="10"/>
    </row>
    <row r="27" spans="1:7">
      <c r="A27" s="2" t="s">
        <v>25</v>
      </c>
      <c r="C27" s="10">
        <v>-206122</v>
      </c>
      <c r="D27" s="10">
        <v>-206122</v>
      </c>
      <c r="E27" s="10">
        <f>SUM(C27:D27)</f>
        <v>-412244</v>
      </c>
    </row>
    <row r="28" spans="1:7" ht="16.3">
      <c r="A28" s="2" t="s">
        <v>26</v>
      </c>
      <c r="C28" s="12">
        <v>-39580</v>
      </c>
      <c r="D28" s="12">
        <v>-39580</v>
      </c>
      <c r="E28" s="12">
        <f>SUM(C28:D28)</f>
        <v>-79160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-786357</v>
      </c>
      <c r="D30" s="12">
        <f>SUM(D23:D25)+SUM(D27:D28)</f>
        <v>-1015769</v>
      </c>
      <c r="E30" s="12">
        <f>SUM(E23:E25,E27:E28)</f>
        <v>-1802125</v>
      </c>
    </row>
    <row r="31" spans="1:7">
      <c r="C31" s="10"/>
      <c r="D31" s="10"/>
      <c r="E31" s="10"/>
    </row>
    <row r="32" spans="1:7" ht="16.3">
      <c r="A32" s="2" t="s">
        <v>12</v>
      </c>
      <c r="C32" s="14">
        <f>SUM(C19,C30)</f>
        <v>2202340</v>
      </c>
      <c r="D32" s="14">
        <f>SUM(D19,D30)</f>
        <v>306690</v>
      </c>
      <c r="E32" s="22">
        <f>SUM(E19,E30)</f>
        <v>2509031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10">
        <v>728521.78</v>
      </c>
      <c r="D35" s="15">
        <f>-C35</f>
        <v>-728522</v>
      </c>
      <c r="E35" s="10">
        <f>SUM(C35:D35)</f>
        <v>0</v>
      </c>
    </row>
    <row r="36" spans="1:5">
      <c r="A36" s="2" t="s">
        <v>34</v>
      </c>
      <c r="C36" s="10">
        <v>78103.520000000004</v>
      </c>
      <c r="D36" s="10">
        <f>-C36</f>
        <v>-78104</v>
      </c>
      <c r="E36" s="10">
        <f>SUM(C36:D36)</f>
        <v>0</v>
      </c>
    </row>
    <row r="37" spans="1:5" ht="16.3">
      <c r="A37" s="2" t="s">
        <v>35</v>
      </c>
      <c r="C37" s="12">
        <f>D9</f>
        <v>160907</v>
      </c>
      <c r="D37" s="12">
        <f>-C37</f>
        <v>-160907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967532</v>
      </c>
      <c r="D39" s="11">
        <f>SUM(D35:D38)</f>
        <v>-967533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3169872</v>
      </c>
      <c r="D41" s="16">
        <f>SUM(D32,D39)</f>
        <v>-660843</v>
      </c>
      <c r="E41" s="16">
        <f>SUM(E32,E39)</f>
        <v>2509031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2693449</v>
      </c>
      <c r="D48" s="17">
        <f>((C8+C9+C36+C37)*0.95)+D8+D9+D36+D37+C16+C17</f>
        <v>1617706</v>
      </c>
      <c r="E48" s="17">
        <f>SUM(C48:D48)</f>
        <v>4311155</v>
      </c>
    </row>
    <row r="49" spans="1:14">
      <c r="A49" s="2" t="s">
        <v>16</v>
      </c>
      <c r="C49" s="11">
        <f>SUM(C23:D24,C27:D27)</f>
        <v>-1419709</v>
      </c>
      <c r="D49" s="11">
        <f>SUM(C25:D25,C28:D28)</f>
        <v>-382416</v>
      </c>
      <c r="E49" s="11">
        <f>SUM(C49:D49)</f>
        <v>-1802125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1273740</v>
      </c>
      <c r="D51" s="11">
        <f>SUM(D48:D50)</f>
        <v>1235290</v>
      </c>
      <c r="E51" s="11">
        <f>SUM(E48:E49)</f>
        <v>2509030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23256</v>
      </c>
      <c r="D53" s="12">
        <v>46511.12</v>
      </c>
      <c r="E53" s="12">
        <f>SUM(C53:D53)</f>
        <v>69767</v>
      </c>
    </row>
    <row r="54" spans="1:14" ht="11.3" customHeight="1"/>
    <row r="55" spans="1:14">
      <c r="A55" s="2" t="s">
        <v>18</v>
      </c>
      <c r="C55" s="16">
        <f>SUM(C51:C53)</f>
        <v>1296996</v>
      </c>
      <c r="D55" s="16">
        <f>SUM(D51:D53)</f>
        <v>1281801</v>
      </c>
      <c r="E55" s="16">
        <f>SUM(E51:E53)</f>
        <v>2578797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firstPageNumber="20" orientation="portrait" useFirstPageNumber="1" r:id="rId1"/>
  <headerFooter alignWithMargins="0">
    <oddFooter>&amp;C&amp;"Times New Roman,Regular"&amp;15&amp;P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491783</v>
      </c>
      <c r="D7" s="32">
        <v>920737</v>
      </c>
      <c r="E7" s="17">
        <f>SUM(C7:D7)</f>
        <v>1412520</v>
      </c>
    </row>
    <row r="8" spans="1:8">
      <c r="A8" s="2" t="s">
        <v>30</v>
      </c>
      <c r="C8" s="30">
        <v>149742</v>
      </c>
      <c r="D8" s="30">
        <v>127082</v>
      </c>
      <c r="E8" s="10">
        <f>SUM(C8:D8)</f>
        <v>276824</v>
      </c>
      <c r="G8" s="10"/>
    </row>
    <row r="9" spans="1:8">
      <c r="A9" s="2" t="s">
        <v>31</v>
      </c>
      <c r="C9" s="30">
        <v>88640</v>
      </c>
      <c r="D9" s="30">
        <v>97430</v>
      </c>
      <c r="E9" s="10">
        <f>SUM(C9:D9)</f>
        <v>186070</v>
      </c>
      <c r="G9" s="10"/>
      <c r="H9" s="10"/>
    </row>
    <row r="10" spans="1:8">
      <c r="A10" s="2" t="s">
        <v>3</v>
      </c>
      <c r="C10" s="30">
        <v>93835</v>
      </c>
      <c r="D10" s="10">
        <v>0</v>
      </c>
      <c r="E10" s="10">
        <f>SUM(C10:D10)</f>
        <v>93835</v>
      </c>
    </row>
    <row r="11" spans="1:8" ht="16.3">
      <c r="A11" s="2" t="s">
        <v>32</v>
      </c>
      <c r="C11" s="39">
        <v>40111</v>
      </c>
      <c r="D11" s="12">
        <v>0</v>
      </c>
      <c r="E11" s="11">
        <f>SUM(C11:D11)</f>
        <v>40111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864111</v>
      </c>
      <c r="D13" s="12">
        <f>SUM(D7:D12)</f>
        <v>1145249</v>
      </c>
      <c r="E13" s="12">
        <f>SUM(E7:E11)</f>
        <v>2009360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175371</v>
      </c>
      <c r="D16" s="10">
        <v>0</v>
      </c>
      <c r="E16" s="10">
        <f>SUM(C16:D16)</f>
        <v>175371</v>
      </c>
    </row>
    <row r="17" spans="1:7" ht="16.3">
      <c r="A17" s="2" t="s">
        <v>7</v>
      </c>
      <c r="C17" s="40">
        <v>235024</v>
      </c>
      <c r="D17" s="12">
        <v>0</v>
      </c>
      <c r="E17" s="12">
        <f>SUM(C17:D17)</f>
        <v>235024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1274506</v>
      </c>
      <c r="D19" s="12">
        <f>SUM(D13:D17)</f>
        <v>1145249</v>
      </c>
      <c r="E19" s="12">
        <f>SUM(E13:E18)</f>
        <v>2419755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-45024</v>
      </c>
      <c r="D23" s="10">
        <v>-264258</v>
      </c>
      <c r="E23" s="10">
        <f>SUM(C23:D23)</f>
        <v>-309282</v>
      </c>
    </row>
    <row r="24" spans="1:7">
      <c r="A24" s="2" t="s">
        <v>25</v>
      </c>
      <c r="C24" s="10">
        <f>-C16</f>
        <v>-175371</v>
      </c>
      <c r="D24" s="10">
        <v>0</v>
      </c>
      <c r="E24" s="10">
        <f t="shared" ref="E24" si="0">SUM(C24:D24)</f>
        <v>-175371</v>
      </c>
    </row>
    <row r="25" spans="1:7">
      <c r="A25" s="2" t="s">
        <v>26</v>
      </c>
      <c r="C25" s="10">
        <v>-59178</v>
      </c>
      <c r="D25" s="10">
        <v>-170502</v>
      </c>
      <c r="E25" s="10">
        <f>SUM(C25:D25)</f>
        <v>-229680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-117512</v>
      </c>
      <c r="D27" s="10">
        <v>-117512</v>
      </c>
      <c r="E27" s="10">
        <f>SUM(C27:D27)</f>
        <v>-235024</v>
      </c>
    </row>
    <row r="28" spans="1:7" ht="16.3">
      <c r="A28" s="2" t="s">
        <v>26</v>
      </c>
      <c r="C28" s="12">
        <v>88669</v>
      </c>
      <c r="D28" s="12">
        <v>88669</v>
      </c>
      <c r="E28" s="12">
        <f>SUM(C28:D28)</f>
        <v>177338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-308416</v>
      </c>
      <c r="D30" s="12">
        <f>SUM(D23:D25)+SUM(D27:D28)</f>
        <v>-463603</v>
      </c>
      <c r="E30" s="12">
        <f>SUM(E23:E25,E27:E28)</f>
        <v>-772019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966090</v>
      </c>
      <c r="D32" s="22">
        <f>SUM(D19,D30)</f>
        <v>681646</v>
      </c>
      <c r="E32" s="22">
        <f>SUM(E19,E30)</f>
        <v>1647736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791975</v>
      </c>
      <c r="D35" s="15">
        <f>-C35</f>
        <v>-791975</v>
      </c>
      <c r="E35" s="10">
        <f>SUM(C35:D35)</f>
        <v>0</v>
      </c>
    </row>
    <row r="36" spans="1:5">
      <c r="A36" s="2" t="s">
        <v>34</v>
      </c>
      <c r="C36" s="30">
        <v>27837.759999999998</v>
      </c>
      <c r="D36" s="10">
        <f>-C36</f>
        <v>-27838</v>
      </c>
      <c r="E36" s="10">
        <f>SUM(C36:D36)</f>
        <v>0</v>
      </c>
    </row>
    <row r="37" spans="1:5" ht="16.3">
      <c r="A37" s="2" t="s">
        <v>35</v>
      </c>
      <c r="C37" s="12">
        <f>D9</f>
        <v>97430</v>
      </c>
      <c r="D37" s="12">
        <f>-C37</f>
        <v>-97430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917243</v>
      </c>
      <c r="D39" s="11">
        <f>SUM(D35:D38)</f>
        <v>-917243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1883333</v>
      </c>
      <c r="D41" s="16">
        <f>SUM(D32,D39)</f>
        <v>-235597</v>
      </c>
      <c r="E41" s="16">
        <f>SUM(E32,E39)</f>
        <v>1647736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1564649</v>
      </c>
      <c r="D48" s="17">
        <f>((C8+C9+C36+C37)*0.95)+D8+D9+D36+D37+C16+C17</f>
        <v>855106</v>
      </c>
      <c r="E48" s="17">
        <f>SUM(C48:D48)</f>
        <v>2419755</v>
      </c>
    </row>
    <row r="49" spans="1:14">
      <c r="A49" s="2" t="s">
        <v>16</v>
      </c>
      <c r="C49" s="11">
        <f>SUM(C23:D24,C27:D27)</f>
        <v>-719677</v>
      </c>
      <c r="D49" s="11">
        <f>SUM(C25:D25,C28:D28)</f>
        <v>-52342</v>
      </c>
      <c r="E49" s="11">
        <f>SUM(C49:D49)</f>
        <v>-772019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844972</v>
      </c>
      <c r="D51" s="11">
        <f>SUM(D48:D50)</f>
        <v>802764</v>
      </c>
      <c r="E51" s="11">
        <f>SUM(E48:E49)</f>
        <v>1647736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8038</v>
      </c>
      <c r="D53" s="12">
        <v>16075.79</v>
      </c>
      <c r="E53" s="12">
        <f>SUM(C53:D53)</f>
        <v>24114</v>
      </c>
    </row>
    <row r="54" spans="1:14" ht="11.3" customHeight="1"/>
    <row r="55" spans="1:14">
      <c r="A55" s="2" t="s">
        <v>18</v>
      </c>
      <c r="C55" s="16">
        <f>SUM(C51:C53)</f>
        <v>853010</v>
      </c>
      <c r="D55" s="16">
        <f>SUM(D51:D53)</f>
        <v>818840</v>
      </c>
      <c r="E55" s="16">
        <f>SUM(E51:E53)</f>
        <v>1671850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1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6.6640625" style="2" customWidth="1"/>
    <col min="3" max="3" width="16" style="2" bestFit="1" customWidth="1"/>
    <col min="4" max="4" width="15.6640625" style="2" customWidth="1"/>
    <col min="5" max="5" width="16" style="2" bestFit="1" customWidth="1"/>
    <col min="6" max="6" width="9.109375" style="2"/>
    <col min="7" max="7" width="9.5546875" style="2" bestFit="1" customWidth="1"/>
    <col min="8" max="8" width="12" style="2" bestFit="1" customWidth="1"/>
    <col min="9" max="16384" width="9.109375" style="2"/>
  </cols>
  <sheetData>
    <row r="1" spans="1:8" ht="15.05">
      <c r="A1" s="27" t="s">
        <v>159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87248736</v>
      </c>
      <c r="D7" s="32">
        <v>23810525</v>
      </c>
      <c r="E7" s="17">
        <f>SUM(C7:D7)</f>
        <v>111059261</v>
      </c>
    </row>
    <row r="8" spans="1:8">
      <c r="A8" s="2" t="s">
        <v>30</v>
      </c>
      <c r="C8" s="30">
        <v>30978698</v>
      </c>
      <c r="D8" s="30">
        <v>11395268</v>
      </c>
      <c r="E8" s="10">
        <f>SUM(C8:D8)</f>
        <v>42373966</v>
      </c>
      <c r="G8" s="10"/>
    </row>
    <row r="9" spans="1:8">
      <c r="A9" s="2" t="s">
        <v>31</v>
      </c>
      <c r="C9" s="30">
        <v>1302426</v>
      </c>
      <c r="D9" s="30">
        <v>750369</v>
      </c>
      <c r="E9" s="10">
        <f>SUM(C9:D9)</f>
        <v>2052795</v>
      </c>
      <c r="G9" s="10"/>
      <c r="H9" s="10"/>
    </row>
    <row r="10" spans="1:8">
      <c r="A10" s="2" t="s">
        <v>3</v>
      </c>
      <c r="C10" s="30">
        <v>7352807</v>
      </c>
      <c r="D10" s="10">
        <v>0</v>
      </c>
      <c r="E10" s="10">
        <f>SUM(C10:D10)</f>
        <v>7352807</v>
      </c>
    </row>
    <row r="11" spans="1:8" ht="16.3">
      <c r="A11" s="2" t="s">
        <v>32</v>
      </c>
      <c r="C11" s="39">
        <v>3136193</v>
      </c>
      <c r="D11" s="12">
        <v>0</v>
      </c>
      <c r="E11" s="11">
        <f>SUM(C11:D11)</f>
        <v>3136193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130018860</v>
      </c>
      <c r="D13" s="12">
        <f>SUM(D7:D12)</f>
        <v>35956162</v>
      </c>
      <c r="E13" s="12">
        <f>SUM(E7:E11)</f>
        <v>165975022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3819060</v>
      </c>
      <c r="D16" s="10">
        <v>0</v>
      </c>
      <c r="E16" s="10">
        <f>SUM(C16:D16)</f>
        <v>3819060</v>
      </c>
    </row>
    <row r="17" spans="1:7" ht="16.3">
      <c r="A17" s="2" t="s">
        <v>7</v>
      </c>
      <c r="C17" s="40">
        <v>3024552</v>
      </c>
      <c r="D17" s="12">
        <v>0</v>
      </c>
      <c r="E17" s="12">
        <f>SUM(C17:D17)</f>
        <v>3024552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136862472</v>
      </c>
      <c r="D19" s="12">
        <f>SUM(D13:D17)</f>
        <v>35956162</v>
      </c>
      <c r="E19" s="12">
        <f>SUM(E13:E18)</f>
        <v>172818634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-3478775</v>
      </c>
      <c r="D23" s="10">
        <v>-9523711</v>
      </c>
      <c r="E23" s="10">
        <f>SUM(C23:D23)</f>
        <v>-13002486</v>
      </c>
    </row>
    <row r="24" spans="1:7">
      <c r="A24" s="2" t="s">
        <v>25</v>
      </c>
      <c r="C24" s="10">
        <f>-C16</f>
        <v>-3819060</v>
      </c>
      <c r="D24" s="10">
        <v>0</v>
      </c>
      <c r="E24" s="10">
        <f t="shared" ref="E24" si="0">SUM(C24:D24)</f>
        <v>-3819060</v>
      </c>
    </row>
    <row r="25" spans="1:7">
      <c r="A25" s="2" t="s">
        <v>26</v>
      </c>
      <c r="C25" s="10">
        <v>-2194967</v>
      </c>
      <c r="D25" s="10">
        <v>-12917910</v>
      </c>
      <c r="E25" s="10">
        <f>SUM(C25:D25)</f>
        <v>-15112877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-1801861</v>
      </c>
      <c r="D27" s="10">
        <v>-1222691</v>
      </c>
      <c r="E27" s="10">
        <f>SUM(C27:D27)</f>
        <v>-3024552</v>
      </c>
    </row>
    <row r="28" spans="1:7" ht="16.3">
      <c r="A28" s="2" t="s">
        <v>26</v>
      </c>
      <c r="C28" s="12">
        <v>-10762384</v>
      </c>
      <c r="D28" s="12">
        <v>-7303046</v>
      </c>
      <c r="E28" s="12">
        <f>SUM(C28:D28)</f>
        <v>-18065430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-22057047</v>
      </c>
      <c r="D30" s="12">
        <f>SUM(D23:D25)+SUM(D27:D28)</f>
        <v>-30967358</v>
      </c>
      <c r="E30" s="12">
        <f>SUM(E23:E25,E27:E28)</f>
        <v>-53024405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114805425</v>
      </c>
      <c r="D32" s="22">
        <f>SUM(D19,D30)</f>
        <v>4988804</v>
      </c>
      <c r="E32" s="22">
        <f>SUM(E19,E30)</f>
        <v>119794229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20196662</v>
      </c>
      <c r="D35" s="15">
        <f>-C35</f>
        <v>-20196662</v>
      </c>
      <c r="E35" s="10">
        <f>SUM(C35:D35)</f>
        <v>0</v>
      </c>
    </row>
    <row r="36" spans="1:5">
      <c r="A36" s="2" t="s">
        <v>34</v>
      </c>
      <c r="C36" s="30">
        <v>7705382.0199999996</v>
      </c>
      <c r="D36" s="10">
        <f>-C36</f>
        <v>-7705382</v>
      </c>
      <c r="E36" s="10">
        <f>SUM(C36:D36)</f>
        <v>0</v>
      </c>
    </row>
    <row r="37" spans="1:5" ht="16.3">
      <c r="A37" s="2" t="s">
        <v>35</v>
      </c>
      <c r="C37" s="12">
        <f>D9</f>
        <v>750369</v>
      </c>
      <c r="D37" s="12">
        <f>-C37</f>
        <v>-750369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28652413</v>
      </c>
      <c r="D39" s="11">
        <f>SUM(D35:D38)</f>
        <v>-28652413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143457838</v>
      </c>
      <c r="D41" s="16">
        <f>SUM(D32,D39)</f>
        <v>-23663609</v>
      </c>
      <c r="E41" s="16">
        <f>SUM(E32,E39)</f>
        <v>119794229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123585105</v>
      </c>
      <c r="D48" s="17">
        <f>((C8+C9+C36+C37)*0.95)+D8+D9+D36+D37+C16+C17</f>
        <v>49233529</v>
      </c>
      <c r="E48" s="17">
        <f>SUM(C48:D48)</f>
        <v>172818634</v>
      </c>
    </row>
    <row r="49" spans="1:14">
      <c r="A49" s="2" t="s">
        <v>16</v>
      </c>
      <c r="C49" s="11">
        <f>SUM(C23:D24,C27:D27)</f>
        <v>-19846098</v>
      </c>
      <c r="D49" s="11">
        <f>SUM(C25:D25,C28:D28)</f>
        <v>-33178307</v>
      </c>
      <c r="E49" s="11">
        <f>SUM(C49:D49)</f>
        <v>-53024405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103739007</v>
      </c>
      <c r="D51" s="11">
        <f>SUM(D48:D50)</f>
        <v>16055222</v>
      </c>
      <c r="E51" s="11">
        <f>SUM(E48:E49)</f>
        <v>119794229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2647673</v>
      </c>
      <c r="D53" s="12">
        <v>5295345.7300000004</v>
      </c>
      <c r="E53" s="12">
        <f>SUM(C53:D53)</f>
        <v>7943019</v>
      </c>
    </row>
    <row r="54" spans="1:14" ht="11.3" customHeight="1"/>
    <row r="55" spans="1:14">
      <c r="A55" s="2" t="s">
        <v>18</v>
      </c>
      <c r="C55" s="16">
        <f>SUM(C51:C53)</f>
        <v>106386680</v>
      </c>
      <c r="D55" s="16">
        <f>SUM(D51:D53)</f>
        <v>21350568</v>
      </c>
      <c r="E55" s="16">
        <f>SUM(E51:E53)</f>
        <v>127737248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6.441406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66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4749154</v>
      </c>
      <c r="D7" s="32">
        <v>2006405</v>
      </c>
      <c r="E7" s="17">
        <f>SUM(C7:D7)</f>
        <v>6755559</v>
      </c>
    </row>
    <row r="8" spans="1:8">
      <c r="A8" s="2" t="s">
        <v>30</v>
      </c>
      <c r="C8" s="30">
        <v>1645060</v>
      </c>
      <c r="D8" s="30">
        <v>680132</v>
      </c>
      <c r="E8" s="10">
        <f>SUM(C8:D8)</f>
        <v>2325192</v>
      </c>
      <c r="G8" s="10"/>
    </row>
    <row r="9" spans="1:8">
      <c r="A9" s="2" t="s">
        <v>31</v>
      </c>
      <c r="C9" s="30">
        <v>120096</v>
      </c>
      <c r="D9" s="30">
        <v>117472</v>
      </c>
      <c r="E9" s="10">
        <f>SUM(C9:D9)</f>
        <v>237568</v>
      </c>
      <c r="G9" s="10"/>
      <c r="H9" s="10"/>
    </row>
    <row r="10" spans="1:8">
      <c r="A10" s="2" t="s">
        <v>3</v>
      </c>
      <c r="C10" s="30">
        <v>550816</v>
      </c>
      <c r="D10" s="10">
        <v>0</v>
      </c>
      <c r="E10" s="10">
        <f>SUM(C10:D10)</f>
        <v>550816</v>
      </c>
    </row>
    <row r="11" spans="1:8" ht="16.3">
      <c r="A11" s="2" t="s">
        <v>32</v>
      </c>
      <c r="C11" s="39">
        <v>196154</v>
      </c>
      <c r="D11" s="12">
        <v>0</v>
      </c>
      <c r="E11" s="11">
        <f>SUM(C11:D11)</f>
        <v>196154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7261280</v>
      </c>
      <c r="D13" s="12">
        <f>SUM(D7:D12)</f>
        <v>2804009</v>
      </c>
      <c r="E13" s="12">
        <f>SUM(E7:E11)</f>
        <v>10065289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557138</v>
      </c>
      <c r="D16" s="10">
        <v>0</v>
      </c>
      <c r="E16" s="10">
        <f>SUM(C16:D16)</f>
        <v>557138</v>
      </c>
    </row>
    <row r="17" spans="1:7" ht="16.3">
      <c r="A17" s="2" t="s">
        <v>7</v>
      </c>
      <c r="C17" s="40">
        <v>751821</v>
      </c>
      <c r="D17" s="12">
        <v>0</v>
      </c>
      <c r="E17" s="12">
        <f>SUM(C17:D17)</f>
        <v>751821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8570239</v>
      </c>
      <c r="D19" s="12">
        <f>SUM(D13:D17)</f>
        <v>2804009</v>
      </c>
      <c r="E19" s="12">
        <f>SUM(E13:E18)</f>
        <v>11374248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-250835</v>
      </c>
      <c r="D23" s="10">
        <v>-811214</v>
      </c>
      <c r="E23" s="10">
        <f>SUM(C23:D23)</f>
        <v>-1062049</v>
      </c>
    </row>
    <row r="24" spans="1:7">
      <c r="A24" s="2" t="s">
        <v>25</v>
      </c>
      <c r="C24" s="10">
        <f>-C16</f>
        <v>-557138</v>
      </c>
      <c r="D24" s="10">
        <v>0</v>
      </c>
      <c r="E24" s="10">
        <f t="shared" ref="E24" si="0">SUM(C24:D24)</f>
        <v>-557138</v>
      </c>
    </row>
    <row r="25" spans="1:7">
      <c r="A25" s="2" t="s">
        <v>26</v>
      </c>
      <c r="C25" s="10">
        <v>-614505</v>
      </c>
      <c r="D25" s="10">
        <v>-1020400</v>
      </c>
      <c r="E25" s="10">
        <f>SUM(C25:D25)</f>
        <v>-1634905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-375911</v>
      </c>
      <c r="D27" s="10">
        <v>-375911</v>
      </c>
      <c r="E27" s="10">
        <f>SUM(C27:D27)</f>
        <v>-751822</v>
      </c>
    </row>
    <row r="28" spans="1:7" ht="16.3">
      <c r="A28" s="2" t="s">
        <v>26</v>
      </c>
      <c r="C28" s="12">
        <v>-549377</v>
      </c>
      <c r="D28" s="12">
        <v>-549377</v>
      </c>
      <c r="E28" s="12">
        <f>SUM(C28:D28)</f>
        <v>-1098754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-2347766</v>
      </c>
      <c r="D30" s="12">
        <f>SUM(D23:D25)+SUM(D27:D28)</f>
        <v>-2756902</v>
      </c>
      <c r="E30" s="12">
        <f>SUM(E23:E25,E27:E28)</f>
        <v>-5104668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6222473</v>
      </c>
      <c r="D32" s="22">
        <f>SUM(D19,D30)</f>
        <v>47107</v>
      </c>
      <c r="E32" s="22">
        <f>SUM(E19,E30)</f>
        <v>6269580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1646395</v>
      </c>
      <c r="D35" s="15">
        <f>-C35</f>
        <v>-1646395</v>
      </c>
      <c r="E35" s="10">
        <f>SUM(C35:D35)</f>
        <v>0</v>
      </c>
    </row>
    <row r="36" spans="1:5">
      <c r="A36" s="2" t="s">
        <v>34</v>
      </c>
      <c r="C36" s="30">
        <v>409913.87</v>
      </c>
      <c r="D36" s="10">
        <f>-C36</f>
        <v>-409914</v>
      </c>
      <c r="E36" s="10">
        <f>SUM(C36:D36)</f>
        <v>0</v>
      </c>
    </row>
    <row r="37" spans="1:5" ht="16.3">
      <c r="A37" s="2" t="s">
        <v>35</v>
      </c>
      <c r="C37" s="12">
        <f>D9</f>
        <v>117472</v>
      </c>
      <c r="D37" s="12">
        <f>-C37</f>
        <v>-117472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2173781</v>
      </c>
      <c r="D39" s="11">
        <f>SUM(D35:D38)</f>
        <v>-2173781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8396254</v>
      </c>
      <c r="D41" s="16">
        <f>SUM(D32,D39)</f>
        <v>-2126674</v>
      </c>
      <c r="E41" s="16">
        <f>SUM(E32,E39)</f>
        <v>6269580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7617156</v>
      </c>
      <c r="D48" s="17">
        <f>((C8+C9+C36+C37)*0.95)+D8+D9+D36+D37+C16+C17</f>
        <v>3757092</v>
      </c>
      <c r="E48" s="17">
        <f>SUM(C48:D48)</f>
        <v>11374248</v>
      </c>
    </row>
    <row r="49" spans="1:14">
      <c r="A49" s="2" t="s">
        <v>16</v>
      </c>
      <c r="C49" s="11">
        <f>SUM(C23:D24,C27:D27)</f>
        <v>-2371009</v>
      </c>
      <c r="D49" s="11">
        <f>SUM(C25:D25,C28:D28)</f>
        <v>-2733659</v>
      </c>
      <c r="E49" s="11">
        <f>SUM(C49:D49)</f>
        <v>-5104668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5246147</v>
      </c>
      <c r="D51" s="11">
        <f>SUM(D48:D50)</f>
        <v>1023433</v>
      </c>
      <c r="E51" s="11">
        <f>SUM(E48:E49)</f>
        <v>6269580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117624</v>
      </c>
      <c r="D53" s="12">
        <v>235248.65</v>
      </c>
      <c r="E53" s="12">
        <f>SUM(C53:D53)</f>
        <v>352873</v>
      </c>
    </row>
    <row r="54" spans="1:14" ht="11.3" customHeight="1"/>
    <row r="55" spans="1:14">
      <c r="A55" s="2" t="s">
        <v>18</v>
      </c>
      <c r="C55" s="16">
        <f>SUM(C51:C53)</f>
        <v>5363771</v>
      </c>
      <c r="D55" s="16">
        <f>SUM(D51:D53)</f>
        <v>1258682</v>
      </c>
      <c r="E55" s="16">
        <f>SUM(E51:E53)</f>
        <v>6622453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3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484524</v>
      </c>
      <c r="D7" s="32">
        <v>147038</v>
      </c>
      <c r="E7" s="17">
        <f>SUM(C7:D7)</f>
        <v>631562</v>
      </c>
    </row>
    <row r="8" spans="1:8">
      <c r="A8" s="2" t="s">
        <v>30</v>
      </c>
      <c r="C8" s="30">
        <v>152494</v>
      </c>
      <c r="D8" s="30">
        <v>22111</v>
      </c>
      <c r="E8" s="10">
        <f>SUM(C8:D8)</f>
        <v>174605</v>
      </c>
      <c r="G8" s="10"/>
    </row>
    <row r="9" spans="1:8">
      <c r="A9" s="2" t="s">
        <v>31</v>
      </c>
      <c r="C9" s="30">
        <v>23</v>
      </c>
      <c r="D9" s="30">
        <v>24</v>
      </c>
      <c r="E9" s="10">
        <f>SUM(C9:D9)</f>
        <v>47</v>
      </c>
      <c r="G9" s="10"/>
      <c r="H9" s="10"/>
    </row>
    <row r="10" spans="1:8">
      <c r="A10" s="2" t="s">
        <v>3</v>
      </c>
      <c r="C10" s="30">
        <v>100447</v>
      </c>
      <c r="D10" s="10">
        <v>0</v>
      </c>
      <c r="E10" s="10">
        <f>SUM(C10:D10)</f>
        <v>100447</v>
      </c>
    </row>
    <row r="11" spans="1:8" ht="16.3">
      <c r="A11" s="2" t="s">
        <v>32</v>
      </c>
      <c r="C11" s="39">
        <v>18788</v>
      </c>
      <c r="D11" s="12">
        <v>0</v>
      </c>
      <c r="E11" s="11">
        <f>SUM(C11:D11)</f>
        <v>18788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756276</v>
      </c>
      <c r="D13" s="12">
        <f>SUM(D7:D12)</f>
        <v>169173</v>
      </c>
      <c r="E13" s="12">
        <f>SUM(E7:E11)</f>
        <v>925449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199335</v>
      </c>
      <c r="D16" s="10">
        <v>0</v>
      </c>
      <c r="E16" s="10">
        <f>SUM(C16:D16)</f>
        <v>199335</v>
      </c>
    </row>
    <row r="17" spans="1:7" ht="16.3">
      <c r="A17" s="2" t="s">
        <v>7</v>
      </c>
      <c r="C17" s="40">
        <v>269038</v>
      </c>
      <c r="D17" s="12">
        <v>0</v>
      </c>
      <c r="E17" s="12">
        <f>SUM(C17:D17)</f>
        <v>269038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1224649</v>
      </c>
      <c r="D19" s="12">
        <f>SUM(D13:D17)</f>
        <v>169173</v>
      </c>
      <c r="E19" s="12">
        <f>SUM(E13:E18)</f>
        <v>1393822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-56642</v>
      </c>
      <c r="D23" s="10">
        <v>-190403</v>
      </c>
      <c r="E23" s="10">
        <f>SUM(C23:D23)</f>
        <v>-247045</v>
      </c>
    </row>
    <row r="24" spans="1:7">
      <c r="A24" s="2" t="s">
        <v>25</v>
      </c>
      <c r="C24" s="10">
        <f>-C16</f>
        <v>-199335</v>
      </c>
      <c r="D24" s="10">
        <v>0</v>
      </c>
      <c r="E24" s="10">
        <f t="shared" ref="E24" si="0">SUM(C24:D24)</f>
        <v>-199335</v>
      </c>
    </row>
    <row r="25" spans="1:7">
      <c r="A25" s="2" t="s">
        <v>26</v>
      </c>
      <c r="C25" s="10">
        <v>-107063</v>
      </c>
      <c r="D25" s="10">
        <v>-81314</v>
      </c>
      <c r="E25" s="10">
        <f>SUM(C25:D25)</f>
        <v>-188377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-134519</v>
      </c>
      <c r="D27" s="10">
        <v>-134519</v>
      </c>
      <c r="E27" s="10">
        <f>SUM(C27:D27)</f>
        <v>-269038</v>
      </c>
    </row>
    <row r="28" spans="1:7" ht="16.3">
      <c r="A28" s="2" t="s">
        <v>26</v>
      </c>
      <c r="C28" s="12">
        <v>1552</v>
      </c>
      <c r="D28" s="12">
        <v>1552</v>
      </c>
      <c r="E28" s="12">
        <f>SUM(C28:D28)</f>
        <v>3104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-496007</v>
      </c>
      <c r="D30" s="12">
        <f>SUM(D23:D25)+SUM(D27:D28)</f>
        <v>-404684</v>
      </c>
      <c r="E30" s="12">
        <f>SUM(E23:E25,E27:E28)</f>
        <v>-900691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728642</v>
      </c>
      <c r="D32" s="22">
        <f>SUM(D19,D30)</f>
        <v>-235511</v>
      </c>
      <c r="E32" s="22">
        <f>SUM(E19,E30)</f>
        <v>493131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125866</v>
      </c>
      <c r="D35" s="15">
        <f>-C35</f>
        <v>-125866</v>
      </c>
      <c r="E35" s="10">
        <f>SUM(C35:D35)</f>
        <v>0</v>
      </c>
    </row>
    <row r="36" spans="1:5">
      <c r="A36" s="2" t="s">
        <v>34</v>
      </c>
      <c r="C36" s="30">
        <v>1393.89</v>
      </c>
      <c r="D36" s="10">
        <f>-C36</f>
        <v>-1394</v>
      </c>
      <c r="E36" s="10">
        <f>SUM(C36:D36)</f>
        <v>0</v>
      </c>
    </row>
    <row r="37" spans="1:5" ht="16.3">
      <c r="A37" s="2" t="s">
        <v>35</v>
      </c>
      <c r="C37" s="12">
        <f>D9</f>
        <v>24</v>
      </c>
      <c r="D37" s="12">
        <f>-C37</f>
        <v>-24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127284</v>
      </c>
      <c r="D39" s="11">
        <f>SUM(D35:D38)</f>
        <v>-127284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855926</v>
      </c>
      <c r="D41" s="16">
        <f>SUM(D32,D39)</f>
        <v>-362795</v>
      </c>
      <c r="E41" s="16">
        <f>SUM(E32,E39)</f>
        <v>493131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758494</v>
      </c>
      <c r="D48" s="17">
        <f>((C8+C9+C36+C37)*0.95)+D8+D9+D36+D37+C16+C17</f>
        <v>635328</v>
      </c>
      <c r="E48" s="17">
        <f>SUM(C48:D48)</f>
        <v>1393822</v>
      </c>
    </row>
    <row r="49" spans="1:14">
      <c r="A49" s="2" t="s">
        <v>16</v>
      </c>
      <c r="C49" s="11">
        <f>SUM(C23:D24,C27:D27)</f>
        <v>-715418</v>
      </c>
      <c r="D49" s="11">
        <f>SUM(C25:D25,C28:D28)</f>
        <v>-185273</v>
      </c>
      <c r="E49" s="11">
        <f>SUM(C49:D49)</f>
        <v>-900691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43076</v>
      </c>
      <c r="D51" s="11">
        <f>SUM(D48:D50)</f>
        <v>450055</v>
      </c>
      <c r="E51" s="11">
        <f>SUM(E48:E49)</f>
        <v>493131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43076</v>
      </c>
      <c r="D55" s="16">
        <f>SUM(D51:D53)</f>
        <v>450055</v>
      </c>
      <c r="E55" s="16">
        <f>SUM(E51:E53)</f>
        <v>493131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N57"/>
  <sheetViews>
    <sheetView zoomScaleNormal="100" workbookViewId="0">
      <selection activeCell="C10" sqref="C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1446565</v>
      </c>
      <c r="D7" s="32">
        <v>423860</v>
      </c>
      <c r="E7" s="17">
        <f>SUM(C7:D7)</f>
        <v>1870425</v>
      </c>
    </row>
    <row r="8" spans="1:8">
      <c r="A8" s="2" t="s">
        <v>30</v>
      </c>
      <c r="C8" s="30">
        <v>490818</v>
      </c>
      <c r="D8" s="30">
        <v>53850</v>
      </c>
      <c r="E8" s="10">
        <f>SUM(C8:D8)</f>
        <v>544668</v>
      </c>
      <c r="G8" s="10"/>
    </row>
    <row r="9" spans="1:8">
      <c r="A9" s="2" t="s">
        <v>31</v>
      </c>
      <c r="C9" s="10">
        <v>0</v>
      </c>
      <c r="D9" s="30">
        <v>5634</v>
      </c>
      <c r="E9" s="10">
        <f>SUM(C9:D9)</f>
        <v>5634</v>
      </c>
      <c r="G9" s="10"/>
      <c r="H9" s="10"/>
    </row>
    <row r="10" spans="1:8">
      <c r="A10" s="2" t="s">
        <v>3</v>
      </c>
      <c r="C10" s="30">
        <v>175291</v>
      </c>
      <c r="D10" s="10">
        <v>0</v>
      </c>
      <c r="E10" s="10">
        <f>SUM(C10:D10)</f>
        <v>175291</v>
      </c>
    </row>
    <row r="11" spans="1:8" ht="16.3">
      <c r="A11" s="2" t="s">
        <v>32</v>
      </c>
      <c r="C11" s="39">
        <v>52921</v>
      </c>
      <c r="D11" s="12">
        <v>0</v>
      </c>
      <c r="E11" s="11">
        <f>SUM(C11:D11)</f>
        <v>52921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2165595</v>
      </c>
      <c r="D13" s="12">
        <f>SUM(D7:D12)</f>
        <v>483344</v>
      </c>
      <c r="E13" s="12">
        <f>SUM(E7:E11)</f>
        <v>2648939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302521</v>
      </c>
      <c r="D16" s="10">
        <v>0</v>
      </c>
      <c r="E16" s="10">
        <f>SUM(C16:D16)</f>
        <v>302521</v>
      </c>
    </row>
    <row r="17" spans="1:7" ht="16.3">
      <c r="A17" s="2" t="s">
        <v>7</v>
      </c>
      <c r="C17" s="40">
        <v>285234</v>
      </c>
      <c r="D17" s="12">
        <v>0</v>
      </c>
      <c r="E17" s="12">
        <f>SUM(C17:D17)</f>
        <v>285234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2753350</v>
      </c>
      <c r="D19" s="12">
        <f>SUM(D13:D17)</f>
        <v>483344</v>
      </c>
      <c r="E19" s="12">
        <f>SUM(E13:E18)</f>
        <v>3236694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-66732</v>
      </c>
      <c r="D23" s="10">
        <v>-219029</v>
      </c>
      <c r="E23" s="10">
        <f>SUM(C23:D23)</f>
        <v>-285761</v>
      </c>
    </row>
    <row r="24" spans="1:7">
      <c r="A24" s="2" t="s">
        <v>25</v>
      </c>
      <c r="C24" s="10">
        <f>-C16</f>
        <v>-302521</v>
      </c>
      <c r="D24" s="10">
        <v>0</v>
      </c>
      <c r="E24" s="10">
        <f t="shared" ref="E24" si="0">SUM(C24:D24)</f>
        <v>-302521</v>
      </c>
    </row>
    <row r="25" spans="1:7">
      <c r="A25" s="2" t="s">
        <v>26</v>
      </c>
      <c r="C25" s="10">
        <v>-292310</v>
      </c>
      <c r="D25" s="10">
        <v>-42467</v>
      </c>
      <c r="E25" s="10">
        <f>SUM(C25:D25)</f>
        <v>-334777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-142617</v>
      </c>
      <c r="D27" s="10">
        <v>-142617</v>
      </c>
      <c r="E27" s="10">
        <f>SUM(C27:D27)</f>
        <v>-285234</v>
      </c>
    </row>
    <row r="28" spans="1:7" ht="16.3">
      <c r="A28" s="2" t="s">
        <v>26</v>
      </c>
      <c r="C28" s="12">
        <v>-305165</v>
      </c>
      <c r="D28" s="12">
        <v>-305165</v>
      </c>
      <c r="E28" s="12">
        <f>SUM(C28:D28)</f>
        <v>-610330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-1109345</v>
      </c>
      <c r="D30" s="12">
        <f>SUM(D23:D25)+SUM(D27:D28)</f>
        <v>-709278</v>
      </c>
      <c r="E30" s="12">
        <f>SUM(E23:E25,E27:E28)</f>
        <v>-1818623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1644005</v>
      </c>
      <c r="D32" s="22">
        <f>SUM(D19,D30)</f>
        <v>-225934</v>
      </c>
      <c r="E32" s="22">
        <f>SUM(E19,E30)</f>
        <v>1418071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357313</v>
      </c>
      <c r="D35" s="15">
        <f>-C35</f>
        <v>-357313</v>
      </c>
      <c r="E35" s="10">
        <f>SUM(C35:D35)</f>
        <v>0</v>
      </c>
    </row>
    <row r="36" spans="1:5">
      <c r="A36" s="2" t="s">
        <v>34</v>
      </c>
      <c r="C36" s="30">
        <v>16463.72</v>
      </c>
      <c r="D36" s="10">
        <f>-C36</f>
        <v>-16464</v>
      </c>
      <c r="E36" s="10">
        <f>SUM(C36:D36)</f>
        <v>0</v>
      </c>
    </row>
    <row r="37" spans="1:5" ht="16.3">
      <c r="A37" s="2" t="s">
        <v>35</v>
      </c>
      <c r="C37" s="12">
        <f>D9</f>
        <v>5634</v>
      </c>
      <c r="D37" s="12">
        <f>-C37</f>
        <v>-5634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379411</v>
      </c>
      <c r="D39" s="11">
        <f>SUM(D35:D38)</f>
        <v>-379411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2023416</v>
      </c>
      <c r="D41" s="16">
        <f>SUM(D32,D39)</f>
        <v>-605345</v>
      </c>
      <c r="E41" s="16">
        <f>SUM(E32,E39)</f>
        <v>1418071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2124283</v>
      </c>
      <c r="D48" s="17">
        <f>((C8+C9+C36+C37)*0.95)+D8+D9+D36+D37+C16+C17</f>
        <v>1112411</v>
      </c>
      <c r="E48" s="17">
        <f>SUM(C48:D48)</f>
        <v>3236694</v>
      </c>
    </row>
    <row r="49" spans="1:14">
      <c r="A49" s="2" t="s">
        <v>16</v>
      </c>
      <c r="C49" s="11">
        <f>SUM(C23:D24,C27:D27)</f>
        <v>-873516</v>
      </c>
      <c r="D49" s="11">
        <f>SUM(C25:D25,C28:D28)</f>
        <v>-945107</v>
      </c>
      <c r="E49" s="11">
        <f>SUM(C49:D49)</f>
        <v>-1818623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1250767</v>
      </c>
      <c r="D51" s="11">
        <f>SUM(D48:D50)</f>
        <v>167304</v>
      </c>
      <c r="E51" s="11">
        <f>SUM(E48:E49)</f>
        <v>1418071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6271</v>
      </c>
      <c r="D53" s="12">
        <v>12541.11</v>
      </c>
      <c r="E53" s="12">
        <f>SUM(C53:D53)</f>
        <v>18812</v>
      </c>
    </row>
    <row r="54" spans="1:14" ht="11.3" customHeight="1"/>
    <row r="55" spans="1:14">
      <c r="A55" s="2" t="s">
        <v>18</v>
      </c>
      <c r="C55" s="16">
        <f>SUM(C51:C53)</f>
        <v>1257038</v>
      </c>
      <c r="D55" s="16">
        <f>SUM(D51:D53)</f>
        <v>179845</v>
      </c>
      <c r="E55" s="16">
        <f>SUM(E51:E53)</f>
        <v>1436883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160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2685341</v>
      </c>
      <c r="D7" s="32">
        <v>1086725</v>
      </c>
      <c r="E7" s="17">
        <f>SUM(C7:D7)</f>
        <v>3772066</v>
      </c>
    </row>
    <row r="8" spans="1:8">
      <c r="A8" s="2" t="s">
        <v>30</v>
      </c>
      <c r="C8" s="30">
        <v>861097</v>
      </c>
      <c r="D8" s="30">
        <v>154765</v>
      </c>
      <c r="E8" s="10">
        <f>SUM(C8:D8)</f>
        <v>1015862</v>
      </c>
      <c r="G8" s="10"/>
    </row>
    <row r="9" spans="1:8">
      <c r="A9" s="2" t="s">
        <v>31</v>
      </c>
      <c r="C9" s="30">
        <v>71105</v>
      </c>
      <c r="D9" s="30">
        <v>80509</v>
      </c>
      <c r="E9" s="10">
        <f>SUM(C9:D9)</f>
        <v>151614</v>
      </c>
      <c r="G9" s="10"/>
      <c r="H9" s="10"/>
    </row>
    <row r="10" spans="1:8">
      <c r="A10" s="2" t="s">
        <v>3</v>
      </c>
      <c r="C10" s="30">
        <v>404437</v>
      </c>
      <c r="D10" s="10">
        <v>0</v>
      </c>
      <c r="E10" s="10">
        <f>SUM(C10:D10)</f>
        <v>404437</v>
      </c>
    </row>
    <row r="11" spans="1:8" ht="16.3">
      <c r="A11" s="2" t="s">
        <v>32</v>
      </c>
      <c r="C11" s="39">
        <v>102027</v>
      </c>
      <c r="D11" s="12">
        <v>0</v>
      </c>
      <c r="E11" s="11">
        <f>SUM(C11:D11)</f>
        <v>102027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4124007</v>
      </c>
      <c r="D13" s="12">
        <f>SUM(D7:D12)</f>
        <v>1321999</v>
      </c>
      <c r="E13" s="12">
        <f>SUM(E7:E11)</f>
        <v>5446006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399044</v>
      </c>
      <c r="D16" s="10">
        <v>0</v>
      </c>
      <c r="E16" s="10">
        <f>SUM(C16:D16)</f>
        <v>399044</v>
      </c>
    </row>
    <row r="17" spans="1:7" ht="16.3">
      <c r="A17" s="2" t="s">
        <v>7</v>
      </c>
      <c r="C17" s="40">
        <v>662378</v>
      </c>
      <c r="D17" s="12">
        <v>0</v>
      </c>
      <c r="E17" s="12">
        <f>SUM(C17:D17)</f>
        <v>662378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5185429</v>
      </c>
      <c r="D19" s="12">
        <f>SUM(D13:D17)</f>
        <v>1321999</v>
      </c>
      <c r="E19" s="12">
        <f>SUM(E13:E18)</f>
        <v>6507428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-238483</v>
      </c>
      <c r="D23" s="10">
        <v>-694850</v>
      </c>
      <c r="E23" s="10">
        <f>SUM(C23:D23)</f>
        <v>-933333</v>
      </c>
    </row>
    <row r="24" spans="1:7">
      <c r="A24" s="2" t="s">
        <v>25</v>
      </c>
      <c r="C24" s="10">
        <f>-C16</f>
        <v>-399044</v>
      </c>
      <c r="D24" s="10">
        <v>0</v>
      </c>
      <c r="E24" s="10">
        <f t="shared" ref="E24" si="0">SUM(C24:D24)</f>
        <v>-399044</v>
      </c>
    </row>
    <row r="25" spans="1:7">
      <c r="A25" s="2" t="s">
        <v>26</v>
      </c>
      <c r="C25" s="10">
        <v>-297079</v>
      </c>
      <c r="D25" s="10">
        <v>-616080</v>
      </c>
      <c r="E25" s="10">
        <f>SUM(C25:D25)</f>
        <v>-913159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-331189</v>
      </c>
      <c r="D27" s="10">
        <v>-331189</v>
      </c>
      <c r="E27" s="10">
        <f>SUM(C27:D27)</f>
        <v>-662378</v>
      </c>
    </row>
    <row r="28" spans="1:7" ht="16.3">
      <c r="A28" s="2" t="s">
        <v>26</v>
      </c>
      <c r="C28" s="12">
        <v>82541</v>
      </c>
      <c r="D28" s="12">
        <v>82541</v>
      </c>
      <c r="E28" s="12">
        <f>SUM(C28:D28)</f>
        <v>165082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-1183254</v>
      </c>
      <c r="D30" s="12">
        <f>SUM(D23:D25)+SUM(D27:D28)</f>
        <v>-1559578</v>
      </c>
      <c r="E30" s="12">
        <f>SUM(E23:E25,E27:E28)</f>
        <v>-2742832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4002175</v>
      </c>
      <c r="D32" s="22">
        <f>SUM(D19,D30)</f>
        <v>-237579</v>
      </c>
      <c r="E32" s="22">
        <f>SUM(E19,E30)</f>
        <v>3764596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871561</v>
      </c>
      <c r="D35" s="15">
        <f>-C35</f>
        <v>-871561</v>
      </c>
      <c r="E35" s="10">
        <f>SUM(C35:D35)</f>
        <v>0</v>
      </c>
    </row>
    <row r="36" spans="1:5">
      <c r="A36" s="2" t="s">
        <v>34</v>
      </c>
      <c r="C36" s="30">
        <v>11703.11</v>
      </c>
      <c r="D36" s="10">
        <f>-C36</f>
        <v>-11703</v>
      </c>
      <c r="E36" s="10">
        <f>SUM(C36:D36)</f>
        <v>0</v>
      </c>
    </row>
    <row r="37" spans="1:5" ht="16.3">
      <c r="A37" s="2" t="s">
        <v>35</v>
      </c>
      <c r="C37" s="12">
        <f>D9</f>
        <v>80509</v>
      </c>
      <c r="D37" s="12">
        <f>-C37</f>
        <v>-80509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963773</v>
      </c>
      <c r="D39" s="11">
        <f>SUM(D35:D38)</f>
        <v>-963773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4965948</v>
      </c>
      <c r="D41" s="16">
        <f>SUM(D32,D39)</f>
        <v>-1201352</v>
      </c>
      <c r="E41" s="16">
        <f>SUM(E32,E39)</f>
        <v>3764596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4329751</v>
      </c>
      <c r="D48" s="17">
        <f>((C8+C9+C36+C37)*0.95)+D8+D9+D36+D37+C16+C17</f>
        <v>2177677</v>
      </c>
      <c r="E48" s="17">
        <f>SUM(C48:D48)</f>
        <v>6507428</v>
      </c>
    </row>
    <row r="49" spans="1:14">
      <c r="A49" s="2" t="s">
        <v>16</v>
      </c>
      <c r="C49" s="11">
        <f>SUM(C23:D24,C27:D27)</f>
        <v>-1994755</v>
      </c>
      <c r="D49" s="11">
        <f>SUM(C25:D25,C28:D28)</f>
        <v>-748077</v>
      </c>
      <c r="E49" s="11">
        <f>SUM(C49:D49)</f>
        <v>-2742832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2334996</v>
      </c>
      <c r="D51" s="11">
        <f>SUM(D48:D50)</f>
        <v>1429600</v>
      </c>
      <c r="E51" s="11">
        <f>SUM(E48:E49)</f>
        <v>3764596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62817</v>
      </c>
      <c r="D53" s="12">
        <v>125633.38</v>
      </c>
      <c r="E53" s="12">
        <f>SUM(C53:D53)</f>
        <v>188450</v>
      </c>
    </row>
    <row r="54" spans="1:14" ht="11.3" customHeight="1"/>
    <row r="55" spans="1:14">
      <c r="A55" s="2" t="s">
        <v>18</v>
      </c>
      <c r="C55" s="16">
        <f>SUM(C51:C53)</f>
        <v>2397813</v>
      </c>
      <c r="D55" s="16">
        <f>SUM(D51:D53)</f>
        <v>1555233</v>
      </c>
      <c r="E55" s="16">
        <f>SUM(E51:E53)</f>
        <v>3953046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6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6.332031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69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5107570</v>
      </c>
      <c r="D7" s="32">
        <v>1686432</v>
      </c>
      <c r="E7" s="17">
        <f>SUM(C7:D7)</f>
        <v>6794002</v>
      </c>
    </row>
    <row r="8" spans="1:8">
      <c r="A8" s="2" t="s">
        <v>30</v>
      </c>
      <c r="C8" s="30">
        <v>1693006</v>
      </c>
      <c r="D8" s="30">
        <v>597395</v>
      </c>
      <c r="E8" s="10">
        <f>SUM(C8:D8)</f>
        <v>2290401</v>
      </c>
      <c r="G8" s="10"/>
    </row>
    <row r="9" spans="1:8">
      <c r="A9" s="2" t="s">
        <v>31</v>
      </c>
      <c r="C9" s="30">
        <v>19141</v>
      </c>
      <c r="D9" s="30">
        <v>20470</v>
      </c>
      <c r="E9" s="10">
        <f>SUM(C9:D9)</f>
        <v>39611</v>
      </c>
      <c r="G9" s="10"/>
      <c r="H9" s="10"/>
    </row>
    <row r="10" spans="1:8">
      <c r="A10" s="2" t="s">
        <v>3</v>
      </c>
      <c r="C10" s="30">
        <v>545098</v>
      </c>
      <c r="D10" s="10">
        <v>0</v>
      </c>
      <c r="E10" s="10">
        <f>SUM(C10:D10)</f>
        <v>545098</v>
      </c>
    </row>
    <row r="11" spans="1:8" ht="16.3">
      <c r="A11" s="2" t="s">
        <v>32</v>
      </c>
      <c r="C11" s="39">
        <v>193545</v>
      </c>
      <c r="D11" s="12">
        <v>0</v>
      </c>
      <c r="E11" s="11">
        <f>SUM(C11:D11)</f>
        <v>193545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7558360</v>
      </c>
      <c r="D13" s="12">
        <f>SUM(D7:D12)</f>
        <v>2304297</v>
      </c>
      <c r="E13" s="12">
        <f>SUM(E7:E11)</f>
        <v>9862657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542942</v>
      </c>
      <c r="D16" s="10">
        <v>0</v>
      </c>
      <c r="E16" s="10">
        <f>SUM(C16:D16)</f>
        <v>542942</v>
      </c>
    </row>
    <row r="17" spans="1:7" ht="16.3">
      <c r="A17" s="2" t="s">
        <v>7</v>
      </c>
      <c r="C17" s="40">
        <v>583881</v>
      </c>
      <c r="D17" s="12">
        <v>0</v>
      </c>
      <c r="E17" s="12">
        <f>SUM(C17:D17)</f>
        <v>583881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8685183</v>
      </c>
      <c r="D19" s="12">
        <f>SUM(D13:D17)</f>
        <v>2304297</v>
      </c>
      <c r="E19" s="12">
        <f>SUM(E13:E18)</f>
        <v>10989480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-141336</v>
      </c>
      <c r="D23" s="10">
        <v>-994663</v>
      </c>
      <c r="E23" s="10">
        <f>SUM(C23:D23)</f>
        <v>-1135999</v>
      </c>
    </row>
    <row r="24" spans="1:7">
      <c r="A24" s="2" t="s">
        <v>25</v>
      </c>
      <c r="C24" s="10">
        <f>-C16</f>
        <v>-542942</v>
      </c>
      <c r="D24" s="10">
        <v>0</v>
      </c>
      <c r="E24" s="10">
        <f t="shared" ref="E24" si="0">SUM(C24:D24)</f>
        <v>-542942</v>
      </c>
    </row>
    <row r="25" spans="1:7">
      <c r="A25" s="2" t="s">
        <v>26</v>
      </c>
      <c r="C25" s="10">
        <v>-137699</v>
      </c>
      <c r="D25" s="10">
        <v>-1375221</v>
      </c>
      <c r="E25" s="10">
        <f>SUM(C25:D25)</f>
        <v>-1512920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-233552</v>
      </c>
      <c r="D27" s="10">
        <v>-350328</v>
      </c>
      <c r="E27" s="10">
        <f>SUM(C27:D27)</f>
        <v>-583880</v>
      </c>
    </row>
    <row r="28" spans="1:7" ht="16.3">
      <c r="A28" s="2" t="s">
        <v>26</v>
      </c>
      <c r="C28" s="12">
        <v>18198</v>
      </c>
      <c r="D28" s="12">
        <v>27296</v>
      </c>
      <c r="E28" s="12">
        <f>SUM(C28:D28)</f>
        <v>45494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-1037331</v>
      </c>
      <c r="D30" s="12">
        <f>SUM(D23:D25)+SUM(D27:D28)</f>
        <v>-2692916</v>
      </c>
      <c r="E30" s="12">
        <f>SUM(E23:E25,E27:E28)</f>
        <v>-3730247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7647852</v>
      </c>
      <c r="D32" s="22">
        <f>SUM(D19,D30)</f>
        <v>-388619</v>
      </c>
      <c r="E32" s="22">
        <f>SUM(E19,E30)</f>
        <v>7259233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1415900</v>
      </c>
      <c r="D35" s="15">
        <f>-C35</f>
        <v>-1415900</v>
      </c>
      <c r="E35" s="10">
        <f>SUM(C35:D35)</f>
        <v>0</v>
      </c>
    </row>
    <row r="36" spans="1:5">
      <c r="A36" s="2" t="s">
        <v>34</v>
      </c>
      <c r="C36" s="30">
        <v>383265.04</v>
      </c>
      <c r="D36" s="10">
        <f>-C36</f>
        <v>-383265</v>
      </c>
      <c r="E36" s="10">
        <f>SUM(C36:D36)</f>
        <v>0</v>
      </c>
    </row>
    <row r="37" spans="1:5" ht="16.3">
      <c r="A37" s="2" t="s">
        <v>35</v>
      </c>
      <c r="C37" s="12">
        <f>D9</f>
        <v>20470</v>
      </c>
      <c r="D37" s="12">
        <f>-C37</f>
        <v>-20470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1819635</v>
      </c>
      <c r="D39" s="11">
        <f>SUM(D35:D38)</f>
        <v>-1819635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9467487</v>
      </c>
      <c r="D41" s="16">
        <f>SUM(D32,D39)</f>
        <v>-2208254</v>
      </c>
      <c r="E41" s="16">
        <f>SUM(E32,E39)</f>
        <v>7259233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7638439</v>
      </c>
      <c r="D48" s="17">
        <f>((C8+C9+C36+C37)*0.95)+D8+D9+D36+D37+C16+C17</f>
        <v>3351041</v>
      </c>
      <c r="E48" s="17">
        <f>SUM(C48:D48)</f>
        <v>10989480</v>
      </c>
    </row>
    <row r="49" spans="1:14">
      <c r="A49" s="2" t="s">
        <v>16</v>
      </c>
      <c r="C49" s="11">
        <f>SUM(C23:D24,C27:D27)</f>
        <v>-2262821</v>
      </c>
      <c r="D49" s="11">
        <f>SUM(C25:D25,C28:D28)</f>
        <v>-1467426</v>
      </c>
      <c r="E49" s="11">
        <f>SUM(C49:D49)</f>
        <v>-3730247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5375618</v>
      </c>
      <c r="D51" s="11">
        <f>SUM(D48:D50)</f>
        <v>1883615</v>
      </c>
      <c r="E51" s="11">
        <f>SUM(E48:E49)</f>
        <v>7259233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134102</v>
      </c>
      <c r="D53" s="12">
        <v>268204.67</v>
      </c>
      <c r="E53" s="12">
        <f>SUM(C53:D53)</f>
        <v>402307</v>
      </c>
    </row>
    <row r="54" spans="1:14" ht="11.3" customHeight="1"/>
    <row r="55" spans="1:14">
      <c r="A55" s="2" t="s">
        <v>18</v>
      </c>
      <c r="C55" s="16">
        <f>SUM(C51:C53)</f>
        <v>5509720</v>
      </c>
      <c r="D55" s="16">
        <f>SUM(D51:D53)</f>
        <v>2151820</v>
      </c>
      <c r="E55" s="16">
        <f>SUM(E51:E53)</f>
        <v>7661540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7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500324</v>
      </c>
      <c r="D7" s="32">
        <v>467911</v>
      </c>
      <c r="E7" s="17">
        <f>SUM(C7:D7)</f>
        <v>968235</v>
      </c>
    </row>
    <row r="8" spans="1:8">
      <c r="A8" s="2" t="s">
        <v>30</v>
      </c>
      <c r="C8" s="30">
        <v>144339</v>
      </c>
      <c r="D8" s="30">
        <v>87482</v>
      </c>
      <c r="E8" s="10">
        <f>SUM(C8:D8)</f>
        <v>231821</v>
      </c>
      <c r="G8" s="10"/>
    </row>
    <row r="9" spans="1:8">
      <c r="A9" s="2" t="s">
        <v>31</v>
      </c>
      <c r="C9" s="30">
        <v>86680</v>
      </c>
      <c r="D9" s="30">
        <v>89792</v>
      </c>
      <c r="E9" s="10">
        <f>SUM(C9:D9)</f>
        <v>176472</v>
      </c>
      <c r="G9" s="10"/>
      <c r="H9" s="10"/>
    </row>
    <row r="10" spans="1:8">
      <c r="A10" s="2" t="s">
        <v>3</v>
      </c>
      <c r="C10" s="30">
        <v>92723</v>
      </c>
      <c r="D10" s="10">
        <v>0</v>
      </c>
      <c r="E10" s="10">
        <f>SUM(C10:D10)</f>
        <v>92723</v>
      </c>
    </row>
    <row r="11" spans="1:8" ht="16.3">
      <c r="A11" s="2" t="s">
        <v>32</v>
      </c>
      <c r="C11" s="39">
        <v>26593</v>
      </c>
      <c r="D11" s="12">
        <v>0</v>
      </c>
      <c r="E11" s="11">
        <f>SUM(C11:D11)</f>
        <v>26593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850659</v>
      </c>
      <c r="D13" s="12">
        <f>SUM(D7:D12)</f>
        <v>645185</v>
      </c>
      <c r="E13" s="12">
        <f>SUM(E7:E11)</f>
        <v>1495844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219856</v>
      </c>
      <c r="D16" s="10">
        <v>0</v>
      </c>
      <c r="E16" s="10">
        <f>SUM(C16:D16)</f>
        <v>219856</v>
      </c>
    </row>
    <row r="17" spans="1:7" ht="16.3">
      <c r="A17" s="2" t="s">
        <v>7</v>
      </c>
      <c r="C17" s="40">
        <v>318629</v>
      </c>
      <c r="D17" s="12">
        <v>0</v>
      </c>
      <c r="E17" s="12">
        <f>SUM(C17:D17)</f>
        <v>318629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1389144</v>
      </c>
      <c r="D19" s="12">
        <f>SUM(D13:D17)</f>
        <v>645185</v>
      </c>
      <c r="E19" s="12">
        <f>SUM(E13:E18)</f>
        <v>2034329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-73484</v>
      </c>
      <c r="D23" s="10">
        <v>-319692</v>
      </c>
      <c r="E23" s="10">
        <f>SUM(C23:D23)</f>
        <v>-393176</v>
      </c>
    </row>
    <row r="24" spans="1:7">
      <c r="A24" s="2" t="s">
        <v>25</v>
      </c>
      <c r="C24" s="10">
        <f>-C16</f>
        <v>-219856</v>
      </c>
      <c r="D24" s="10">
        <v>0</v>
      </c>
      <c r="E24" s="10">
        <f t="shared" ref="E24" si="0">SUM(C24:D24)</f>
        <v>-219856</v>
      </c>
    </row>
    <row r="25" spans="1:7">
      <c r="A25" s="2" t="s">
        <v>26</v>
      </c>
      <c r="C25" s="10">
        <v>-134250</v>
      </c>
      <c r="D25" s="10">
        <v>-58217</v>
      </c>
      <c r="E25" s="10">
        <f>SUM(C25:D25)</f>
        <v>-192467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-159314</v>
      </c>
      <c r="D27" s="10">
        <v>-159314</v>
      </c>
      <c r="E27" s="10">
        <f>SUM(C27:D27)</f>
        <v>-318628</v>
      </c>
    </row>
    <row r="28" spans="1:7" ht="16.3">
      <c r="A28" s="2" t="s">
        <v>26</v>
      </c>
      <c r="C28" s="12">
        <v>-46649</v>
      </c>
      <c r="D28" s="12">
        <v>-46649</v>
      </c>
      <c r="E28" s="12">
        <f>SUM(C28:D28)</f>
        <v>-93298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-633553</v>
      </c>
      <c r="D30" s="12">
        <f>SUM(D23:D25)+SUM(D27:D28)</f>
        <v>-583872</v>
      </c>
      <c r="E30" s="12">
        <f>SUM(E23:E25,E27:E28)</f>
        <v>-1217425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755591</v>
      </c>
      <c r="D32" s="22">
        <f>SUM(D19,D30)</f>
        <v>61313</v>
      </c>
      <c r="E32" s="22">
        <f>SUM(E19,E30)</f>
        <v>816904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391392</v>
      </c>
      <c r="D35" s="15">
        <f>-C35</f>
        <v>-391392</v>
      </c>
      <c r="E35" s="10">
        <f>SUM(C35:D35)</f>
        <v>0</v>
      </c>
    </row>
    <row r="36" spans="1:5">
      <c r="A36" s="2" t="s">
        <v>34</v>
      </c>
      <c r="C36" s="30">
        <v>20567.04</v>
      </c>
      <c r="D36" s="10">
        <f>-C36</f>
        <v>-20567</v>
      </c>
      <c r="E36" s="10">
        <f>SUM(C36:D36)</f>
        <v>0</v>
      </c>
    </row>
    <row r="37" spans="1:5" ht="16.3">
      <c r="A37" s="2" t="s">
        <v>35</v>
      </c>
      <c r="C37" s="12">
        <f>D9</f>
        <v>89792</v>
      </c>
      <c r="D37" s="12">
        <f>-C37</f>
        <v>-89792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501751</v>
      </c>
      <c r="D39" s="11">
        <f>SUM(D35:D38)</f>
        <v>-501751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1257342</v>
      </c>
      <c r="D41" s="16">
        <f>SUM(D32,D39)</f>
        <v>-440438</v>
      </c>
      <c r="E41" s="16">
        <f>SUM(E32,E39)</f>
        <v>816904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1104620</v>
      </c>
      <c r="D48" s="17">
        <f>((C8+C9+C36+C37)*0.95)+D8+D9+D36+D37+C16+C17</f>
        <v>929709</v>
      </c>
      <c r="E48" s="17">
        <f>SUM(C48:D48)</f>
        <v>2034329</v>
      </c>
    </row>
    <row r="49" spans="1:14">
      <c r="A49" s="2" t="s">
        <v>16</v>
      </c>
      <c r="C49" s="11">
        <f>SUM(C23:D24,C27:D27)</f>
        <v>-931660</v>
      </c>
      <c r="D49" s="11">
        <f>SUM(C25:D25,C28:D28)</f>
        <v>-285765</v>
      </c>
      <c r="E49" s="11">
        <f>SUM(C49:D49)</f>
        <v>-1217425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172960</v>
      </c>
      <c r="D51" s="11">
        <f>SUM(D48:D50)</f>
        <v>643944</v>
      </c>
      <c r="E51" s="11">
        <f>SUM(E48:E49)</f>
        <v>816904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172960</v>
      </c>
      <c r="D55" s="16">
        <f>SUM(D51:D53)</f>
        <v>643944</v>
      </c>
      <c r="E55" s="16">
        <f>SUM(E51:E53)</f>
        <v>816904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/>
  <dimension ref="A1:N57"/>
  <sheetViews>
    <sheetView zoomScaleNormal="100" workbookViewId="0">
      <selection activeCell="C10" sqref="C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2099253</v>
      </c>
      <c r="D7" s="32">
        <v>794798</v>
      </c>
      <c r="E7" s="17">
        <f>SUM(C7:D7)</f>
        <v>2894051</v>
      </c>
    </row>
    <row r="8" spans="1:8">
      <c r="A8" s="2" t="s">
        <v>30</v>
      </c>
      <c r="C8" s="30">
        <v>661250</v>
      </c>
      <c r="D8" s="30">
        <v>220379</v>
      </c>
      <c r="E8" s="10">
        <f>SUM(C8:D8)</f>
        <v>881629</v>
      </c>
      <c r="G8" s="10"/>
    </row>
    <row r="9" spans="1:8">
      <c r="A9" s="2" t="s">
        <v>31</v>
      </c>
      <c r="C9" s="10">
        <v>0</v>
      </c>
      <c r="D9" s="30">
        <v>35</v>
      </c>
      <c r="E9" s="10">
        <f>SUM(C9:D9)</f>
        <v>35</v>
      </c>
      <c r="G9" s="10"/>
      <c r="H9" s="10"/>
    </row>
    <row r="10" spans="1:8">
      <c r="A10" s="2" t="s">
        <v>3</v>
      </c>
      <c r="C10" s="30">
        <v>293839</v>
      </c>
      <c r="D10" s="10">
        <v>0</v>
      </c>
      <c r="E10" s="10">
        <f>SUM(C10:D10)</f>
        <v>293839</v>
      </c>
    </row>
    <row r="11" spans="1:8" ht="16.3">
      <c r="A11" s="2" t="s">
        <v>32</v>
      </c>
      <c r="C11" s="39">
        <v>86415</v>
      </c>
      <c r="D11" s="12">
        <v>0</v>
      </c>
      <c r="E11" s="11">
        <f>SUM(C11:D11)</f>
        <v>86415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3140757</v>
      </c>
      <c r="D13" s="12">
        <f>SUM(D7:D12)</f>
        <v>1015212</v>
      </c>
      <c r="E13" s="12">
        <f>SUM(E7:E11)</f>
        <v>4155969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308719</v>
      </c>
      <c r="D16" s="10">
        <v>0</v>
      </c>
      <c r="E16" s="10">
        <f>SUM(C16:D16)</f>
        <v>308719</v>
      </c>
    </row>
    <row r="17" spans="1:7" ht="16.3">
      <c r="A17" s="2" t="s">
        <v>7</v>
      </c>
      <c r="C17" s="40">
        <v>524290</v>
      </c>
      <c r="D17" s="12">
        <v>0</v>
      </c>
      <c r="E17" s="12">
        <f>SUM(C17:D17)</f>
        <v>524290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3973766</v>
      </c>
      <c r="D19" s="12">
        <f>SUM(D13:D17)</f>
        <v>1015212</v>
      </c>
      <c r="E19" s="12">
        <f>SUM(E13:E18)</f>
        <v>4988978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-170984</v>
      </c>
      <c r="D23" s="10">
        <v>-488378</v>
      </c>
      <c r="E23" s="10">
        <f>SUM(C23:D23)</f>
        <v>-659362</v>
      </c>
    </row>
    <row r="24" spans="1:7">
      <c r="A24" s="2" t="s">
        <v>25</v>
      </c>
      <c r="C24" s="10">
        <f>-C16</f>
        <v>-308719</v>
      </c>
      <c r="D24" s="10">
        <v>0</v>
      </c>
      <c r="E24" s="10">
        <f t="shared" ref="E24" si="0">SUM(C24:D24)</f>
        <v>-308719</v>
      </c>
    </row>
    <row r="25" spans="1:7">
      <c r="A25" s="2" t="s">
        <v>26</v>
      </c>
      <c r="C25" s="10">
        <v>-137478</v>
      </c>
      <c r="D25" s="10">
        <v>-167568</v>
      </c>
      <c r="E25" s="10">
        <f>SUM(C25:D25)</f>
        <v>-305046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-262145</v>
      </c>
      <c r="D27" s="10">
        <v>-262145</v>
      </c>
      <c r="E27" s="10">
        <f>SUM(C27:D27)</f>
        <v>-524290</v>
      </c>
    </row>
    <row r="28" spans="1:7" ht="16.3">
      <c r="A28" s="2" t="s">
        <v>26</v>
      </c>
      <c r="C28" s="12">
        <v>-132634</v>
      </c>
      <c r="D28" s="12">
        <v>-132634</v>
      </c>
      <c r="E28" s="12">
        <f>SUM(C28:D28)</f>
        <v>-265268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-1011960</v>
      </c>
      <c r="D30" s="12">
        <f>SUM(D23:D25)+SUM(D27:D28)</f>
        <v>-1050725</v>
      </c>
      <c r="E30" s="12">
        <f>SUM(E23:E25,E27:E28)</f>
        <v>-2062685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2961806</v>
      </c>
      <c r="D32" s="22">
        <f>SUM(D19,D30)</f>
        <v>-35513</v>
      </c>
      <c r="E32" s="22">
        <f>SUM(E19,E30)</f>
        <v>2926293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647390</v>
      </c>
      <c r="D35" s="15">
        <f>-C35</f>
        <v>-647390</v>
      </c>
      <c r="E35" s="10">
        <f>SUM(C35:D35)</f>
        <v>0</v>
      </c>
    </row>
    <row r="36" spans="1:5">
      <c r="A36" s="2" t="s">
        <v>34</v>
      </c>
      <c r="C36" s="30">
        <v>115355.61</v>
      </c>
      <c r="D36" s="10">
        <f>-C36</f>
        <v>-115356</v>
      </c>
      <c r="E36" s="10">
        <f>SUM(C36:D36)</f>
        <v>0</v>
      </c>
    </row>
    <row r="37" spans="1:5" ht="16.3">
      <c r="A37" s="2" t="s">
        <v>35</v>
      </c>
      <c r="C37" s="12">
        <f>D9</f>
        <v>35</v>
      </c>
      <c r="D37" s="12">
        <f>-C37</f>
        <v>-35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762781</v>
      </c>
      <c r="D39" s="11">
        <f>SUM(D35:D38)</f>
        <v>-762781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3724587</v>
      </c>
      <c r="D41" s="16">
        <f>SUM(D32,D39)</f>
        <v>-798294</v>
      </c>
      <c r="E41" s="16">
        <f>SUM(E32,E39)</f>
        <v>2926293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3313137</v>
      </c>
      <c r="D48" s="17">
        <f>((C8+C9+C36+C37)*0.95)+D8+D9+D36+D37+C16+C17</f>
        <v>1675841</v>
      </c>
      <c r="E48" s="17">
        <f>SUM(C48:D48)</f>
        <v>4988978</v>
      </c>
    </row>
    <row r="49" spans="1:14">
      <c r="A49" s="2" t="s">
        <v>16</v>
      </c>
      <c r="C49" s="11">
        <f>SUM(C23:D24,C27:D27)</f>
        <v>-1492371</v>
      </c>
      <c r="D49" s="11">
        <f>SUM(C25:D25,C28:D28)</f>
        <v>-570314</v>
      </c>
      <c r="E49" s="11">
        <f>SUM(C49:D49)</f>
        <v>-2062685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1820766</v>
      </c>
      <c r="D51" s="11">
        <f>SUM(D48:D50)</f>
        <v>1105527</v>
      </c>
      <c r="E51" s="11">
        <f>SUM(E48:E49)</f>
        <v>2926293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53840</v>
      </c>
      <c r="D53" s="12">
        <v>107680.89</v>
      </c>
      <c r="E53" s="12">
        <f>SUM(C53:D53)</f>
        <v>161521</v>
      </c>
    </row>
    <row r="54" spans="1:14" ht="11.3" customHeight="1"/>
    <row r="55" spans="1:14">
      <c r="A55" s="2" t="s">
        <v>18</v>
      </c>
      <c r="C55" s="16">
        <f>SUM(C51:C53)</f>
        <v>1874606</v>
      </c>
      <c r="D55" s="16">
        <f>SUM(D51:D53)</f>
        <v>1213208</v>
      </c>
      <c r="E55" s="16">
        <f>SUM(E51:E53)</f>
        <v>3087814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9"/>
  <dimension ref="A1:N57"/>
  <sheetViews>
    <sheetView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1960424</v>
      </c>
      <c r="D7" s="32">
        <v>508565</v>
      </c>
      <c r="E7" s="17">
        <f>SUM(C7:D7)</f>
        <v>2468989</v>
      </c>
    </row>
    <row r="8" spans="1:8">
      <c r="A8" s="2" t="s">
        <v>30</v>
      </c>
      <c r="C8" s="30">
        <v>679573</v>
      </c>
      <c r="D8" s="30">
        <v>152167</v>
      </c>
      <c r="E8" s="10">
        <f>SUM(C8:D8)</f>
        <v>831740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185107</v>
      </c>
      <c r="D10" s="10">
        <v>0</v>
      </c>
      <c r="E10" s="10">
        <f>SUM(C10:D10)</f>
        <v>185107</v>
      </c>
    </row>
    <row r="11" spans="1:8" ht="16.3">
      <c r="A11" s="2" t="s">
        <v>32</v>
      </c>
      <c r="C11" s="39">
        <v>73372</v>
      </c>
      <c r="D11" s="12">
        <v>0</v>
      </c>
      <c r="E11" s="11">
        <f>SUM(C11:D11)</f>
        <v>73372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2898476</v>
      </c>
      <c r="D13" s="12">
        <f>SUM(D7:D12)</f>
        <v>660732</v>
      </c>
      <c r="E13" s="12">
        <f>SUM(E7:E11)</f>
        <v>3559208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249081</v>
      </c>
      <c r="D16" s="10">
        <v>0</v>
      </c>
      <c r="E16" s="10">
        <f>SUM(C16:D16)</f>
        <v>249081</v>
      </c>
    </row>
    <row r="17" spans="1:7" ht="16.3">
      <c r="A17" s="2" t="s">
        <v>7</v>
      </c>
      <c r="C17" s="40">
        <v>319753</v>
      </c>
      <c r="D17" s="12">
        <v>0</v>
      </c>
      <c r="E17" s="12">
        <f>SUM(C17:D17)</f>
        <v>319753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3467310</v>
      </c>
      <c r="D19" s="12">
        <f>SUM(D13:D17)</f>
        <v>660732</v>
      </c>
      <c r="E19" s="12">
        <f>SUM(E13:E18)</f>
        <v>4128042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-102148</v>
      </c>
      <c r="D23" s="10">
        <v>-303103</v>
      </c>
      <c r="E23" s="10">
        <f>SUM(C23:D23)</f>
        <v>-405251</v>
      </c>
    </row>
    <row r="24" spans="1:7">
      <c r="A24" s="2" t="s">
        <v>25</v>
      </c>
      <c r="C24" s="10">
        <f>-C16</f>
        <v>-249081</v>
      </c>
      <c r="D24" s="10">
        <v>0</v>
      </c>
      <c r="E24" s="10">
        <f t="shared" ref="E24" si="0">SUM(C24:D24)</f>
        <v>-249081</v>
      </c>
    </row>
    <row r="25" spans="1:7">
      <c r="A25" s="2" t="s">
        <v>26</v>
      </c>
      <c r="C25" s="10">
        <v>-249728</v>
      </c>
      <c r="D25" s="10">
        <v>-57384</v>
      </c>
      <c r="E25" s="10">
        <f>SUM(C25:D25)</f>
        <v>-307112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-159877</v>
      </c>
      <c r="D27" s="10">
        <v>-159877</v>
      </c>
      <c r="E27" s="10">
        <f>SUM(C27:D27)</f>
        <v>-319754</v>
      </c>
    </row>
    <row r="28" spans="1:7" ht="16.3">
      <c r="A28" s="2" t="s">
        <v>26</v>
      </c>
      <c r="C28" s="12">
        <v>-17688</v>
      </c>
      <c r="D28" s="12">
        <v>-17688</v>
      </c>
      <c r="E28" s="12">
        <f>SUM(C28:D28)</f>
        <v>-35376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-778522</v>
      </c>
      <c r="D30" s="12">
        <f>SUM(D23:D25)+SUM(D27:D28)</f>
        <v>-538052</v>
      </c>
      <c r="E30" s="12">
        <f>SUM(E23:E25,E27:E28)</f>
        <v>-1316574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2688788</v>
      </c>
      <c r="D32" s="22">
        <f>SUM(D19,D30)</f>
        <v>122680</v>
      </c>
      <c r="E32" s="22">
        <f>SUM(E19,E30)</f>
        <v>2811468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438319</v>
      </c>
      <c r="D35" s="15">
        <f>-C35</f>
        <v>-438319</v>
      </c>
      <c r="E35" s="10">
        <f>SUM(C35:D35)</f>
        <v>0</v>
      </c>
    </row>
    <row r="36" spans="1:5">
      <c r="A36" s="2" t="s">
        <v>34</v>
      </c>
      <c r="C36" s="30">
        <v>92888.26</v>
      </c>
      <c r="D36" s="10">
        <f>-C36</f>
        <v>-92888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531207</v>
      </c>
      <c r="D39" s="11">
        <f>SUM(D35:D38)</f>
        <v>-531207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3219995</v>
      </c>
      <c r="D41" s="16">
        <f>SUM(D32,D39)</f>
        <v>-408527</v>
      </c>
      <c r="E41" s="16">
        <f>SUM(E32,E39)</f>
        <v>2811468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2766091</v>
      </c>
      <c r="D48" s="17">
        <f>((C8+C9+C36+C37)*0.95)+D8+D9+D36+D37+C16+C17</f>
        <v>1361951</v>
      </c>
      <c r="E48" s="17">
        <f>SUM(C48:D48)</f>
        <v>4128042</v>
      </c>
    </row>
    <row r="49" spans="1:14">
      <c r="A49" s="2" t="s">
        <v>16</v>
      </c>
      <c r="C49" s="11">
        <f>SUM(C23:D24,C27:D27)</f>
        <v>-974086</v>
      </c>
      <c r="D49" s="11">
        <f>SUM(C25:D25,C28:D28)</f>
        <v>-342488</v>
      </c>
      <c r="E49" s="11">
        <f>SUM(C49:D49)</f>
        <v>-1316574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1792005</v>
      </c>
      <c r="D51" s="11">
        <f>SUM(D48:D50)</f>
        <v>1019463</v>
      </c>
      <c r="E51" s="11">
        <f>SUM(E48:E49)</f>
        <v>2811468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23794</v>
      </c>
      <c r="D53" s="12">
        <v>47588.1</v>
      </c>
      <c r="E53" s="12">
        <f>SUM(C53:D53)</f>
        <v>71382</v>
      </c>
    </row>
    <row r="54" spans="1:14" ht="11.3" customHeight="1"/>
    <row r="55" spans="1:14">
      <c r="A55" s="2" t="s">
        <v>18</v>
      </c>
      <c r="C55" s="16">
        <f>SUM(C51:C53)</f>
        <v>1815799</v>
      </c>
      <c r="D55" s="16">
        <f>SUM(D51:D53)</f>
        <v>1067051</v>
      </c>
      <c r="E55" s="16">
        <f>SUM(E51:E53)</f>
        <v>2882850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N57"/>
  <sheetViews>
    <sheetView zoomScaleNormal="100" workbookViewId="0">
      <selection activeCell="A12" sqref="A12:XFD12"/>
    </sheetView>
  </sheetViews>
  <sheetFormatPr defaultColWidth="9.109375" defaultRowHeight="14.4"/>
  <cols>
    <col min="1" max="1" width="41.109375" style="2" customWidth="1"/>
    <col min="2" max="2" width="25" style="2" customWidth="1"/>
    <col min="3" max="3" width="17.6640625" style="2" bestFit="1" customWidth="1"/>
    <col min="4" max="4" width="15.6640625" style="2" customWidth="1"/>
    <col min="5" max="5" width="15" style="2" bestFit="1" customWidth="1"/>
    <col min="6" max="7" width="15" style="2" customWidth="1"/>
    <col min="8" max="8" width="9.5546875" style="2" bestFit="1" customWidth="1"/>
    <col min="9" max="16384" width="9.109375" style="2"/>
  </cols>
  <sheetData>
    <row r="1" spans="1:8" ht="15.05">
      <c r="A1" s="27" t="s">
        <v>39</v>
      </c>
    </row>
    <row r="3" spans="1:8" ht="16.3">
      <c r="C3" s="45" t="s">
        <v>163</v>
      </c>
      <c r="D3" s="45"/>
      <c r="E3" s="45"/>
      <c r="F3" s="18"/>
      <c r="G3" s="18"/>
    </row>
    <row r="4" spans="1:8" ht="16.3">
      <c r="C4" s="1" t="s">
        <v>0</v>
      </c>
      <c r="D4" s="1" t="s">
        <v>1</v>
      </c>
      <c r="E4" s="1" t="s">
        <v>2</v>
      </c>
      <c r="F4" s="18"/>
      <c r="G4" s="18"/>
    </row>
    <row r="5" spans="1:8" ht="11.3" customHeight="1"/>
    <row r="6" spans="1:8">
      <c r="A6" s="2" t="s">
        <v>28</v>
      </c>
    </row>
    <row r="7" spans="1:8">
      <c r="A7" s="2" t="s">
        <v>29</v>
      </c>
      <c r="C7" s="17">
        <v>6422475.2800000003</v>
      </c>
      <c r="D7" s="17">
        <v>1560521.82</v>
      </c>
      <c r="E7" s="17">
        <f>SUM(C7:D7)</f>
        <v>7982997</v>
      </c>
      <c r="F7" s="17"/>
      <c r="G7" s="17"/>
    </row>
    <row r="8" spans="1:8">
      <c r="A8" s="2" t="s">
        <v>30</v>
      </c>
      <c r="C8" s="10">
        <v>2176108</v>
      </c>
      <c r="D8" s="10">
        <v>706801.05</v>
      </c>
      <c r="E8" s="10">
        <f>SUM(C8:D8)</f>
        <v>2882909</v>
      </c>
      <c r="F8" s="10"/>
      <c r="G8" s="10"/>
    </row>
    <row r="9" spans="1:8">
      <c r="A9" s="2" t="s">
        <v>31</v>
      </c>
      <c r="C9" s="10">
        <v>13895.21</v>
      </c>
      <c r="D9" s="10">
        <v>13789.82</v>
      </c>
      <c r="E9" s="10">
        <f>SUM(C9:D9)</f>
        <v>27685</v>
      </c>
      <c r="F9" s="10"/>
      <c r="G9" s="10"/>
      <c r="H9" s="10"/>
    </row>
    <row r="10" spans="1:8">
      <c r="A10" s="2" t="s">
        <v>3</v>
      </c>
      <c r="C10" s="10">
        <v>667104.49</v>
      </c>
      <c r="D10" s="10">
        <v>0</v>
      </c>
      <c r="E10" s="10">
        <f>SUM(C10:D10)</f>
        <v>667104</v>
      </c>
      <c r="F10" s="10"/>
      <c r="G10" s="10"/>
    </row>
    <row r="11" spans="1:8" ht="16.3">
      <c r="A11" s="2" t="s">
        <v>32</v>
      </c>
      <c r="C11" s="12">
        <v>222622</v>
      </c>
      <c r="D11" s="12">
        <v>0</v>
      </c>
      <c r="E11" s="12">
        <f>SUM(C11:D11)</f>
        <v>222622</v>
      </c>
      <c r="F11" s="12"/>
      <c r="G11" s="12"/>
    </row>
    <row r="12" spans="1:8" ht="11.3" customHeight="1">
      <c r="C12" s="10"/>
      <c r="D12" s="10"/>
      <c r="E12" s="10"/>
      <c r="F12" s="10"/>
      <c r="G12" s="10"/>
    </row>
    <row r="13" spans="1:8" ht="16.3">
      <c r="A13" s="2" t="s">
        <v>4</v>
      </c>
      <c r="C13" s="12">
        <f>SUM(C7:C12)</f>
        <v>9502205</v>
      </c>
      <c r="D13" s="12">
        <f>SUM(D7:D12)</f>
        <v>2281113</v>
      </c>
      <c r="E13" s="12">
        <f>SUM(E7:E11)</f>
        <v>11783317</v>
      </c>
      <c r="F13" s="12"/>
      <c r="G13" s="12"/>
    </row>
    <row r="14" spans="1:8" ht="11.3" customHeight="1">
      <c r="C14" s="10"/>
      <c r="D14" s="10"/>
      <c r="E14" s="10"/>
      <c r="F14" s="10"/>
      <c r="G14" s="10"/>
    </row>
    <row r="15" spans="1:8">
      <c r="A15" s="2" t="s">
        <v>5</v>
      </c>
      <c r="C15" s="10"/>
      <c r="D15" s="10"/>
      <c r="E15" s="10"/>
      <c r="F15" s="10"/>
      <c r="G15" s="10"/>
    </row>
    <row r="16" spans="1:8">
      <c r="A16" s="2" t="s">
        <v>6</v>
      </c>
      <c r="C16" s="10">
        <v>433417.79</v>
      </c>
      <c r="D16" s="10">
        <v>0</v>
      </c>
      <c r="E16" s="10">
        <f>SUM(C16:D16)</f>
        <v>433418</v>
      </c>
      <c r="F16" s="10"/>
      <c r="G16" s="10"/>
    </row>
    <row r="17" spans="1:7" ht="16.3">
      <c r="A17" s="2" t="s">
        <v>7</v>
      </c>
      <c r="C17" s="12">
        <v>628551.54</v>
      </c>
      <c r="D17" s="12">
        <v>0</v>
      </c>
      <c r="E17" s="12">
        <f>SUM(C17:D17)</f>
        <v>628552</v>
      </c>
      <c r="F17" s="12"/>
      <c r="G17" s="12"/>
    </row>
    <row r="18" spans="1:7" ht="11.3" customHeight="1">
      <c r="C18" s="10"/>
      <c r="D18" s="10"/>
      <c r="E18" s="10"/>
      <c r="F18" s="10"/>
      <c r="G18" s="10"/>
    </row>
    <row r="19" spans="1:7" ht="16.3">
      <c r="A19" s="2" t="s">
        <v>8</v>
      </c>
      <c r="C19" s="12">
        <f>SUM(C13:C17)</f>
        <v>10564174</v>
      </c>
      <c r="D19" s="12">
        <f>SUM(D13:D17)</f>
        <v>2281113</v>
      </c>
      <c r="E19" s="12">
        <f>SUM(E13:E18)</f>
        <v>12845287</v>
      </c>
      <c r="F19" s="12"/>
      <c r="G19" s="12"/>
    </row>
    <row r="20" spans="1:7" ht="11.3" customHeight="1">
      <c r="C20" s="10"/>
      <c r="D20" s="10"/>
      <c r="E20" s="10"/>
      <c r="F20" s="10"/>
      <c r="G20" s="10"/>
    </row>
    <row r="21" spans="1:7">
      <c r="A21" s="2" t="s">
        <v>9</v>
      </c>
      <c r="C21" s="10"/>
      <c r="D21" s="10"/>
      <c r="E21" s="10"/>
      <c r="F21" s="10"/>
      <c r="G21" s="10"/>
    </row>
    <row r="22" spans="1:7">
      <c r="A22" s="2" t="s">
        <v>164</v>
      </c>
      <c r="C22" s="10"/>
      <c r="D22" s="10"/>
      <c r="E22" s="10"/>
      <c r="F22" s="10"/>
      <c r="G22" s="10"/>
    </row>
    <row r="23" spans="1:7">
      <c r="A23" s="2" t="s">
        <v>24</v>
      </c>
      <c r="C23" s="10">
        <v>-274653</v>
      </c>
      <c r="D23" s="10">
        <v>-963847</v>
      </c>
      <c r="E23" s="10">
        <f>SUM(C23:D23)</f>
        <v>-1238500</v>
      </c>
      <c r="F23" s="10"/>
      <c r="G23" s="10"/>
    </row>
    <row r="24" spans="1:7">
      <c r="A24" s="2" t="s">
        <v>25</v>
      </c>
      <c r="C24" s="10">
        <f>-C16</f>
        <v>-433418</v>
      </c>
      <c r="D24" s="10">
        <v>0</v>
      </c>
      <c r="E24" s="10">
        <f t="shared" ref="E24" si="0">SUM(C24:D24)</f>
        <v>-433418</v>
      </c>
      <c r="F24" s="10"/>
      <c r="G24" s="10"/>
    </row>
    <row r="25" spans="1:7">
      <c r="A25" s="2" t="s">
        <v>26</v>
      </c>
      <c r="C25" s="10">
        <v>336962</v>
      </c>
      <c r="D25" s="10">
        <v>-509</v>
      </c>
      <c r="E25" s="10">
        <f>SUM(C25:D25)</f>
        <v>336453</v>
      </c>
      <c r="F25" s="10"/>
      <c r="G25" s="10"/>
    </row>
    <row r="26" spans="1:7" ht="16.3">
      <c r="A26" s="2" t="s">
        <v>165</v>
      </c>
      <c r="C26" s="12"/>
      <c r="D26" s="12"/>
      <c r="E26" s="10"/>
      <c r="F26" s="10"/>
      <c r="G26" s="10"/>
    </row>
    <row r="27" spans="1:7">
      <c r="A27" s="2" t="s">
        <v>25</v>
      </c>
      <c r="C27" s="10">
        <v>-157138</v>
      </c>
      <c r="D27" s="10">
        <v>-471414</v>
      </c>
      <c r="E27" s="10">
        <f>SUM(C27:D27)</f>
        <v>-628552</v>
      </c>
      <c r="F27" s="10"/>
    </row>
    <row r="28" spans="1:7" ht="16.3">
      <c r="A28" s="2" t="s">
        <v>26</v>
      </c>
      <c r="C28" s="12">
        <v>-515179</v>
      </c>
      <c r="D28" s="12">
        <v>-1545538</v>
      </c>
      <c r="E28" s="12">
        <f>SUM(C28:D28)</f>
        <v>-2060717</v>
      </c>
      <c r="F28" s="12"/>
      <c r="G28" s="12"/>
    </row>
    <row r="29" spans="1:7" ht="11.3" customHeight="1">
      <c r="C29" s="10"/>
      <c r="D29" s="10"/>
      <c r="E29" s="10"/>
      <c r="F29" s="10"/>
      <c r="G29" s="10"/>
    </row>
    <row r="30" spans="1:7" ht="16.3">
      <c r="A30" s="2" t="s">
        <v>11</v>
      </c>
      <c r="C30" s="12">
        <f>SUM(C23:C25)+SUM(C27:C28)</f>
        <v>-1043426</v>
      </c>
      <c r="D30" s="12">
        <f>SUM(D23:D25)+SUM(D27:D28)</f>
        <v>-2981308</v>
      </c>
      <c r="E30" s="12">
        <f>SUM(E23:E25,E27:E28)</f>
        <v>-4024734</v>
      </c>
      <c r="F30" s="12"/>
      <c r="G30" s="12"/>
    </row>
    <row r="31" spans="1:7">
      <c r="C31" s="10"/>
      <c r="D31" s="10"/>
      <c r="E31" s="10"/>
      <c r="F31" s="10"/>
      <c r="G31" s="10"/>
    </row>
    <row r="32" spans="1:7" ht="16.3">
      <c r="A32" s="2" t="s">
        <v>12</v>
      </c>
      <c r="C32" s="14">
        <f>SUM(C19,C30)</f>
        <v>9520748</v>
      </c>
      <c r="D32" s="14">
        <f>SUM(D19,D30)</f>
        <v>-700195</v>
      </c>
      <c r="E32" s="22">
        <f>SUM(E19,E30)</f>
        <v>8820553</v>
      </c>
      <c r="F32" s="14"/>
      <c r="G32" s="14"/>
    </row>
    <row r="33" spans="1:7" ht="11.3" customHeight="1">
      <c r="C33" s="10"/>
      <c r="D33" s="10"/>
      <c r="E33" s="10"/>
      <c r="F33" s="10"/>
      <c r="G33" s="10"/>
    </row>
    <row r="34" spans="1:7">
      <c r="A34" s="2" t="s">
        <v>13</v>
      </c>
      <c r="C34" s="10"/>
      <c r="D34" s="10"/>
      <c r="E34" s="10"/>
      <c r="F34" s="10"/>
      <c r="G34" s="10"/>
    </row>
    <row r="35" spans="1:7">
      <c r="A35" s="2" t="s">
        <v>33</v>
      </c>
      <c r="C35" s="10">
        <v>1228687.42</v>
      </c>
      <c r="D35" s="15">
        <f>-C35</f>
        <v>-1228687</v>
      </c>
      <c r="E35" s="10">
        <f>SUM(C35:D35)</f>
        <v>0</v>
      </c>
      <c r="F35" s="10"/>
      <c r="G35" s="10"/>
    </row>
    <row r="36" spans="1:7">
      <c r="A36" s="2" t="s">
        <v>34</v>
      </c>
      <c r="C36" s="10">
        <v>432548.53</v>
      </c>
      <c r="D36" s="10">
        <f>-C36</f>
        <v>-432549</v>
      </c>
      <c r="E36" s="10">
        <f>SUM(C36:D36)</f>
        <v>0</v>
      </c>
      <c r="F36" s="10"/>
      <c r="G36" s="10"/>
    </row>
    <row r="37" spans="1:7" ht="16.3">
      <c r="A37" s="2" t="s">
        <v>35</v>
      </c>
      <c r="C37" s="12">
        <f>D9</f>
        <v>13790</v>
      </c>
      <c r="D37" s="12">
        <f>-C37</f>
        <v>-13790</v>
      </c>
      <c r="E37" s="12">
        <f>SUM(C37:D37)</f>
        <v>0</v>
      </c>
      <c r="F37" s="12"/>
      <c r="G37" s="12"/>
    </row>
    <row r="38" spans="1:7" ht="11.3" customHeight="1">
      <c r="C38" s="10"/>
      <c r="D38" s="10"/>
      <c r="E38" s="10"/>
      <c r="F38" s="10"/>
      <c r="G38" s="10"/>
    </row>
    <row r="39" spans="1:7" ht="16.3">
      <c r="A39" s="2" t="s">
        <v>14</v>
      </c>
      <c r="C39" s="11">
        <f>SUM(C35:C38)</f>
        <v>1675026</v>
      </c>
      <c r="D39" s="11">
        <f>SUM(D35:D38)</f>
        <v>-1675026</v>
      </c>
      <c r="E39" s="12">
        <f>SUM(E35:E38)</f>
        <v>0</v>
      </c>
      <c r="F39" s="12"/>
      <c r="G39" s="12"/>
    </row>
    <row r="40" spans="1:7" ht="11.3" customHeight="1"/>
    <row r="41" spans="1:7">
      <c r="A41" s="2" t="s">
        <v>36</v>
      </c>
      <c r="C41" s="16">
        <f>SUM(C32,C39)</f>
        <v>11195774</v>
      </c>
      <c r="D41" s="16">
        <f>SUM(D32,D39)</f>
        <v>-2375221</v>
      </c>
      <c r="E41" s="16">
        <f>SUM(E32,E39)</f>
        <v>8820553</v>
      </c>
      <c r="F41" s="16"/>
      <c r="G41" s="16"/>
    </row>
    <row r="42" spans="1:7" ht="11.3" customHeight="1"/>
    <row r="43" spans="1:7" s="3" customFormat="1" ht="5.95" customHeight="1">
      <c r="C43" s="4"/>
      <c r="D43" s="4"/>
      <c r="E43" s="4"/>
      <c r="F43" s="4"/>
      <c r="G43" s="4"/>
    </row>
    <row r="44" spans="1:7" ht="11.3" customHeight="1"/>
    <row r="45" spans="1:7">
      <c r="A45" s="46" t="s">
        <v>19</v>
      </c>
      <c r="B45" s="46"/>
      <c r="C45" s="46"/>
      <c r="D45" s="46"/>
      <c r="E45" s="46"/>
      <c r="F45" s="19"/>
      <c r="G45" s="19"/>
    </row>
    <row r="46" spans="1:7" ht="11.3" customHeight="1"/>
    <row r="47" spans="1:7" ht="34" customHeight="1">
      <c r="C47" s="1" t="s">
        <v>20</v>
      </c>
      <c r="D47" s="23" t="s">
        <v>21</v>
      </c>
      <c r="E47" s="1" t="s">
        <v>2</v>
      </c>
      <c r="F47" s="18"/>
      <c r="G47" s="18"/>
    </row>
    <row r="48" spans="1:7">
      <c r="A48" s="2" t="s">
        <v>15</v>
      </c>
      <c r="C48" s="17">
        <f>C19+C39+D19+D39-D48</f>
        <v>9004541</v>
      </c>
      <c r="D48" s="17">
        <f>((C8+C9+C36+C37)*0.95)+D8+D9+D36+D37+C16+C17</f>
        <v>3840746</v>
      </c>
      <c r="E48" s="17">
        <f>SUM(C48:D48)</f>
        <v>12845287</v>
      </c>
      <c r="F48" s="17"/>
      <c r="G48" s="17"/>
    </row>
    <row r="49" spans="1:14">
      <c r="A49" s="2" t="s">
        <v>16</v>
      </c>
      <c r="C49" s="11">
        <f>SUM(C23:D24,C27:D27)</f>
        <v>-2300470</v>
      </c>
      <c r="D49" s="11">
        <f>SUM(C25:D25,C28:D28)</f>
        <v>-1724264</v>
      </c>
      <c r="E49" s="11">
        <f>SUM(C49:D49)</f>
        <v>-4024734</v>
      </c>
      <c r="F49" s="11"/>
      <c r="G49" s="11"/>
    </row>
    <row r="50" spans="1:14" ht="11.3" customHeight="1">
      <c r="C50" s="10"/>
      <c r="D50" s="10"/>
      <c r="E50" s="10"/>
      <c r="F50" s="10"/>
      <c r="G50" s="10"/>
    </row>
    <row r="51" spans="1:14">
      <c r="A51" s="2" t="s">
        <v>17</v>
      </c>
      <c r="C51" s="11">
        <f>SUM(C48:C50)</f>
        <v>6704071</v>
      </c>
      <c r="D51" s="11">
        <f>SUM(D48:D50)</f>
        <v>2116482</v>
      </c>
      <c r="E51" s="11">
        <f>SUM(E48:E49)</f>
        <v>8820553</v>
      </c>
      <c r="F51" s="11"/>
      <c r="G51" s="11"/>
    </row>
    <row r="52" spans="1:14" ht="11.3" customHeight="1">
      <c r="A52" s="5"/>
      <c r="C52" s="10"/>
      <c r="D52" s="10"/>
      <c r="E52" s="10"/>
      <c r="F52" s="10"/>
      <c r="G52" s="10"/>
    </row>
    <row r="53" spans="1:14" ht="16.3">
      <c r="A53" s="2" t="s">
        <v>37</v>
      </c>
      <c r="C53" s="12">
        <f>D53/2</f>
        <v>195433</v>
      </c>
      <c r="D53" s="12">
        <v>390865.32</v>
      </c>
      <c r="E53" s="12">
        <f>SUM(C53:D53)</f>
        <v>586298</v>
      </c>
      <c r="F53" s="12"/>
      <c r="G53" s="12"/>
    </row>
    <row r="54" spans="1:14" ht="11.3" customHeight="1"/>
    <row r="55" spans="1:14">
      <c r="A55" s="2" t="s">
        <v>18</v>
      </c>
      <c r="C55" s="16">
        <f>SUM(C51:C53)</f>
        <v>6899504</v>
      </c>
      <c r="D55" s="16">
        <f>SUM(D51:D53)</f>
        <v>2507347</v>
      </c>
      <c r="E55" s="16">
        <f>SUM(E51:E53)</f>
        <v>9406851</v>
      </c>
      <c r="F55" s="16"/>
      <c r="G55" s="16"/>
    </row>
    <row r="56" spans="1:14" customFormat="1" ht="11.3" customHeight="1">
      <c r="C56" s="2"/>
      <c r="G56" s="2"/>
      <c r="I56" s="2"/>
      <c r="J56" s="2"/>
      <c r="N56" s="34"/>
    </row>
    <row r="57" spans="1:14" s="3" customFormat="1" ht="5.95" customHeight="1">
      <c r="C57" s="4"/>
      <c r="D57" s="4"/>
      <c r="E57" s="4"/>
      <c r="F57" s="4"/>
      <c r="G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firstPageNumber="18" orientation="portrait" r:id="rId1"/>
  <headerFooter alignWithMargins="0"/>
  <colBreaks count="1" manualBreakCount="1">
    <brk id="5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0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651192</v>
      </c>
      <c r="D7" s="32">
        <v>230934</v>
      </c>
      <c r="E7" s="17">
        <f>SUM(C7:D7)</f>
        <v>882126</v>
      </c>
    </row>
    <row r="8" spans="1:8">
      <c r="A8" s="2" t="s">
        <v>30</v>
      </c>
      <c r="C8" s="30">
        <f>197817.67-C36</f>
        <v>196895</v>
      </c>
      <c r="D8" s="30">
        <v>22868</v>
      </c>
      <c r="E8" s="10">
        <f>SUM(C8:D8)</f>
        <v>219763</v>
      </c>
      <c r="G8" s="10"/>
    </row>
    <row r="9" spans="1:8">
      <c r="A9" s="2" t="s">
        <v>31</v>
      </c>
      <c r="C9" s="30">
        <v>68401</v>
      </c>
      <c r="D9" s="30">
        <v>9141</v>
      </c>
      <c r="E9" s="10">
        <f>SUM(C9:D9)</f>
        <v>77542</v>
      </c>
      <c r="G9" s="10"/>
      <c r="H9" s="10"/>
    </row>
    <row r="10" spans="1:8">
      <c r="A10" s="2" t="s">
        <v>3</v>
      </c>
      <c r="C10" s="30">
        <v>115364</v>
      </c>
      <c r="D10" s="10">
        <v>0</v>
      </c>
      <c r="E10" s="10">
        <f>SUM(C10:D10)</f>
        <v>115364</v>
      </c>
    </row>
    <row r="11" spans="1:8" ht="16.3">
      <c r="A11" s="2" t="s">
        <v>32</v>
      </c>
      <c r="C11" s="39">
        <v>31730</v>
      </c>
      <c r="D11" s="12">
        <v>0</v>
      </c>
      <c r="E11" s="11">
        <f>SUM(C11:D11)</f>
        <v>31730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1063582</v>
      </c>
      <c r="D13" s="12">
        <f>SUM(D7:D12)</f>
        <v>262943</v>
      </c>
      <c r="E13" s="12">
        <f>SUM(E7:E11)</f>
        <v>1326525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227737</v>
      </c>
      <c r="D16" s="10">
        <v>0</v>
      </c>
      <c r="E16" s="10">
        <f>SUM(C16:D16)</f>
        <v>227737</v>
      </c>
    </row>
    <row r="17" spans="1:7" ht="16.3">
      <c r="A17" s="2" t="s">
        <v>7</v>
      </c>
      <c r="C17" s="40">
        <v>279536</v>
      </c>
      <c r="D17" s="12">
        <v>0</v>
      </c>
      <c r="E17" s="12">
        <f>SUM(C17:D17)</f>
        <v>279536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1570855</v>
      </c>
      <c r="D19" s="12">
        <f>SUM(D13:D17)</f>
        <v>262943</v>
      </c>
      <c r="E19" s="12">
        <f>SUM(E13:E18)</f>
        <v>1833798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-83813</v>
      </c>
      <c r="D23" s="10">
        <v>-221142</v>
      </c>
      <c r="E23" s="10">
        <f>SUM(C23:D23)</f>
        <v>-304955</v>
      </c>
    </row>
    <row r="24" spans="1:7">
      <c r="A24" s="2" t="s">
        <v>25</v>
      </c>
      <c r="C24" s="10">
        <f>-C16</f>
        <v>-227737</v>
      </c>
      <c r="D24" s="10">
        <v>0</v>
      </c>
      <c r="E24" s="10">
        <f t="shared" ref="E24" si="0">SUM(C24:D24)</f>
        <v>-227737</v>
      </c>
    </row>
    <row r="25" spans="1:7">
      <c r="A25" s="2" t="s">
        <v>26</v>
      </c>
      <c r="C25" s="10">
        <v>-16862</v>
      </c>
      <c r="D25" s="10">
        <v>-188603</v>
      </c>
      <c r="E25" s="10">
        <f>SUM(C25:D25)</f>
        <v>-205465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-186357</v>
      </c>
      <c r="D27" s="10">
        <v>-93179</v>
      </c>
      <c r="E27" s="10">
        <f>SUM(C27:D27)</f>
        <v>-279536</v>
      </c>
    </row>
    <row r="28" spans="1:7" ht="16.3">
      <c r="A28" s="2" t="s">
        <v>26</v>
      </c>
      <c r="C28" s="12">
        <v>82130</v>
      </c>
      <c r="D28" s="12">
        <v>41065</v>
      </c>
      <c r="E28" s="12">
        <f>SUM(C28:D28)</f>
        <v>123195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-432639</v>
      </c>
      <c r="D30" s="12">
        <f>SUM(D23:D25)+SUM(D27:D28)</f>
        <v>-461859</v>
      </c>
      <c r="E30" s="12">
        <f>SUM(E23:E25,E27:E28)</f>
        <v>-894498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1138216</v>
      </c>
      <c r="D32" s="22">
        <f>SUM(D19,D30)</f>
        <v>-198916</v>
      </c>
      <c r="E32" s="22">
        <f>SUM(E19,E30)</f>
        <v>939300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200318</v>
      </c>
      <c r="D35" s="15">
        <f>-C35</f>
        <v>-200318</v>
      </c>
      <c r="E35" s="10">
        <f>SUM(C35:D35)</f>
        <v>0</v>
      </c>
    </row>
    <row r="36" spans="1:5">
      <c r="A36" s="2" t="s">
        <v>34</v>
      </c>
      <c r="C36" s="30">
        <v>923</v>
      </c>
      <c r="D36" s="10">
        <f>-C36</f>
        <v>-923</v>
      </c>
      <c r="E36" s="10">
        <f>SUM(C36:D36)</f>
        <v>0</v>
      </c>
    </row>
    <row r="37" spans="1:5" ht="16.3">
      <c r="A37" s="2" t="s">
        <v>35</v>
      </c>
      <c r="C37" s="12">
        <f>D9</f>
        <v>9141</v>
      </c>
      <c r="D37" s="12">
        <f>-C37</f>
        <v>-9141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210382</v>
      </c>
      <c r="D39" s="11">
        <f>SUM(D35:D38)</f>
        <v>-210382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1348598</v>
      </c>
      <c r="D41" s="16">
        <f>SUM(D32,D39)</f>
        <v>-409298</v>
      </c>
      <c r="E41" s="16">
        <f>SUM(E32,E39)</f>
        <v>939300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1042988</v>
      </c>
      <c r="D48" s="17">
        <f>((C8+C9+C36+C37)*0.95)+D8+D9+D36+D37+C16+C17</f>
        <v>790810</v>
      </c>
      <c r="E48" s="17">
        <f>SUM(C48:D48)</f>
        <v>1833798</v>
      </c>
    </row>
    <row r="49" spans="1:14">
      <c r="A49" s="2" t="s">
        <v>16</v>
      </c>
      <c r="C49" s="11">
        <f>SUM(C23:D24,C27:D27)</f>
        <v>-812228</v>
      </c>
      <c r="D49" s="11">
        <f>SUM(C25:D25,C28:D28)</f>
        <v>-82270</v>
      </c>
      <c r="E49" s="11">
        <f>SUM(C49:D49)</f>
        <v>-894498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230760</v>
      </c>
      <c r="D51" s="11">
        <f>SUM(D48:D50)</f>
        <v>708540</v>
      </c>
      <c r="E51" s="11">
        <f>SUM(E48:E49)</f>
        <v>939300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230760</v>
      </c>
      <c r="D55" s="16">
        <f>SUM(D51:D53)</f>
        <v>708540</v>
      </c>
      <c r="E55" s="16">
        <f>SUM(E51:E53)</f>
        <v>939300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1"/>
  <dimension ref="A1:N57"/>
  <sheetViews>
    <sheetView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1128234</v>
      </c>
      <c r="D7" s="32">
        <v>373789</v>
      </c>
      <c r="E7" s="17">
        <f>SUM(C7:D7)</f>
        <v>1502023</v>
      </c>
    </row>
    <row r="8" spans="1:8">
      <c r="A8" s="2" t="s">
        <v>30</v>
      </c>
      <c r="C8" s="30">
        <v>372685</v>
      </c>
      <c r="D8" s="30">
        <v>197424</v>
      </c>
      <c r="E8" s="10">
        <f>SUM(C8:D8)</f>
        <v>570109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143641</v>
      </c>
      <c r="D10" s="10">
        <v>0</v>
      </c>
      <c r="E10" s="10">
        <f>SUM(C10:D10)</f>
        <v>143641</v>
      </c>
    </row>
    <row r="11" spans="1:8" ht="16.3">
      <c r="A11" s="2" t="s">
        <v>32</v>
      </c>
      <c r="C11" s="39">
        <v>42653</v>
      </c>
      <c r="D11" s="12">
        <v>0</v>
      </c>
      <c r="E11" s="11">
        <f>SUM(C11:D11)</f>
        <v>42653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1687213</v>
      </c>
      <c r="D13" s="12">
        <f>SUM(D7:D12)</f>
        <v>571213</v>
      </c>
      <c r="E13" s="12">
        <f>SUM(E7:E11)</f>
        <v>2258426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216363</v>
      </c>
      <c r="D16" s="10">
        <v>0</v>
      </c>
      <c r="E16" s="10">
        <f>SUM(C16:D16)</f>
        <v>216363</v>
      </c>
    </row>
    <row r="17" spans="1:7" ht="16.3">
      <c r="A17" s="2" t="s">
        <v>7</v>
      </c>
      <c r="C17" s="40">
        <v>287632</v>
      </c>
      <c r="D17" s="12">
        <v>0</v>
      </c>
      <c r="E17" s="12">
        <f>SUM(C17:D17)</f>
        <v>287632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2191208</v>
      </c>
      <c r="D19" s="12">
        <f>SUM(D13:D17)</f>
        <v>571213</v>
      </c>
      <c r="E19" s="12">
        <f>SUM(E13:E18)</f>
        <v>2762421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-57046</v>
      </c>
      <c r="D23" s="10">
        <v>-251478</v>
      </c>
      <c r="E23" s="10">
        <f>SUM(C23:D23)</f>
        <v>-308524</v>
      </c>
    </row>
    <row r="24" spans="1:7">
      <c r="A24" s="2" t="s">
        <v>25</v>
      </c>
      <c r="C24" s="10">
        <f>-C16</f>
        <v>-216363</v>
      </c>
      <c r="D24" s="10">
        <v>0</v>
      </c>
      <c r="E24" s="10">
        <f t="shared" ref="E24" si="0">SUM(C24:D24)</f>
        <v>-216363</v>
      </c>
    </row>
    <row r="25" spans="1:7">
      <c r="A25" s="2" t="s">
        <v>26</v>
      </c>
      <c r="C25" s="10">
        <v>-98484</v>
      </c>
      <c r="D25" s="10">
        <v>-80534</v>
      </c>
      <c r="E25" s="10">
        <f>SUM(C25:D25)</f>
        <v>-179018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-143816</v>
      </c>
      <c r="D27" s="10">
        <v>-143816</v>
      </c>
      <c r="E27" s="10">
        <f>SUM(C27:D27)</f>
        <v>-287632</v>
      </c>
    </row>
    <row r="28" spans="1:7" ht="16.3">
      <c r="A28" s="2" t="s">
        <v>26</v>
      </c>
      <c r="C28" s="12">
        <v>-82505</v>
      </c>
      <c r="D28" s="12">
        <v>-82505</v>
      </c>
      <c r="E28" s="12">
        <f>SUM(C28:D28)</f>
        <v>-165010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-598214</v>
      </c>
      <c r="D30" s="12">
        <f>SUM(D23:D25)+SUM(D27:D28)</f>
        <v>-558333</v>
      </c>
      <c r="E30" s="12">
        <f>SUM(E23:E25,E27:E28)</f>
        <v>-1156547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1592994</v>
      </c>
      <c r="D32" s="22">
        <f>SUM(D19,D30)</f>
        <v>12880</v>
      </c>
      <c r="E32" s="22">
        <f>SUM(E19,E30)</f>
        <v>1605874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291977</v>
      </c>
      <c r="D35" s="15">
        <f>-C35</f>
        <v>-291977</v>
      </c>
      <c r="E35" s="10">
        <f>SUM(C35:D35)</f>
        <v>0</v>
      </c>
    </row>
    <row r="36" spans="1:5">
      <c r="A36" s="2" t="s">
        <v>34</v>
      </c>
      <c r="C36" s="30">
        <v>145443.94</v>
      </c>
      <c r="D36" s="10">
        <f>-C36</f>
        <v>-145444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437421</v>
      </c>
      <c r="D39" s="11">
        <f>SUM(D35:D38)</f>
        <v>-437421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2030415</v>
      </c>
      <c r="D41" s="16">
        <f>SUM(D32,D39)</f>
        <v>-424541</v>
      </c>
      <c r="E41" s="16">
        <f>SUM(E32,E39)</f>
        <v>1605874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1714224</v>
      </c>
      <c r="D48" s="17">
        <f>((C8+C9+C36+C37)*0.95)+D8+D9+D36+D37+C16+C17</f>
        <v>1048197</v>
      </c>
      <c r="E48" s="17">
        <f>SUM(C48:D48)</f>
        <v>2762421</v>
      </c>
    </row>
    <row r="49" spans="1:14">
      <c r="A49" s="2" t="s">
        <v>16</v>
      </c>
      <c r="C49" s="11">
        <f>SUM(C23:D24,C27:D27)</f>
        <v>-812519</v>
      </c>
      <c r="D49" s="11">
        <f>SUM(C25:D25,C28:D28)</f>
        <v>-344028</v>
      </c>
      <c r="E49" s="11">
        <f>SUM(C49:D49)</f>
        <v>-1156547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901705</v>
      </c>
      <c r="D51" s="11">
        <f>SUM(D48:D50)</f>
        <v>704169</v>
      </c>
      <c r="E51" s="11">
        <f>SUM(E48:E49)</f>
        <v>1605874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8249</v>
      </c>
      <c r="D53" s="12">
        <v>16497.95</v>
      </c>
      <c r="E53" s="12">
        <f>SUM(C53:D53)</f>
        <v>24747</v>
      </c>
    </row>
    <row r="54" spans="1:14" ht="11.3" customHeight="1"/>
    <row r="55" spans="1:14">
      <c r="A55" s="2" t="s">
        <v>18</v>
      </c>
      <c r="C55" s="16">
        <f>SUM(C51:C53)</f>
        <v>909954</v>
      </c>
      <c r="D55" s="16">
        <f>SUM(D51:D53)</f>
        <v>720667</v>
      </c>
      <c r="E55" s="16">
        <f>SUM(E51:E53)</f>
        <v>1630621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2"/>
  <dimension ref="A1:N57"/>
  <sheetViews>
    <sheetView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430416</v>
      </c>
      <c r="D7" s="32">
        <v>1652394</v>
      </c>
      <c r="E7" s="17">
        <f>SUM(C7:D7)</f>
        <v>2082810</v>
      </c>
    </row>
    <row r="8" spans="1:8">
      <c r="A8" s="2" t="s">
        <v>30</v>
      </c>
      <c r="C8" s="30">
        <v>93252</v>
      </c>
      <c r="D8" s="30">
        <v>1359592</v>
      </c>
      <c r="E8" s="10">
        <f>SUM(C8:D8)</f>
        <v>1452844</v>
      </c>
      <c r="G8" s="10"/>
    </row>
    <row r="9" spans="1:8">
      <c r="A9" s="2" t="s">
        <v>31</v>
      </c>
      <c r="C9" s="30">
        <v>944315</v>
      </c>
      <c r="D9" s="10">
        <v>0</v>
      </c>
      <c r="E9" s="10">
        <f>SUM(C9:D9)</f>
        <v>944315</v>
      </c>
      <c r="G9" s="10"/>
      <c r="H9" s="10"/>
    </row>
    <row r="10" spans="1:8">
      <c r="A10" s="2" t="s">
        <v>3</v>
      </c>
      <c r="C10" s="30">
        <v>183952</v>
      </c>
      <c r="D10" s="10">
        <v>0</v>
      </c>
      <c r="E10" s="10">
        <f>SUM(C10:D10)</f>
        <v>183952</v>
      </c>
    </row>
    <row r="11" spans="1:8" ht="16.3">
      <c r="A11" s="2" t="s">
        <v>32</v>
      </c>
      <c r="C11" s="39">
        <v>79049</v>
      </c>
      <c r="D11" s="12">
        <v>0</v>
      </c>
      <c r="E11" s="11">
        <f>SUM(C11:D11)</f>
        <v>79049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1730984</v>
      </c>
      <c r="D13" s="12">
        <f>SUM(D7:D12)</f>
        <v>3011986</v>
      </c>
      <c r="E13" s="12">
        <f>SUM(E7:E11)</f>
        <v>4742970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222960</v>
      </c>
      <c r="D16" s="10">
        <v>0</v>
      </c>
      <c r="E16" s="10">
        <f>SUM(C16:D16)</f>
        <v>222960</v>
      </c>
    </row>
    <row r="17" spans="1:7" ht="16.3">
      <c r="A17" s="2" t="s">
        <v>7</v>
      </c>
      <c r="C17" s="40">
        <v>292441</v>
      </c>
      <c r="D17" s="12">
        <v>0</v>
      </c>
      <c r="E17" s="12">
        <f>SUM(C17:D17)</f>
        <v>292441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2246385</v>
      </c>
      <c r="D19" s="12">
        <f>SUM(D13:D17)</f>
        <v>3011986</v>
      </c>
      <c r="E19" s="12">
        <f>SUM(E13:E18)</f>
        <v>5258371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-113287</v>
      </c>
      <c r="D23" s="10">
        <v>-697076</v>
      </c>
      <c r="E23" s="10">
        <f>SUM(C23:D23)</f>
        <v>-810363</v>
      </c>
    </row>
    <row r="24" spans="1:7">
      <c r="A24" s="2" t="s">
        <v>25</v>
      </c>
      <c r="C24" s="10">
        <f>-C16</f>
        <v>-222960</v>
      </c>
      <c r="D24" s="10">
        <v>0</v>
      </c>
      <c r="E24" s="10">
        <f t="shared" ref="E24" si="0">SUM(C24:D24)</f>
        <v>-222960</v>
      </c>
    </row>
    <row r="25" spans="1:7">
      <c r="A25" s="2" t="s">
        <v>26</v>
      </c>
      <c r="C25" s="10">
        <v>-64843</v>
      </c>
      <c r="D25" s="10">
        <v>-246569</v>
      </c>
      <c r="E25" s="10">
        <f>SUM(C25:D25)</f>
        <v>-311412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-167109</v>
      </c>
      <c r="D27" s="10">
        <v>-125332</v>
      </c>
      <c r="E27" s="10">
        <f>SUM(C27:D27)</f>
        <v>-292441</v>
      </c>
    </row>
    <row r="28" spans="1:7" ht="16.3">
      <c r="A28" s="2" t="s">
        <v>26</v>
      </c>
      <c r="C28" s="12">
        <v>-47064</v>
      </c>
      <c r="D28" s="12">
        <v>-35297</v>
      </c>
      <c r="E28" s="12">
        <f>SUM(C28:D28)</f>
        <v>-82361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-615263</v>
      </c>
      <c r="D30" s="12">
        <f>SUM(D23:D25)+SUM(D27:D28)</f>
        <v>-1104274</v>
      </c>
      <c r="E30" s="12">
        <f>SUM(E23:E25,E27:E28)</f>
        <v>-1719537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1631122</v>
      </c>
      <c r="D32" s="22">
        <f>SUM(D19,D30)</f>
        <v>1907712</v>
      </c>
      <c r="E32" s="22">
        <f>SUM(E19,E30)</f>
        <v>3538834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1370916</v>
      </c>
      <c r="D35" s="15">
        <f>-C35</f>
        <v>-1370916</v>
      </c>
      <c r="E35" s="10">
        <f>SUM(C35:D35)</f>
        <v>0</v>
      </c>
    </row>
    <row r="36" spans="1:5">
      <c r="A36" s="2" t="s">
        <v>34</v>
      </c>
      <c r="C36" s="30">
        <v>1131332.6299999999</v>
      </c>
      <c r="D36" s="10">
        <f>-C36</f>
        <v>-1131333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2502249</v>
      </c>
      <c r="D39" s="11">
        <f>SUM(D35:D38)</f>
        <v>-2502249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4133371</v>
      </c>
      <c r="D41" s="16">
        <f>SUM(D32,D39)</f>
        <v>-594537</v>
      </c>
      <c r="E41" s="16">
        <f>SUM(E32,E39)</f>
        <v>3538834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2454256</v>
      </c>
      <c r="D48" s="17">
        <f>((C8+C9+C36+C37)*0.95)+D8+D9+D36+D37+C16+C17</f>
        <v>2804115</v>
      </c>
      <c r="E48" s="17">
        <f>SUM(C48:D48)</f>
        <v>5258371</v>
      </c>
    </row>
    <row r="49" spans="1:14">
      <c r="A49" s="2" t="s">
        <v>16</v>
      </c>
      <c r="C49" s="11">
        <f>SUM(C23:D24,C27:D27)</f>
        <v>-1325764</v>
      </c>
      <c r="D49" s="11">
        <f>SUM(C25:D25,C28:D28)</f>
        <v>-393773</v>
      </c>
      <c r="E49" s="11">
        <f>SUM(C49:D49)</f>
        <v>-1719537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1128492</v>
      </c>
      <c r="D51" s="11">
        <f>SUM(D48:D50)</f>
        <v>2410342</v>
      </c>
      <c r="E51" s="11">
        <f>SUM(E48:E49)</f>
        <v>3538834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24049</v>
      </c>
      <c r="D53" s="12">
        <v>48097.45</v>
      </c>
      <c r="E53" s="12">
        <f>SUM(C53:D53)</f>
        <v>72146</v>
      </c>
    </row>
    <row r="54" spans="1:14" ht="11.3" customHeight="1"/>
    <row r="55" spans="1:14">
      <c r="A55" s="2" t="s">
        <v>18</v>
      </c>
      <c r="C55" s="16">
        <f>SUM(C51:C53)</f>
        <v>1152541</v>
      </c>
      <c r="D55" s="16">
        <f>SUM(D51:D53)</f>
        <v>2458439</v>
      </c>
      <c r="E55" s="16">
        <f>SUM(E51:E53)</f>
        <v>3610980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3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912057</v>
      </c>
      <c r="D7" s="32">
        <v>757437</v>
      </c>
      <c r="E7" s="17">
        <f>SUM(C7:D7)</f>
        <v>1669494</v>
      </c>
    </row>
    <row r="8" spans="1:8">
      <c r="A8" s="2" t="s">
        <v>30</v>
      </c>
      <c r="C8" s="30">
        <v>273106</v>
      </c>
      <c r="D8" s="30">
        <v>154303</v>
      </c>
      <c r="E8" s="10">
        <f>SUM(C8:D8)</f>
        <v>427409</v>
      </c>
      <c r="G8" s="10"/>
    </row>
    <row r="9" spans="1:8">
      <c r="A9" s="2" t="s">
        <v>31</v>
      </c>
      <c r="C9" s="30">
        <v>65669</v>
      </c>
      <c r="D9" s="30">
        <v>70697</v>
      </c>
      <c r="E9" s="10">
        <f>SUM(C9:D9)</f>
        <v>136366</v>
      </c>
      <c r="G9" s="10"/>
      <c r="H9" s="10"/>
    </row>
    <row r="10" spans="1:8">
      <c r="A10" s="2" t="s">
        <v>3</v>
      </c>
      <c r="C10" s="30">
        <v>176151</v>
      </c>
      <c r="D10" s="10">
        <v>0</v>
      </c>
      <c r="E10" s="10">
        <f>SUM(C10:D10)</f>
        <v>176151</v>
      </c>
    </row>
    <row r="11" spans="1:8" ht="16.3">
      <c r="A11" s="2" t="s">
        <v>32</v>
      </c>
      <c r="C11" s="39">
        <v>43789</v>
      </c>
      <c r="D11" s="12">
        <v>0</v>
      </c>
      <c r="E11" s="11">
        <f>SUM(C11:D11)</f>
        <v>43789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1470772</v>
      </c>
      <c r="D13" s="12">
        <f>SUM(D7:D12)</f>
        <v>982437</v>
      </c>
      <c r="E13" s="12">
        <f>SUM(E7:E11)</f>
        <v>2453209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320954</v>
      </c>
      <c r="D16" s="10">
        <v>0</v>
      </c>
      <c r="E16" s="10">
        <f>SUM(C16:D16)</f>
        <v>320954</v>
      </c>
    </row>
    <row r="17" spans="1:7" ht="16.3">
      <c r="A17" s="2" t="s">
        <v>7</v>
      </c>
      <c r="C17" s="40">
        <v>551453</v>
      </c>
      <c r="D17" s="12">
        <v>0</v>
      </c>
      <c r="E17" s="12">
        <f>SUM(C17:D17)</f>
        <v>551453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2343179</v>
      </c>
      <c r="D19" s="12">
        <f>SUM(D13:D17)</f>
        <v>982437</v>
      </c>
      <c r="E19" s="12">
        <f>SUM(E13:E18)</f>
        <v>3325616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-201791</v>
      </c>
      <c r="D23" s="10">
        <v>-580324</v>
      </c>
      <c r="E23" s="10">
        <f>SUM(C23:D23)</f>
        <v>-782115</v>
      </c>
    </row>
    <row r="24" spans="1:7">
      <c r="A24" s="2" t="s">
        <v>25</v>
      </c>
      <c r="C24" s="10">
        <f>-C16</f>
        <v>-320954</v>
      </c>
      <c r="D24" s="10">
        <v>0</v>
      </c>
      <c r="E24" s="10">
        <f t="shared" ref="E24" si="0">SUM(C24:D24)</f>
        <v>-320954</v>
      </c>
    </row>
    <row r="25" spans="1:7">
      <c r="A25" s="2" t="s">
        <v>26</v>
      </c>
      <c r="C25" s="10">
        <v>-165946</v>
      </c>
      <c r="D25" s="10">
        <v>-171505</v>
      </c>
      <c r="E25" s="10">
        <f>SUM(C25:D25)</f>
        <v>-337451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-367635</v>
      </c>
      <c r="D27" s="10">
        <v>-183818</v>
      </c>
      <c r="E27" s="10">
        <f>SUM(C27:D27)</f>
        <v>-551453</v>
      </c>
    </row>
    <row r="28" spans="1:7" ht="16.3">
      <c r="A28" s="2" t="s">
        <v>26</v>
      </c>
      <c r="C28" s="12">
        <v>-35298</v>
      </c>
      <c r="D28" s="12">
        <v>-17649</v>
      </c>
      <c r="E28" s="12">
        <f>SUM(C28:D28)</f>
        <v>-52947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-1091624</v>
      </c>
      <c r="D30" s="12">
        <f>SUM(D23:D25)+SUM(D27:D28)</f>
        <v>-953296</v>
      </c>
      <c r="E30" s="12">
        <f>SUM(E23:E25,E27:E28)</f>
        <v>-2044920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1251555</v>
      </c>
      <c r="D32" s="22">
        <f>SUM(D19,D30)</f>
        <v>29141</v>
      </c>
      <c r="E32" s="22">
        <f>SUM(E19,E30)</f>
        <v>1280696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597930</v>
      </c>
      <c r="D35" s="15">
        <f>-C35</f>
        <v>-597930</v>
      </c>
      <c r="E35" s="10">
        <f>SUM(C35:D35)</f>
        <v>0</v>
      </c>
    </row>
    <row r="36" spans="1:5">
      <c r="A36" s="2" t="s">
        <v>34</v>
      </c>
      <c r="C36" s="30">
        <v>24064.87</v>
      </c>
      <c r="D36" s="10">
        <f>-C36</f>
        <v>-24065</v>
      </c>
      <c r="E36" s="10">
        <f>SUM(C36:D36)</f>
        <v>0</v>
      </c>
    </row>
    <row r="37" spans="1:5" ht="16.3">
      <c r="A37" s="2" t="s">
        <v>35</v>
      </c>
      <c r="C37" s="12">
        <f>D9</f>
        <v>70697</v>
      </c>
      <c r="D37" s="12">
        <f>-C37</f>
        <v>-70697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692692</v>
      </c>
      <c r="D39" s="11">
        <f>SUM(D35:D38)</f>
        <v>-692692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1944247</v>
      </c>
      <c r="D41" s="16">
        <f>SUM(D32,D39)</f>
        <v>-663551</v>
      </c>
      <c r="E41" s="16">
        <f>SUM(E32,E39)</f>
        <v>1280696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1911111</v>
      </c>
      <c r="D48" s="17">
        <f>((C8+C9+C36+C37)*0.95)+D8+D9+D36+D37+C16+C17</f>
        <v>1414505</v>
      </c>
      <c r="E48" s="17">
        <f>SUM(C48:D48)</f>
        <v>3325616</v>
      </c>
    </row>
    <row r="49" spans="1:14">
      <c r="A49" s="2" t="s">
        <v>16</v>
      </c>
      <c r="C49" s="11">
        <f>SUM(C23:D24,C27:D27)</f>
        <v>-1654522</v>
      </c>
      <c r="D49" s="11">
        <f>SUM(C25:D25,C28:D28)</f>
        <v>-390398</v>
      </c>
      <c r="E49" s="11">
        <f>SUM(C49:D49)</f>
        <v>-2044920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256589</v>
      </c>
      <c r="D51" s="11">
        <f>SUM(D48:D50)</f>
        <v>1024107</v>
      </c>
      <c r="E51" s="11">
        <f>SUM(E48:E49)</f>
        <v>1280696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256589</v>
      </c>
      <c r="D55" s="16">
        <f>SUM(D51:D53)</f>
        <v>1024107</v>
      </c>
      <c r="E55" s="16">
        <f>SUM(E51:E53)</f>
        <v>1280696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4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6.441406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6279248</v>
      </c>
      <c r="D7" s="32">
        <v>2640402</v>
      </c>
      <c r="E7" s="17">
        <f>SUM(C7:D7)</f>
        <v>8919650</v>
      </c>
    </row>
    <row r="8" spans="1:8">
      <c r="A8" s="2" t="s">
        <v>30</v>
      </c>
      <c r="C8" s="30">
        <v>2019801</v>
      </c>
      <c r="D8" s="30">
        <v>914015</v>
      </c>
      <c r="E8" s="10">
        <f>SUM(C8:D8)</f>
        <v>2933816</v>
      </c>
      <c r="G8" s="10"/>
    </row>
    <row r="9" spans="1:8">
      <c r="A9" s="2" t="s">
        <v>31</v>
      </c>
      <c r="C9" s="30">
        <v>86207</v>
      </c>
      <c r="D9" s="30">
        <v>86871</v>
      </c>
      <c r="E9" s="10">
        <f>SUM(C9:D9)</f>
        <v>173078</v>
      </c>
      <c r="G9" s="10"/>
      <c r="H9" s="10"/>
    </row>
    <row r="10" spans="1:8">
      <c r="A10" s="2" t="s">
        <v>3</v>
      </c>
      <c r="C10" s="30">
        <v>694423</v>
      </c>
      <c r="D10" s="10">
        <v>0</v>
      </c>
      <c r="E10" s="10">
        <f>SUM(C10:D10)</f>
        <v>694423</v>
      </c>
    </row>
    <row r="11" spans="1:8" ht="16.3">
      <c r="A11" s="2" t="s">
        <v>32</v>
      </c>
      <c r="C11" s="39">
        <v>244911</v>
      </c>
      <c r="D11" s="12">
        <v>0</v>
      </c>
      <c r="E11" s="11">
        <f>SUM(C11:D11)</f>
        <v>244911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9324590</v>
      </c>
      <c r="D13" s="12">
        <f>SUM(D7:D12)</f>
        <v>3641288</v>
      </c>
      <c r="E13" s="12">
        <f>SUM(E7:E11)</f>
        <v>12965878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533031</v>
      </c>
      <c r="D16" s="10">
        <v>0</v>
      </c>
      <c r="E16" s="10">
        <f>SUM(C16:D16)</f>
        <v>533031</v>
      </c>
    </row>
    <row r="17" spans="1:7" ht="16.3">
      <c r="A17" s="2" t="s">
        <v>7</v>
      </c>
      <c r="C17" s="40">
        <v>642947</v>
      </c>
      <c r="D17" s="12">
        <v>0</v>
      </c>
      <c r="E17" s="12">
        <f>SUM(C17:D17)</f>
        <v>642947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10500568</v>
      </c>
      <c r="D19" s="12">
        <f>SUM(D13:D17)</f>
        <v>3641288</v>
      </c>
      <c r="E19" s="12">
        <f>SUM(E13:E18)</f>
        <v>14141856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-337550</v>
      </c>
      <c r="D23" s="10">
        <v>-1002179</v>
      </c>
      <c r="E23" s="10">
        <f>SUM(C23:D23)</f>
        <v>-1339729</v>
      </c>
    </row>
    <row r="24" spans="1:7">
      <c r="A24" s="2" t="s">
        <v>25</v>
      </c>
      <c r="C24" s="10">
        <f>-C16</f>
        <v>-533031</v>
      </c>
      <c r="D24" s="10">
        <v>0</v>
      </c>
      <c r="E24" s="10">
        <f t="shared" ref="E24" si="0">SUM(C24:D24)</f>
        <v>-533031</v>
      </c>
    </row>
    <row r="25" spans="1:7">
      <c r="A25" s="2" t="s">
        <v>26</v>
      </c>
      <c r="C25" s="10">
        <v>-778075</v>
      </c>
      <c r="D25" s="10">
        <v>-268057</v>
      </c>
      <c r="E25" s="10">
        <f>SUM(C25:D25)</f>
        <v>-1046132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-321473</v>
      </c>
      <c r="D27" s="10">
        <v>-321473</v>
      </c>
      <c r="E27" s="10">
        <f>SUM(C27:D27)</f>
        <v>-642946</v>
      </c>
    </row>
    <row r="28" spans="1:7" ht="16.3">
      <c r="A28" s="2" t="s">
        <v>26</v>
      </c>
      <c r="C28" s="12">
        <v>-262972</v>
      </c>
      <c r="D28" s="12">
        <v>-262972</v>
      </c>
      <c r="E28" s="12">
        <f>SUM(C28:D28)</f>
        <v>-525944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-2233101</v>
      </c>
      <c r="D30" s="12">
        <f>SUM(D23:D25)+SUM(D27:D28)</f>
        <v>-1854681</v>
      </c>
      <c r="E30" s="12">
        <f>SUM(E23:E25,E27:E28)</f>
        <v>-4087782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8267467</v>
      </c>
      <c r="D32" s="22">
        <f>SUM(D19,D30)</f>
        <v>1786607</v>
      </c>
      <c r="E32" s="22">
        <f>SUM(E19,E30)</f>
        <v>10054074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2121752</v>
      </c>
      <c r="D35" s="15">
        <f>-C35</f>
        <v>-2121752</v>
      </c>
      <c r="E35" s="10">
        <f>SUM(C35:D35)</f>
        <v>0</v>
      </c>
    </row>
    <row r="36" spans="1:5">
      <c r="A36" s="2" t="s">
        <v>34</v>
      </c>
      <c r="C36" s="30">
        <v>685313.59</v>
      </c>
      <c r="D36" s="10">
        <f>-C36</f>
        <v>-685314</v>
      </c>
      <c r="E36" s="10">
        <f>SUM(C36:D36)</f>
        <v>0</v>
      </c>
    </row>
    <row r="37" spans="1:5" ht="16.3">
      <c r="A37" s="2" t="s">
        <v>35</v>
      </c>
      <c r="C37" s="12">
        <f>D9</f>
        <v>86871</v>
      </c>
      <c r="D37" s="12">
        <f>-C37</f>
        <v>-86871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2893937</v>
      </c>
      <c r="D39" s="11">
        <f>SUM(D35:D38)</f>
        <v>-2893937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11161404</v>
      </c>
      <c r="D41" s="16">
        <f>SUM(D32,D39)</f>
        <v>-1107330</v>
      </c>
      <c r="E41" s="16">
        <f>SUM(E32,E39)</f>
        <v>10054074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10002894</v>
      </c>
      <c r="D48" s="17">
        <f>((C8+C9+C36+C37)*0.95)+D8+D9+D36+D37+C16+C17</f>
        <v>4138962</v>
      </c>
      <c r="E48" s="17">
        <f>SUM(C48:D48)</f>
        <v>14141856</v>
      </c>
    </row>
    <row r="49" spans="1:14">
      <c r="A49" s="2" t="s">
        <v>16</v>
      </c>
      <c r="C49" s="11">
        <f>SUM(C23:D24,C27:D27)</f>
        <v>-2515706</v>
      </c>
      <c r="D49" s="11">
        <f>SUM(C25:D25,C28:D28)</f>
        <v>-1572076</v>
      </c>
      <c r="E49" s="11">
        <f>SUM(C49:D49)</f>
        <v>-4087782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7487188</v>
      </c>
      <c r="D51" s="11">
        <f>SUM(D48:D50)</f>
        <v>2566886</v>
      </c>
      <c r="E51" s="11">
        <f>SUM(E48:E49)</f>
        <v>10054074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179087</v>
      </c>
      <c r="D53" s="12">
        <v>358173.54</v>
      </c>
      <c r="E53" s="12">
        <f>SUM(C53:D53)</f>
        <v>537261</v>
      </c>
    </row>
    <row r="54" spans="1:14" ht="11.3" customHeight="1"/>
    <row r="55" spans="1:14">
      <c r="A55" s="2" t="s">
        <v>18</v>
      </c>
      <c r="C55" s="16">
        <f>SUM(C51:C53)</f>
        <v>7666275</v>
      </c>
      <c r="D55" s="16">
        <f>SUM(D51:D53)</f>
        <v>2925060</v>
      </c>
      <c r="E55" s="16">
        <f>SUM(E51:E53)</f>
        <v>10591335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5"/>
  <dimension ref="A1:N57"/>
  <sheetViews>
    <sheetView topLeftCell="A34"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28.332031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78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18924953</v>
      </c>
      <c r="D7" s="32">
        <v>6059511</v>
      </c>
      <c r="E7" s="17">
        <f>SUM(C7:D7)</f>
        <v>24984464</v>
      </c>
    </row>
    <row r="8" spans="1:8">
      <c r="A8" s="2" t="s">
        <v>30</v>
      </c>
      <c r="C8" s="30">
        <v>6136595</v>
      </c>
      <c r="D8" s="30">
        <v>3716519</v>
      </c>
      <c r="E8" s="10">
        <f>SUM(C8:D8)</f>
        <v>9853114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2212733</v>
      </c>
      <c r="D10" s="10">
        <v>0</v>
      </c>
      <c r="E10" s="10">
        <f>SUM(C10:D10)</f>
        <v>2212733</v>
      </c>
    </row>
    <row r="11" spans="1:8" ht="16.3">
      <c r="A11" s="2" t="s">
        <v>32</v>
      </c>
      <c r="C11" s="39">
        <v>674433</v>
      </c>
      <c r="D11" s="12">
        <v>0</v>
      </c>
      <c r="E11" s="11">
        <f>SUM(C11:D11)</f>
        <v>674433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27948714</v>
      </c>
      <c r="D13" s="12">
        <f>SUM(D7:D12)</f>
        <v>9776030</v>
      </c>
      <c r="E13" s="12">
        <f>SUM(E7:E11)</f>
        <v>37724744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1300932</v>
      </c>
      <c r="D16" s="10">
        <v>0</v>
      </c>
      <c r="E16" s="10">
        <f>SUM(C16:D16)</f>
        <v>1300932</v>
      </c>
    </row>
    <row r="17" spans="1:7" ht="16.3">
      <c r="A17" s="2" t="s">
        <v>7</v>
      </c>
      <c r="C17" s="40">
        <v>1538617</v>
      </c>
      <c r="D17" s="12">
        <v>0</v>
      </c>
      <c r="E17" s="12">
        <f>SUM(C17:D17)</f>
        <v>1538617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30788263</v>
      </c>
      <c r="D19" s="12">
        <f>SUM(D13:D17)</f>
        <v>9776030</v>
      </c>
      <c r="E19" s="12">
        <f>SUM(E13:E18)</f>
        <v>40564293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-1207852</v>
      </c>
      <c r="D23" s="10">
        <v>-4019251</v>
      </c>
      <c r="E23" s="10">
        <f>SUM(C23:D23)</f>
        <v>-5227103</v>
      </c>
    </row>
    <row r="24" spans="1:7">
      <c r="A24" s="2" t="s">
        <v>25</v>
      </c>
      <c r="C24" s="10">
        <f>-C16</f>
        <v>-1300932</v>
      </c>
      <c r="D24" s="10">
        <v>0</v>
      </c>
      <c r="E24" s="10">
        <f t="shared" ref="E24" si="0">SUM(C24:D24)</f>
        <v>-1300932</v>
      </c>
    </row>
    <row r="25" spans="1:7">
      <c r="A25" s="2" t="s">
        <v>26</v>
      </c>
      <c r="C25" s="10">
        <v>-1377785</v>
      </c>
      <c r="D25" s="10">
        <v>-2409615</v>
      </c>
      <c r="E25" s="10">
        <f>SUM(C25:D25)</f>
        <v>-3787400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-809798</v>
      </c>
      <c r="D27" s="10">
        <v>-728818</v>
      </c>
      <c r="E27" s="10">
        <f>SUM(C27:D27)</f>
        <v>-1538616</v>
      </c>
    </row>
    <row r="28" spans="1:7" ht="16.3">
      <c r="A28" s="2" t="s">
        <v>26</v>
      </c>
      <c r="C28" s="12">
        <v>-549700</v>
      </c>
      <c r="D28" s="12">
        <v>-494730</v>
      </c>
      <c r="E28" s="12">
        <f>SUM(C28:D28)</f>
        <v>-1044430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-5246067</v>
      </c>
      <c r="D30" s="12">
        <f>SUM(D23:D25)+SUM(D27:D28)</f>
        <v>-7652414</v>
      </c>
      <c r="E30" s="12">
        <f>SUM(E23:E25,E27:E28)</f>
        <v>-12898481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25542196</v>
      </c>
      <c r="D32" s="22">
        <f>SUM(D19,D30)</f>
        <v>2123616</v>
      </c>
      <c r="E32" s="22">
        <f>SUM(E19,E30)</f>
        <v>27665812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4372024</v>
      </c>
      <c r="D35" s="15">
        <f>-C35</f>
        <v>-4372024</v>
      </c>
      <c r="E35" s="10">
        <f>SUM(C35:D35)</f>
        <v>0</v>
      </c>
    </row>
    <row r="36" spans="1:5">
      <c r="A36" s="2" t="s">
        <v>34</v>
      </c>
      <c r="C36" s="30">
        <v>2406070.6800000002</v>
      </c>
      <c r="D36" s="10">
        <f>-C36</f>
        <v>-2406071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6778095</v>
      </c>
      <c r="D39" s="11">
        <f>SUM(D35:D38)</f>
        <v>-6778095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32320291</v>
      </c>
      <c r="D41" s="16">
        <f>SUM(D32,D39)</f>
        <v>-4654479</v>
      </c>
      <c r="E41" s="16">
        <f>SUM(E32,E39)</f>
        <v>27665812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28298764</v>
      </c>
      <c r="D48" s="17">
        <f>((C8+C9+C36+C37)*0.95)+D8+D9+D36+D37+C16+C17</f>
        <v>12265529</v>
      </c>
      <c r="E48" s="17">
        <f>SUM(C48:D48)</f>
        <v>40564293</v>
      </c>
    </row>
    <row r="49" spans="1:14">
      <c r="A49" s="2" t="s">
        <v>16</v>
      </c>
      <c r="C49" s="11">
        <f>SUM(C23:D24,C27:D27)</f>
        <v>-8066651</v>
      </c>
      <c r="D49" s="11">
        <f>SUM(C25:D25,C28:D28)</f>
        <v>-4831830</v>
      </c>
      <c r="E49" s="11">
        <f>SUM(C49:D49)</f>
        <v>-12898481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20232113</v>
      </c>
      <c r="D51" s="11">
        <f>SUM(D48:D50)</f>
        <v>7433699</v>
      </c>
      <c r="E51" s="11">
        <f>SUM(E48:E49)</f>
        <v>27665812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615975</v>
      </c>
      <c r="D53" s="12">
        <v>1231950.76</v>
      </c>
      <c r="E53" s="12">
        <f>SUM(C53:D53)</f>
        <v>1847926</v>
      </c>
    </row>
    <row r="54" spans="1:14" ht="11.3" customHeight="1"/>
    <row r="55" spans="1:14">
      <c r="A55" s="2" t="s">
        <v>18</v>
      </c>
      <c r="C55" s="16">
        <f>SUM(C51:C53)</f>
        <v>20848088</v>
      </c>
      <c r="D55" s="16">
        <f>SUM(D51:D53)</f>
        <v>8665650</v>
      </c>
      <c r="E55" s="16">
        <f>SUM(E51:E53)</f>
        <v>29513738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6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79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1177891</v>
      </c>
      <c r="D7" s="32">
        <v>1044599</v>
      </c>
      <c r="E7" s="17">
        <f>SUM(C7:D7)</f>
        <v>2222490</v>
      </c>
    </row>
    <row r="8" spans="1:8">
      <c r="A8" s="2" t="s">
        <v>30</v>
      </c>
      <c r="C8" s="30">
        <v>354830</v>
      </c>
      <c r="D8" s="30">
        <v>276239</v>
      </c>
      <c r="E8" s="10">
        <f>SUM(C8:D8)</f>
        <v>631069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277714</v>
      </c>
      <c r="D10" s="10">
        <v>0</v>
      </c>
      <c r="E10" s="10">
        <f>SUM(C10:D10)</f>
        <v>277714</v>
      </c>
    </row>
    <row r="11" spans="1:8" ht="16.3">
      <c r="A11" s="2" t="s">
        <v>32</v>
      </c>
      <c r="C11" s="39">
        <v>55894</v>
      </c>
      <c r="D11" s="12">
        <v>0</v>
      </c>
      <c r="E11" s="11">
        <f>SUM(C11:D11)</f>
        <v>55894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1866329</v>
      </c>
      <c r="D13" s="12">
        <f>SUM(D7:D12)</f>
        <v>1320838</v>
      </c>
      <c r="E13" s="12">
        <f>SUM(E7:E11)</f>
        <v>3187167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427587</v>
      </c>
      <c r="D16" s="10">
        <v>0</v>
      </c>
      <c r="E16" s="10">
        <f>SUM(C16:D16)</f>
        <v>427587</v>
      </c>
    </row>
    <row r="17" spans="1:7" ht="16.3">
      <c r="A17" s="2" t="s">
        <v>7</v>
      </c>
      <c r="C17" s="40">
        <v>922439</v>
      </c>
      <c r="D17" s="12">
        <v>0</v>
      </c>
      <c r="E17" s="12">
        <f>SUM(C17:D17)</f>
        <v>922439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3216355</v>
      </c>
      <c r="D19" s="12">
        <f>SUM(D13:D17)</f>
        <v>1320838</v>
      </c>
      <c r="E19" s="12">
        <f>SUM(E13:E18)</f>
        <v>4537193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-366121</v>
      </c>
      <c r="D23" s="10">
        <v>-1135940</v>
      </c>
      <c r="E23" s="10">
        <f>SUM(C23:D23)</f>
        <v>-1502061</v>
      </c>
    </row>
    <row r="24" spans="1:7">
      <c r="A24" s="2" t="s">
        <v>25</v>
      </c>
      <c r="C24" s="10">
        <f>-C16</f>
        <v>-427587</v>
      </c>
      <c r="D24" s="10">
        <v>0</v>
      </c>
      <c r="E24" s="10">
        <f t="shared" ref="E24" si="0">SUM(C24:D24)</f>
        <v>-427587</v>
      </c>
    </row>
    <row r="25" spans="1:7">
      <c r="A25" s="2" t="s">
        <v>26</v>
      </c>
      <c r="C25" s="10">
        <v>-221680</v>
      </c>
      <c r="D25" s="10">
        <v>-267176</v>
      </c>
      <c r="E25" s="10">
        <f>SUM(C25:D25)</f>
        <v>-488856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-461219</v>
      </c>
      <c r="D27" s="10">
        <v>-461219</v>
      </c>
      <c r="E27" s="10">
        <f>SUM(C27:D27)</f>
        <v>-922438</v>
      </c>
    </row>
    <row r="28" spans="1:7" ht="16.3">
      <c r="A28" s="2" t="s">
        <v>26</v>
      </c>
      <c r="C28" s="12">
        <v>-17907</v>
      </c>
      <c r="D28" s="12">
        <v>-17907</v>
      </c>
      <c r="E28" s="12">
        <f>SUM(C28:D28)</f>
        <v>-35814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-1494514</v>
      </c>
      <c r="D30" s="12">
        <f>SUM(D23:D25)+SUM(D27:D28)</f>
        <v>-1882242</v>
      </c>
      <c r="E30" s="12">
        <f>SUM(E23:E25,E27:E28)</f>
        <v>-3376756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1721841</v>
      </c>
      <c r="D32" s="22">
        <f>SUM(D19,D30)</f>
        <v>-561404</v>
      </c>
      <c r="E32" s="22">
        <f>SUM(E19,E30)</f>
        <v>1160437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806600</v>
      </c>
      <c r="D35" s="15">
        <f>-C35</f>
        <v>-806600</v>
      </c>
      <c r="E35" s="10">
        <f>SUM(C35:D35)</f>
        <v>0</v>
      </c>
    </row>
    <row r="36" spans="1:5">
      <c r="A36" s="2" t="s">
        <v>34</v>
      </c>
      <c r="C36" s="30">
        <v>93265.19</v>
      </c>
      <c r="D36" s="10">
        <f>-C36</f>
        <v>-93265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899865</v>
      </c>
      <c r="D39" s="11">
        <f>SUM(D35:D38)</f>
        <v>-899865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2621706</v>
      </c>
      <c r="D41" s="16">
        <f>SUM(D32,D39)</f>
        <v>-1461269</v>
      </c>
      <c r="E41" s="16">
        <f>SUM(E32,E39)</f>
        <v>1160437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2578503</v>
      </c>
      <c r="D48" s="17">
        <f>((C8+C9+C36+C37)*0.95)+D8+D9+D36+D37+C16+C17</f>
        <v>1958690</v>
      </c>
      <c r="E48" s="17">
        <f>SUM(C48:D48)</f>
        <v>4537193</v>
      </c>
    </row>
    <row r="49" spans="1:14">
      <c r="A49" s="2" t="s">
        <v>16</v>
      </c>
      <c r="C49" s="11">
        <f>SUM(C23:D24,C27:D27)</f>
        <v>-2852086</v>
      </c>
      <c r="D49" s="11">
        <f>SUM(C25:D25,C28:D28)</f>
        <v>-524670</v>
      </c>
      <c r="E49" s="11">
        <f>SUM(C49:D49)</f>
        <v>-3376756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-273583</v>
      </c>
      <c r="D51" s="11">
        <f>SUM(D48:D50)</f>
        <v>1434020</v>
      </c>
      <c r="E51" s="11">
        <f>SUM(E48:E49)</f>
        <v>1160437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-273583</v>
      </c>
      <c r="D55" s="16">
        <f>SUM(D51:D53)</f>
        <v>1434020</v>
      </c>
      <c r="E55" s="16">
        <f>SUM(E51:E53)</f>
        <v>1160437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7"/>
  <dimension ref="A1:N57"/>
  <sheetViews>
    <sheetView topLeftCell="A34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2.4414062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119429</v>
      </c>
      <c r="D7" s="32">
        <v>84550</v>
      </c>
      <c r="E7" s="17">
        <f>SUM(C7:D7)</f>
        <v>203979</v>
      </c>
    </row>
    <row r="8" spans="1:8">
      <c r="A8" s="2" t="s">
        <v>30</v>
      </c>
      <c r="C8" s="30">
        <v>40699</v>
      </c>
      <c r="D8" s="30">
        <v>13021</v>
      </c>
      <c r="E8" s="10">
        <f>SUM(C8:D8)</f>
        <v>53720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20387</v>
      </c>
      <c r="D10" s="10">
        <v>0</v>
      </c>
      <c r="E10" s="10">
        <f>SUM(C10:D10)</f>
        <v>20387</v>
      </c>
    </row>
    <row r="11" spans="1:8" ht="16.3">
      <c r="A11" s="2" t="s">
        <v>32</v>
      </c>
      <c r="C11" s="39">
        <v>7404</v>
      </c>
      <c r="D11" s="12">
        <v>0</v>
      </c>
      <c r="E11" s="11">
        <f>SUM(C11:D11)</f>
        <v>7404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187919</v>
      </c>
      <c r="D13" s="12">
        <f>SUM(D7:D12)</f>
        <v>97571</v>
      </c>
      <c r="E13" s="12">
        <f>SUM(E7:E11)</f>
        <v>285490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107197</v>
      </c>
      <c r="D16" s="10">
        <v>0</v>
      </c>
      <c r="E16" s="10">
        <f>SUM(C16:D16)</f>
        <v>107197</v>
      </c>
    </row>
    <row r="17" spans="1:7" ht="16.3">
      <c r="A17" s="2" t="s">
        <v>7</v>
      </c>
      <c r="C17" s="40">
        <v>212943</v>
      </c>
      <c r="D17" s="12">
        <v>0</v>
      </c>
      <c r="E17" s="12">
        <f>SUM(C17:D17)</f>
        <v>212943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508059</v>
      </c>
      <c r="D19" s="12">
        <f>SUM(D13:D17)</f>
        <v>97571</v>
      </c>
      <c r="E19" s="12">
        <f>SUM(E13:E18)</f>
        <v>605630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-14221</v>
      </c>
      <c r="D23" s="10">
        <v>-118266</v>
      </c>
      <c r="E23" s="10">
        <f>SUM(C23:D23)</f>
        <v>-132487</v>
      </c>
    </row>
    <row r="24" spans="1:7">
      <c r="A24" s="2" t="s">
        <v>25</v>
      </c>
      <c r="C24" s="10">
        <f>-C16</f>
        <v>-107197</v>
      </c>
      <c r="D24" s="10">
        <v>0</v>
      </c>
      <c r="E24" s="10">
        <f t="shared" ref="E24" si="0">SUM(C24:D24)</f>
        <v>-107197</v>
      </c>
    </row>
    <row r="25" spans="1:7">
      <c r="A25" s="2" t="s">
        <v>26</v>
      </c>
      <c r="C25" s="10">
        <v>-50224</v>
      </c>
      <c r="D25" s="10">
        <v>-13131</v>
      </c>
      <c r="E25" s="10">
        <f>SUM(C25:D25)</f>
        <v>-63355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-106472</v>
      </c>
      <c r="D27" s="10">
        <v>-106472</v>
      </c>
      <c r="E27" s="10">
        <f>SUM(C27:D27)</f>
        <v>-212944</v>
      </c>
    </row>
    <row r="28" spans="1:7" ht="16.3">
      <c r="A28" s="2" t="s">
        <v>26</v>
      </c>
      <c r="C28" s="12">
        <v>62805</v>
      </c>
      <c r="D28" s="12">
        <v>62805</v>
      </c>
      <c r="E28" s="12">
        <f>SUM(C28:D28)</f>
        <v>125610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-215309</v>
      </c>
      <c r="D30" s="12">
        <f>SUM(D23:D25)+SUM(D27:D28)</f>
        <v>-175064</v>
      </c>
      <c r="E30" s="12">
        <f>SUM(E23:E25,E27:E28)</f>
        <v>-390373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292750</v>
      </c>
      <c r="D32" s="22">
        <f>SUM(D19,D30)</f>
        <v>-77493</v>
      </c>
      <c r="E32" s="22">
        <f>SUM(E19,E30)</f>
        <v>215257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74382</v>
      </c>
      <c r="D35" s="15">
        <f>-C35</f>
        <v>-74382</v>
      </c>
      <c r="E35" s="10">
        <f>SUM(C35:D35)</f>
        <v>0</v>
      </c>
    </row>
    <row r="36" spans="1:5">
      <c r="A36" s="2" t="s">
        <v>34</v>
      </c>
      <c r="C36" s="30">
        <v>701.95</v>
      </c>
      <c r="D36" s="10">
        <f>-C36</f>
        <v>-702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75084</v>
      </c>
      <c r="D39" s="11">
        <f>SUM(D35:D38)</f>
        <v>-75084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367834</v>
      </c>
      <c r="D41" s="16">
        <f>SUM(D32,D39)</f>
        <v>-152577</v>
      </c>
      <c r="E41" s="16">
        <f>SUM(E32,E39)</f>
        <v>215257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233840</v>
      </c>
      <c r="D48" s="17">
        <f>((C8+C9+C36+C37)*0.95)+D8+D9+D36+D37+C16+C17</f>
        <v>371790</v>
      </c>
      <c r="E48" s="17">
        <f>SUM(C48:D48)</f>
        <v>605630</v>
      </c>
    </row>
    <row r="49" spans="1:14">
      <c r="A49" s="2" t="s">
        <v>16</v>
      </c>
      <c r="C49" s="11">
        <f>SUM(C23:D24,C27:D27)</f>
        <v>-452628</v>
      </c>
      <c r="D49" s="11">
        <f>SUM(C25:D25,C28:D28)</f>
        <v>62255</v>
      </c>
      <c r="E49" s="11">
        <f>SUM(C49:D49)</f>
        <v>-390373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-218788</v>
      </c>
      <c r="D51" s="11">
        <f>SUM(D48:D50)</f>
        <v>434045</v>
      </c>
      <c r="E51" s="11">
        <f>SUM(E48:E49)</f>
        <v>215257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-218788</v>
      </c>
      <c r="D55" s="16">
        <f>SUM(D51:D53)</f>
        <v>434045</v>
      </c>
      <c r="E55" s="16">
        <f>SUM(E51:E53)</f>
        <v>215257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8"/>
  <dimension ref="A1:N57"/>
  <sheetViews>
    <sheetView topLeftCell="A25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1934966</v>
      </c>
      <c r="D7" s="32">
        <v>818652</v>
      </c>
      <c r="E7" s="17">
        <f>SUM(C7:D7)</f>
        <v>2753618</v>
      </c>
    </row>
    <row r="8" spans="1:8">
      <c r="A8" s="2" t="s">
        <v>30</v>
      </c>
      <c r="C8" s="30">
        <v>634896</v>
      </c>
      <c r="D8" s="30">
        <v>219576</v>
      </c>
      <c r="E8" s="10">
        <f>SUM(C8:D8)</f>
        <v>854472</v>
      </c>
      <c r="G8" s="10"/>
    </row>
    <row r="9" spans="1:8">
      <c r="A9" s="2" t="s">
        <v>31</v>
      </c>
      <c r="C9" s="30">
        <v>196902</v>
      </c>
      <c r="D9" s="30">
        <v>203381</v>
      </c>
      <c r="E9" s="10">
        <f>SUM(C9:D9)</f>
        <v>400283</v>
      </c>
      <c r="G9" s="10"/>
      <c r="H9" s="10"/>
    </row>
    <row r="10" spans="1:8">
      <c r="A10" s="2" t="s">
        <v>3</v>
      </c>
      <c r="C10" s="30">
        <v>276997</v>
      </c>
      <c r="D10" s="10">
        <v>0</v>
      </c>
      <c r="E10" s="10">
        <f>SUM(C10:D10)</f>
        <v>276997</v>
      </c>
    </row>
    <row r="11" spans="1:8" ht="16.3">
      <c r="A11" s="2" t="s">
        <v>32</v>
      </c>
      <c r="C11" s="39">
        <v>77737</v>
      </c>
      <c r="D11" s="12">
        <v>0</v>
      </c>
      <c r="E11" s="11">
        <f>SUM(C11:D11)</f>
        <v>77737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3121498</v>
      </c>
      <c r="D13" s="12">
        <f>SUM(D7:D12)</f>
        <v>1241609</v>
      </c>
      <c r="E13" s="12">
        <f>SUM(E7:E11)</f>
        <v>4363107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292878</v>
      </c>
      <c r="D16" s="10">
        <v>0</v>
      </c>
      <c r="E16" s="10">
        <f>SUM(C16:D16)</f>
        <v>292878</v>
      </c>
    </row>
    <row r="17" spans="1:7" ht="16.3">
      <c r="A17" s="2" t="s">
        <v>7</v>
      </c>
      <c r="C17" s="40">
        <v>297593</v>
      </c>
      <c r="D17" s="12">
        <v>0</v>
      </c>
      <c r="E17" s="12">
        <f>SUM(C17:D17)</f>
        <v>297593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3711969</v>
      </c>
      <c r="D19" s="12">
        <f>SUM(D13:D17)</f>
        <v>1241609</v>
      </c>
      <c r="E19" s="12">
        <f>SUM(E13:E18)</f>
        <v>4953578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-6244</v>
      </c>
      <c r="D23" s="10">
        <v>-432060</v>
      </c>
      <c r="E23" s="10">
        <f>SUM(C23:D23)</f>
        <v>-438304</v>
      </c>
    </row>
    <row r="24" spans="1:7">
      <c r="A24" s="2" t="s">
        <v>25</v>
      </c>
      <c r="C24" s="10">
        <f>-C16</f>
        <v>-292878</v>
      </c>
      <c r="D24" s="10">
        <v>0</v>
      </c>
      <c r="E24" s="10">
        <f t="shared" ref="E24" si="0">SUM(C24:D24)</f>
        <v>-292878</v>
      </c>
    </row>
    <row r="25" spans="1:7">
      <c r="A25" s="2" t="s">
        <v>26</v>
      </c>
      <c r="C25" s="10">
        <v>-95085</v>
      </c>
      <c r="D25" s="10">
        <v>-44497</v>
      </c>
      <c r="E25" s="10">
        <f>SUM(C25:D25)</f>
        <v>-139582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-170053</v>
      </c>
      <c r="D27" s="10">
        <v>-127540</v>
      </c>
      <c r="E27" s="10">
        <f>SUM(C27:D27)</f>
        <v>-297593</v>
      </c>
    </row>
    <row r="28" spans="1:7" ht="16.3">
      <c r="A28" s="2" t="s">
        <v>26</v>
      </c>
      <c r="C28" s="12">
        <v>-159215</v>
      </c>
      <c r="D28" s="12">
        <v>-119411</v>
      </c>
      <c r="E28" s="12">
        <f>SUM(C28:D28)</f>
        <v>-278626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-723475</v>
      </c>
      <c r="D30" s="12">
        <f>SUM(D23:D25)+SUM(D27:D28)</f>
        <v>-723508</v>
      </c>
      <c r="E30" s="12">
        <f>SUM(E23:E25,E27:E28)</f>
        <v>-1446983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2988494</v>
      </c>
      <c r="D32" s="22">
        <f>SUM(D19,D30)</f>
        <v>518101</v>
      </c>
      <c r="E32" s="22">
        <f>SUM(E19,E30)</f>
        <v>3506595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667855</v>
      </c>
      <c r="D35" s="15">
        <f>-C35</f>
        <v>-667855</v>
      </c>
      <c r="E35" s="10">
        <f>SUM(C35:D35)</f>
        <v>0</v>
      </c>
    </row>
    <row r="36" spans="1:5">
      <c r="A36" s="2" t="s">
        <v>34</v>
      </c>
      <c r="C36" s="30">
        <v>96056.24</v>
      </c>
      <c r="D36" s="10">
        <f>-C36</f>
        <v>-96056</v>
      </c>
      <c r="E36" s="10">
        <f>SUM(C36:D36)</f>
        <v>0</v>
      </c>
    </row>
    <row r="37" spans="1:5" ht="16.3">
      <c r="A37" s="2" t="s">
        <v>35</v>
      </c>
      <c r="C37" s="12">
        <f>D9</f>
        <v>203381</v>
      </c>
      <c r="D37" s="12">
        <f>-C37</f>
        <v>-203381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967292</v>
      </c>
      <c r="D39" s="11">
        <f>SUM(D35:D38)</f>
        <v>-967292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3955786</v>
      </c>
      <c r="D41" s="16">
        <f>SUM(D32,D39)</f>
        <v>-449191</v>
      </c>
      <c r="E41" s="16">
        <f>SUM(E32,E39)</f>
        <v>3506595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3164914</v>
      </c>
      <c r="D48" s="17">
        <f>((C8+C9+C36+C37)*0.95)+D8+D9+D36+D37+C16+C17</f>
        <v>1788664</v>
      </c>
      <c r="E48" s="17">
        <f>SUM(C48:D48)</f>
        <v>4953578</v>
      </c>
    </row>
    <row r="49" spans="1:14">
      <c r="A49" s="2" t="s">
        <v>16</v>
      </c>
      <c r="C49" s="11">
        <f>SUM(C23:D24,C27:D27)</f>
        <v>-1028775</v>
      </c>
      <c r="D49" s="11">
        <f>SUM(C25:D25,C28:D28)</f>
        <v>-418208</v>
      </c>
      <c r="E49" s="11">
        <f>SUM(C49:D49)</f>
        <v>-1446983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2136139</v>
      </c>
      <c r="D51" s="11">
        <f>SUM(D48:D50)</f>
        <v>1370456</v>
      </c>
      <c r="E51" s="11">
        <f>SUM(E48:E49)</f>
        <v>3506595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47897</v>
      </c>
      <c r="D53" s="12">
        <v>95793.31</v>
      </c>
      <c r="E53" s="12">
        <f>SUM(C53:D53)</f>
        <v>143690</v>
      </c>
    </row>
    <row r="54" spans="1:14" ht="11.3" customHeight="1"/>
    <row r="55" spans="1:14">
      <c r="A55" s="2" t="s">
        <v>18</v>
      </c>
      <c r="C55" s="16">
        <f>SUM(C51:C53)</f>
        <v>2184036</v>
      </c>
      <c r="D55" s="16">
        <f>SUM(D51:D53)</f>
        <v>1466249</v>
      </c>
      <c r="E55" s="16">
        <f>SUM(E51:E53)</f>
        <v>3650285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9"/>
  <dimension ref="A1:N57"/>
  <sheetViews>
    <sheetView topLeftCell="A34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319907</v>
      </c>
      <c r="D7" s="32">
        <v>284173</v>
      </c>
      <c r="E7" s="17">
        <f>SUM(C7:D7)</f>
        <v>604080</v>
      </c>
    </row>
    <row r="8" spans="1:8">
      <c r="A8" s="2" t="s">
        <v>30</v>
      </c>
      <c r="C8" s="30">
        <v>97269</v>
      </c>
      <c r="D8" s="30">
        <v>145892</v>
      </c>
      <c r="E8" s="10">
        <f>SUM(C8:D8)</f>
        <v>243161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57069</v>
      </c>
      <c r="D10" s="10">
        <v>0</v>
      </c>
      <c r="E10" s="10">
        <f>SUM(C10:D10)</f>
        <v>57069</v>
      </c>
    </row>
    <row r="11" spans="1:8" ht="16.3">
      <c r="A11" s="2" t="s">
        <v>32</v>
      </c>
      <c r="C11" s="39">
        <v>17790</v>
      </c>
      <c r="D11" s="12">
        <v>0</v>
      </c>
      <c r="E11" s="11">
        <f>SUM(C11:D11)</f>
        <v>17790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492035</v>
      </c>
      <c r="D13" s="12">
        <f>SUM(D7:D12)</f>
        <v>430065</v>
      </c>
      <c r="E13" s="12">
        <f>SUM(E7:E11)</f>
        <v>922100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163744</v>
      </c>
      <c r="D16" s="10">
        <v>0</v>
      </c>
      <c r="E16" s="10">
        <f>SUM(C16:D16)</f>
        <v>163744</v>
      </c>
    </row>
    <row r="17" spans="1:7" ht="16.3">
      <c r="A17" s="2" t="s">
        <v>7</v>
      </c>
      <c r="C17" s="40">
        <v>197732</v>
      </c>
      <c r="D17" s="12">
        <v>0</v>
      </c>
      <c r="E17" s="12">
        <f>SUM(C17:D17)</f>
        <v>197732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853511</v>
      </c>
      <c r="D19" s="12">
        <f>SUM(D13:D17)</f>
        <v>430065</v>
      </c>
      <c r="E19" s="12">
        <f>SUM(E13:E18)</f>
        <v>1283576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-40156</v>
      </c>
      <c r="D23" s="10">
        <v>-74225</v>
      </c>
      <c r="E23" s="10">
        <f>SUM(C23:D23)</f>
        <v>-114381</v>
      </c>
    </row>
    <row r="24" spans="1:7">
      <c r="A24" s="2" t="s">
        <v>25</v>
      </c>
      <c r="C24" s="10">
        <f>-C16</f>
        <v>-163744</v>
      </c>
      <c r="D24" s="10">
        <v>0</v>
      </c>
      <c r="E24" s="10">
        <f t="shared" ref="E24" si="0">SUM(C24:D24)</f>
        <v>-163744</v>
      </c>
    </row>
    <row r="25" spans="1:7">
      <c r="A25" s="2" t="s">
        <v>26</v>
      </c>
      <c r="C25" s="10">
        <v>-127309</v>
      </c>
      <c r="D25" s="10">
        <v>-106216</v>
      </c>
      <c r="E25" s="10">
        <f>SUM(C25:D25)</f>
        <v>-233525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-98866</v>
      </c>
      <c r="D27" s="10">
        <v>-98866</v>
      </c>
      <c r="E27" s="10">
        <f>SUM(C27:D27)</f>
        <v>-197732</v>
      </c>
    </row>
    <row r="28" spans="1:7" ht="16.3">
      <c r="A28" s="2" t="s">
        <v>26</v>
      </c>
      <c r="C28" s="12">
        <v>45147</v>
      </c>
      <c r="D28" s="12">
        <v>45147</v>
      </c>
      <c r="E28" s="12">
        <f>SUM(C28:D28)</f>
        <v>90294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-384928</v>
      </c>
      <c r="D30" s="12">
        <f>SUM(D23:D25)+SUM(D27:D28)</f>
        <v>-234160</v>
      </c>
      <c r="E30" s="12">
        <f>SUM(E23:E25,E27:E28)</f>
        <v>-619088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468583</v>
      </c>
      <c r="D32" s="22">
        <f>SUM(D19,D30)</f>
        <v>195905</v>
      </c>
      <c r="E32" s="22">
        <f>SUM(E19,E30)</f>
        <v>664488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240364</v>
      </c>
      <c r="D35" s="10">
        <f>-C35</f>
        <v>-240364</v>
      </c>
      <c r="E35" s="10">
        <f>SUM(C35:D35)</f>
        <v>0</v>
      </c>
    </row>
    <row r="36" spans="1:5">
      <c r="A36" s="2" t="s">
        <v>34</v>
      </c>
      <c r="C36" s="30">
        <v>105092.9</v>
      </c>
      <c r="D36" s="10">
        <f>-C36</f>
        <v>-105093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345457</v>
      </c>
      <c r="D39" s="11">
        <f>SUM(D35:D38)</f>
        <v>-345457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814040</v>
      </c>
      <c r="D41" s="16">
        <f>SUM(D32,D39)</f>
        <v>-149552</v>
      </c>
      <c r="E41" s="16">
        <f>SUM(E32,E39)</f>
        <v>664488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689057</v>
      </c>
      <c r="D48" s="17">
        <f>((C8+C9+C36+C37)*0.95)+D8+D9+D36+D37+C16+C17</f>
        <v>594519</v>
      </c>
      <c r="E48" s="17">
        <f>SUM(C48:D48)</f>
        <v>1283576</v>
      </c>
    </row>
    <row r="49" spans="1:14">
      <c r="A49" s="2" t="s">
        <v>16</v>
      </c>
      <c r="C49" s="11">
        <f>SUM(C23:D24,C27:D27)</f>
        <v>-475857</v>
      </c>
      <c r="D49" s="11">
        <f>SUM(C25:D25,C28:D28)</f>
        <v>-143231</v>
      </c>
      <c r="E49" s="11">
        <f>SUM(C49:D49)</f>
        <v>-619088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213200</v>
      </c>
      <c r="D51" s="11">
        <f>SUM(D48:D50)</f>
        <v>451288</v>
      </c>
      <c r="E51" s="11">
        <f>SUM(E48:E49)</f>
        <v>664488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213200</v>
      </c>
      <c r="D55" s="16">
        <f>SUM(D51:D53)</f>
        <v>451288</v>
      </c>
      <c r="E55" s="16">
        <f>SUM(E51:E53)</f>
        <v>664488</v>
      </c>
    </row>
    <row r="56" spans="1:14" ht="11.3" customHeight="1">
      <c r="K56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N57"/>
  <sheetViews>
    <sheetView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25.33203125" style="2" customWidth="1"/>
    <col min="3" max="3" width="17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537130</v>
      </c>
      <c r="D7" s="32">
        <v>898559</v>
      </c>
      <c r="E7" s="17">
        <f>SUM(C7:D7)</f>
        <v>1435689</v>
      </c>
    </row>
    <row r="8" spans="1:8">
      <c r="A8" s="2" t="s">
        <v>30</v>
      </c>
      <c r="C8" s="30">
        <v>150538</v>
      </c>
      <c r="D8" s="30">
        <v>170421</v>
      </c>
      <c r="E8" s="10">
        <f>SUM(C8:D8)</f>
        <v>320959</v>
      </c>
      <c r="G8" s="10"/>
    </row>
    <row r="9" spans="1:8">
      <c r="A9" s="2" t="s">
        <v>31</v>
      </c>
      <c r="C9" s="30">
        <v>45934</v>
      </c>
      <c r="D9" s="30">
        <v>49091</v>
      </c>
      <c r="E9" s="10">
        <f>SUM(C9:D9)</f>
        <v>95025</v>
      </c>
      <c r="G9" s="10"/>
      <c r="H9" s="10"/>
    </row>
    <row r="10" spans="1:8">
      <c r="A10" s="2" t="s">
        <v>3</v>
      </c>
      <c r="C10" s="30">
        <v>126730</v>
      </c>
      <c r="D10" s="10">
        <v>0</v>
      </c>
      <c r="E10" s="10">
        <f>SUM(C10:D10)</f>
        <v>126730</v>
      </c>
    </row>
    <row r="11" spans="1:8" ht="16.3">
      <c r="A11" s="2" t="s">
        <v>32</v>
      </c>
      <c r="C11" s="39">
        <v>39731</v>
      </c>
      <c r="D11" s="12">
        <v>0</v>
      </c>
      <c r="E11" s="11">
        <f>SUM(C11:D11)</f>
        <v>39731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900063</v>
      </c>
      <c r="D13" s="12">
        <f>SUM(D7:D12)</f>
        <v>1118071</v>
      </c>
      <c r="E13" s="12">
        <f>SUM(E7:E11)</f>
        <v>2018134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369208</v>
      </c>
      <c r="D16" s="10">
        <v>0</v>
      </c>
      <c r="E16" s="10">
        <f>SUM(C16:D16)</f>
        <v>369208</v>
      </c>
    </row>
    <row r="17" spans="1:7" ht="16.3">
      <c r="A17" s="2" t="s">
        <v>7</v>
      </c>
      <c r="C17" s="40">
        <v>528800</v>
      </c>
      <c r="D17" s="12">
        <v>0</v>
      </c>
      <c r="E17" s="12">
        <f>SUM(C17:D17)</f>
        <v>528800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1798071</v>
      </c>
      <c r="D19" s="12">
        <f>SUM(D13:D17)</f>
        <v>1118071</v>
      </c>
      <c r="E19" s="12">
        <f>SUM(E13:E18)</f>
        <v>2916142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-135795</v>
      </c>
      <c r="D23" s="10">
        <v>-579612</v>
      </c>
      <c r="E23" s="10">
        <f>SUM(C23:D23)</f>
        <v>-715407</v>
      </c>
    </row>
    <row r="24" spans="1:7">
      <c r="A24" s="2" t="s">
        <v>25</v>
      </c>
      <c r="C24" s="10">
        <f>-C16</f>
        <v>-369208</v>
      </c>
      <c r="D24" s="10">
        <v>0</v>
      </c>
      <c r="E24" s="10">
        <f t="shared" ref="E24" si="0">SUM(C24:D24)</f>
        <v>-369208</v>
      </c>
    </row>
    <row r="25" spans="1:7">
      <c r="A25" s="2" t="s">
        <v>26</v>
      </c>
      <c r="C25" s="10">
        <v>-94597</v>
      </c>
      <c r="D25" s="10">
        <v>-117874</v>
      </c>
      <c r="E25" s="10">
        <f>SUM(C25:D25)</f>
        <v>-212471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-264400</v>
      </c>
      <c r="D27" s="10">
        <v>-264400</v>
      </c>
      <c r="E27" s="10">
        <f>SUM(C27:D27)</f>
        <v>-528800</v>
      </c>
    </row>
    <row r="28" spans="1:7" ht="16.3">
      <c r="A28" s="2" t="s">
        <v>26</v>
      </c>
      <c r="C28" s="12">
        <v>47050</v>
      </c>
      <c r="D28" s="12">
        <v>47050</v>
      </c>
      <c r="E28" s="12">
        <f>SUM(C28:D28)</f>
        <v>94100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-816950</v>
      </c>
      <c r="D30" s="12">
        <f>SUM(D23:D25)+SUM(D27:D28)</f>
        <v>-914836</v>
      </c>
      <c r="E30" s="12">
        <f>SUM(E23:E25,E27:E28)</f>
        <v>-1731786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981121</v>
      </c>
      <c r="D32" s="22">
        <f>SUM(D19,D30)</f>
        <v>203235</v>
      </c>
      <c r="E32" s="22">
        <f>SUM(E19,E30)</f>
        <v>1184356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769449</v>
      </c>
      <c r="D35" s="15">
        <f>-C35</f>
        <v>-769449</v>
      </c>
      <c r="E35" s="10">
        <f>SUM(C35:D35)</f>
        <v>0</v>
      </c>
    </row>
    <row r="36" spans="1:5">
      <c r="A36" s="2" t="s">
        <v>34</v>
      </c>
      <c r="C36" s="30">
        <v>59831.73</v>
      </c>
      <c r="D36" s="10">
        <f>-C36</f>
        <v>-59832</v>
      </c>
      <c r="E36" s="10">
        <f>SUM(C36:D36)</f>
        <v>0</v>
      </c>
    </row>
    <row r="37" spans="1:5" ht="16.3">
      <c r="A37" s="2" t="s">
        <v>35</v>
      </c>
      <c r="C37" s="12">
        <f>D9</f>
        <v>49091</v>
      </c>
      <c r="D37" s="12">
        <f>-C37</f>
        <v>-49091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878372</v>
      </c>
      <c r="D39" s="11">
        <f>SUM(D35:D38)</f>
        <v>-878372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1859493</v>
      </c>
      <c r="D41" s="16">
        <f>SUM(D32,D39)</f>
        <v>-675137</v>
      </c>
      <c r="E41" s="16">
        <f>SUM(E32,E39)</f>
        <v>1184356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1617420</v>
      </c>
      <c r="D48" s="17">
        <f>((C8+C9+C36+C37)*0.95)+D8+D9+D36+D37+C16+C17</f>
        <v>1298722</v>
      </c>
      <c r="E48" s="17">
        <f>SUM(C48:D48)</f>
        <v>2916142</v>
      </c>
    </row>
    <row r="49" spans="1:14">
      <c r="A49" s="2" t="s">
        <v>16</v>
      </c>
      <c r="C49" s="11">
        <f>SUM(C23:D24,C27:D27)</f>
        <v>-1613415</v>
      </c>
      <c r="D49" s="11">
        <f>SUM(C25:D25,C28:D28)</f>
        <v>-118371</v>
      </c>
      <c r="E49" s="11">
        <f>SUM(C49:D49)</f>
        <v>-1731786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4005</v>
      </c>
      <c r="D51" s="11">
        <f>SUM(D48:D50)</f>
        <v>1180351</v>
      </c>
      <c r="E51" s="11">
        <f>SUM(E48:E49)</f>
        <v>1184356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4005</v>
      </c>
      <c r="D55" s="16">
        <f>SUM(D51:D53)</f>
        <v>1180351</v>
      </c>
      <c r="E55" s="16">
        <f>SUM(E51:E53)</f>
        <v>1184356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firstPageNumber="1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50"/>
  <dimension ref="A1:N57"/>
  <sheetViews>
    <sheetView topLeftCell="A40"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1551513</v>
      </c>
      <c r="D7" s="32">
        <v>588102</v>
      </c>
      <c r="E7" s="17">
        <f>SUM(C7:D7)</f>
        <v>2139615</v>
      </c>
    </row>
    <row r="8" spans="1:8">
      <c r="A8" s="2" t="s">
        <v>30</v>
      </c>
      <c r="C8" s="30">
        <v>517915</v>
      </c>
      <c r="D8" s="30">
        <v>301049</v>
      </c>
      <c r="E8" s="10">
        <f>SUM(C8:D8)</f>
        <v>818964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181939</v>
      </c>
      <c r="D10" s="10">
        <v>0</v>
      </c>
      <c r="E10" s="10">
        <f>SUM(C10:D10)</f>
        <v>181939</v>
      </c>
    </row>
    <row r="11" spans="1:8" ht="16.3">
      <c r="A11" s="2" t="s">
        <v>32</v>
      </c>
      <c r="C11" s="39">
        <v>63178</v>
      </c>
      <c r="D11" s="12">
        <v>0</v>
      </c>
      <c r="E11" s="11">
        <f>SUM(C11:D11)</f>
        <v>63178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2314545</v>
      </c>
      <c r="D13" s="12">
        <f>SUM(D7:D12)</f>
        <v>889151</v>
      </c>
      <c r="E13" s="12">
        <f>SUM(E7:E11)</f>
        <v>3203696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256021</v>
      </c>
      <c r="D16" s="10">
        <v>0</v>
      </c>
      <c r="E16" s="10">
        <f>SUM(C16:D16)</f>
        <v>256021</v>
      </c>
    </row>
    <row r="17" spans="1:7" ht="16.3">
      <c r="A17" s="2" t="s">
        <v>7</v>
      </c>
      <c r="C17" s="40">
        <v>345522</v>
      </c>
      <c r="D17" s="12">
        <v>0</v>
      </c>
      <c r="E17" s="12">
        <f>SUM(C17:D17)</f>
        <v>345522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2916088</v>
      </c>
      <c r="D19" s="12">
        <f>SUM(D13:D17)</f>
        <v>889151</v>
      </c>
      <c r="E19" s="12">
        <f>SUM(E13:E18)</f>
        <v>3805239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-59257</v>
      </c>
      <c r="D23" s="10">
        <v>-344471</v>
      </c>
      <c r="E23" s="10">
        <f>SUM(C23:D23)</f>
        <v>-403728</v>
      </c>
    </row>
    <row r="24" spans="1:7">
      <c r="A24" s="2" t="s">
        <v>25</v>
      </c>
      <c r="C24" s="10">
        <f>-C16</f>
        <v>-256021</v>
      </c>
      <c r="D24" s="10">
        <v>0</v>
      </c>
      <c r="E24" s="10">
        <f t="shared" ref="E24" si="0">SUM(C24:D24)</f>
        <v>-256021</v>
      </c>
    </row>
    <row r="25" spans="1:7">
      <c r="A25" s="2" t="s">
        <v>26</v>
      </c>
      <c r="C25" s="10">
        <v>-212741</v>
      </c>
      <c r="D25" s="10">
        <v>-72758</v>
      </c>
      <c r="E25" s="10">
        <f>SUM(C25:D25)</f>
        <v>-285499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-172761</v>
      </c>
      <c r="D27" s="10">
        <v>-172761</v>
      </c>
      <c r="E27" s="10">
        <f>SUM(C27:D27)</f>
        <v>-345522</v>
      </c>
    </row>
    <row r="28" spans="1:7" ht="16.3">
      <c r="A28" s="2" t="s">
        <v>26</v>
      </c>
      <c r="C28" s="12">
        <v>-275998</v>
      </c>
      <c r="D28" s="12">
        <v>-275998</v>
      </c>
      <c r="E28" s="12">
        <f>SUM(C28:D28)</f>
        <v>-551996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-976778</v>
      </c>
      <c r="D30" s="12">
        <f>SUM(D23:D25)+SUM(D27:D28)</f>
        <v>-865988</v>
      </c>
      <c r="E30" s="12">
        <f>SUM(E23:E25,E27:E28)</f>
        <v>-1842766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1939310</v>
      </c>
      <c r="D32" s="22">
        <f>SUM(D19,D30)</f>
        <v>23163</v>
      </c>
      <c r="E32" s="22">
        <f>SUM(E19,E30)</f>
        <v>1962473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488132</v>
      </c>
      <c r="D35" s="15">
        <f>-C35</f>
        <v>-488132</v>
      </c>
      <c r="E35" s="10">
        <f>SUM(C35:D35)</f>
        <v>0</v>
      </c>
    </row>
    <row r="36" spans="1:5">
      <c r="A36" s="2" t="s">
        <v>34</v>
      </c>
      <c r="C36" s="30">
        <v>217705.95</v>
      </c>
      <c r="D36" s="10">
        <f>-C36</f>
        <v>-217706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705838</v>
      </c>
      <c r="D39" s="11">
        <f>SUM(D35:D38)</f>
        <v>-705838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2645148</v>
      </c>
      <c r="D41" s="16">
        <f>SUM(D32,D39)</f>
        <v>-682675</v>
      </c>
      <c r="E41" s="16">
        <f>SUM(E32,E39)</f>
        <v>1962473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2421513</v>
      </c>
      <c r="D48" s="17">
        <f>((C8+C9+C36+C37)*0.95)+D8+D9+D36+D37+C16+C17</f>
        <v>1383726</v>
      </c>
      <c r="E48" s="17">
        <f>SUM(C48:D48)</f>
        <v>3805239</v>
      </c>
    </row>
    <row r="49" spans="1:14">
      <c r="A49" s="2" t="s">
        <v>16</v>
      </c>
      <c r="C49" s="11">
        <f>SUM(C23:D24,C27:D27)</f>
        <v>-1005271</v>
      </c>
      <c r="D49" s="11">
        <f>SUM(C25:D25,C28:D28)</f>
        <v>-837495</v>
      </c>
      <c r="E49" s="11">
        <f>SUM(C49:D49)</f>
        <v>-1842766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1416242</v>
      </c>
      <c r="D51" s="11">
        <f>SUM(D48:D50)</f>
        <v>546231</v>
      </c>
      <c r="E51" s="11">
        <f>SUM(E48:E49)</f>
        <v>1962473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17238</v>
      </c>
      <c r="D53" s="12">
        <v>34476.67</v>
      </c>
      <c r="E53" s="12">
        <f>SUM(C53:D53)</f>
        <v>51715</v>
      </c>
    </row>
    <row r="54" spans="1:14" ht="11.3" customHeight="1"/>
    <row r="55" spans="1:14">
      <c r="A55" s="2" t="s">
        <v>18</v>
      </c>
      <c r="C55" s="16">
        <f>SUM(C51:C53)</f>
        <v>1433480</v>
      </c>
      <c r="D55" s="16">
        <f>SUM(D51:D53)</f>
        <v>580708</v>
      </c>
      <c r="E55" s="16">
        <f>SUM(E51:E53)</f>
        <v>2014188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51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925592</v>
      </c>
      <c r="D7" s="32">
        <v>352782</v>
      </c>
      <c r="E7" s="17">
        <f>SUM(C7:D7)</f>
        <v>1278374</v>
      </c>
    </row>
    <row r="8" spans="1:8">
      <c r="A8" s="2" t="s">
        <v>30</v>
      </c>
      <c r="C8" s="30">
        <v>306300</v>
      </c>
      <c r="D8" s="30">
        <v>135474</v>
      </c>
      <c r="E8" s="10">
        <f>SUM(C8:D8)</f>
        <v>441774</v>
      </c>
      <c r="G8" s="10"/>
    </row>
    <row r="9" spans="1:8">
      <c r="A9" s="2" t="s">
        <v>31</v>
      </c>
      <c r="C9" s="30">
        <v>60505</v>
      </c>
      <c r="D9" s="30">
        <v>59566</v>
      </c>
      <c r="E9" s="10">
        <f>SUM(C9:D9)</f>
        <v>120071</v>
      </c>
      <c r="G9" s="10"/>
      <c r="H9" s="10"/>
    </row>
    <row r="10" spans="1:8">
      <c r="A10" s="2" t="s">
        <v>3</v>
      </c>
      <c r="C10" s="30">
        <v>132162</v>
      </c>
      <c r="D10" s="10">
        <v>0</v>
      </c>
      <c r="E10" s="10">
        <f>SUM(C10:D10)</f>
        <v>132162</v>
      </c>
    </row>
    <row r="11" spans="1:8" ht="16.3">
      <c r="A11" s="2" t="s">
        <v>32</v>
      </c>
      <c r="C11" s="39">
        <v>36844</v>
      </c>
      <c r="D11" s="12">
        <v>0</v>
      </c>
      <c r="E11" s="11">
        <f>SUM(C11:D11)</f>
        <v>36844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1461403</v>
      </c>
      <c r="D13" s="12">
        <f>SUM(D7:D12)</f>
        <v>547822</v>
      </c>
      <c r="E13" s="12">
        <f>SUM(E7:E11)</f>
        <v>2009225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195850</v>
      </c>
      <c r="D16" s="10">
        <v>0</v>
      </c>
      <c r="E16" s="10">
        <f>SUM(C16:D16)</f>
        <v>195850</v>
      </c>
    </row>
    <row r="17" spans="1:7" ht="16.3">
      <c r="A17" s="2" t="s">
        <v>7</v>
      </c>
      <c r="C17" s="40">
        <v>258805</v>
      </c>
      <c r="D17" s="12">
        <v>0</v>
      </c>
      <c r="E17" s="12">
        <f>SUM(C17:D17)</f>
        <v>258805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1916058</v>
      </c>
      <c r="D19" s="12">
        <f>SUM(D13:D17)</f>
        <v>547822</v>
      </c>
      <c r="E19" s="12">
        <f>SUM(E13:E18)</f>
        <v>2463880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-46502</v>
      </c>
      <c r="D23" s="10">
        <v>-312758</v>
      </c>
      <c r="E23" s="10">
        <f>SUM(C23:D23)</f>
        <v>-359260</v>
      </c>
    </row>
    <row r="24" spans="1:7">
      <c r="A24" s="2" t="s">
        <v>25</v>
      </c>
      <c r="C24" s="10">
        <f>-C16</f>
        <v>-195850</v>
      </c>
      <c r="D24" s="10">
        <v>0</v>
      </c>
      <c r="E24" s="10">
        <f t="shared" ref="E24" si="0">SUM(C24:D24)</f>
        <v>-195850</v>
      </c>
    </row>
    <row r="25" spans="1:7">
      <c r="A25" s="2" t="s">
        <v>26</v>
      </c>
      <c r="C25" s="10">
        <v>-71535</v>
      </c>
      <c r="D25" s="10">
        <v>-83554</v>
      </c>
      <c r="E25" s="10">
        <f>SUM(C25:D25)</f>
        <v>-155089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-129402</v>
      </c>
      <c r="D27" s="10">
        <v>-129402</v>
      </c>
      <c r="E27" s="10">
        <f>SUM(C27:D27)</f>
        <v>-258804</v>
      </c>
    </row>
    <row r="28" spans="1:7" ht="16.3">
      <c r="A28" s="2" t="s">
        <v>26</v>
      </c>
      <c r="C28" s="12">
        <v>-87821</v>
      </c>
      <c r="D28" s="12">
        <v>-87821</v>
      </c>
      <c r="E28" s="12">
        <f>SUM(C28:D28)</f>
        <v>-175642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-531110</v>
      </c>
      <c r="D30" s="12">
        <f>SUM(D23:D25)+SUM(D27:D28)</f>
        <v>-613535</v>
      </c>
      <c r="E30" s="12">
        <f>SUM(E23:E25,E27:E28)</f>
        <v>-1144645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1384948</v>
      </c>
      <c r="D32" s="22">
        <f>SUM(D19,D30)</f>
        <v>-65713</v>
      </c>
      <c r="E32" s="22">
        <f>SUM(E19,E30)</f>
        <v>1319235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288236</v>
      </c>
      <c r="D35" s="15">
        <f>-C35</f>
        <v>-288236</v>
      </c>
      <c r="E35" s="10">
        <f>SUM(C35:D35)</f>
        <v>0</v>
      </c>
    </row>
    <row r="36" spans="1:5">
      <c r="A36" s="2" t="s">
        <v>34</v>
      </c>
      <c r="C36" s="30">
        <v>82279.259999999995</v>
      </c>
      <c r="D36" s="10">
        <f>-C36</f>
        <v>-82279</v>
      </c>
      <c r="E36" s="10">
        <f>SUM(C36:D36)</f>
        <v>0</v>
      </c>
    </row>
    <row r="37" spans="1:5" ht="16.3">
      <c r="A37" s="2" t="s">
        <v>35</v>
      </c>
      <c r="C37" s="12">
        <f>D9</f>
        <v>59566</v>
      </c>
      <c r="D37" s="12">
        <f>-C37</f>
        <v>-59566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430081</v>
      </c>
      <c r="D39" s="11">
        <f>SUM(D35:D38)</f>
        <v>-430081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1815029</v>
      </c>
      <c r="D41" s="16">
        <f>SUM(D32,D39)</f>
        <v>-495794</v>
      </c>
      <c r="E41" s="16">
        <f>SUM(E32,E39)</f>
        <v>1319235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1472812</v>
      </c>
      <c r="D48" s="17">
        <f>((C8+C9+C36+C37)*0.95)+D8+D9+D36+D37+C16+C17</f>
        <v>991068</v>
      </c>
      <c r="E48" s="17">
        <f>SUM(C48:D48)</f>
        <v>2463880</v>
      </c>
    </row>
    <row r="49" spans="1:14">
      <c r="A49" s="2" t="s">
        <v>16</v>
      </c>
      <c r="C49" s="11">
        <f>SUM(C23:D24,C27:D27)</f>
        <v>-813914</v>
      </c>
      <c r="D49" s="11">
        <f>SUM(C25:D25,C28:D28)</f>
        <v>-330731</v>
      </c>
      <c r="E49" s="11">
        <f>SUM(C49:D49)</f>
        <v>-1144645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658898</v>
      </c>
      <c r="D51" s="11">
        <f>SUM(D48:D50)</f>
        <v>660337</v>
      </c>
      <c r="E51" s="11">
        <f>SUM(E48:E49)</f>
        <v>1319235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13752</v>
      </c>
      <c r="D53" s="12">
        <v>27503.61</v>
      </c>
      <c r="E53" s="12">
        <f>SUM(C53:D53)</f>
        <v>41256</v>
      </c>
    </row>
    <row r="54" spans="1:14" ht="11.3" customHeight="1"/>
    <row r="55" spans="1:14">
      <c r="A55" s="2" t="s">
        <v>18</v>
      </c>
      <c r="C55" s="16">
        <f>SUM(C51:C53)</f>
        <v>672650</v>
      </c>
      <c r="D55" s="16">
        <f>SUM(D51:D53)</f>
        <v>687841</v>
      </c>
      <c r="E55" s="16">
        <f>SUM(E51:E53)</f>
        <v>1360491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52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867129</v>
      </c>
      <c r="D7" s="32">
        <v>258073</v>
      </c>
      <c r="E7" s="17">
        <f>SUM(C7:D7)</f>
        <v>1125202</v>
      </c>
    </row>
    <row r="8" spans="1:8">
      <c r="A8" s="2" t="s">
        <v>30</v>
      </c>
      <c r="C8" s="30">
        <v>261012</v>
      </c>
      <c r="D8" s="30">
        <v>51206</v>
      </c>
      <c r="E8" s="10">
        <f>SUM(C8:D8)</f>
        <v>312218</v>
      </c>
      <c r="G8" s="10"/>
    </row>
    <row r="9" spans="1:8">
      <c r="A9" s="2" t="s">
        <v>31</v>
      </c>
      <c r="C9" s="30">
        <v>18547</v>
      </c>
      <c r="D9" s="30">
        <v>19909</v>
      </c>
      <c r="E9" s="10">
        <f>SUM(C9:D9)</f>
        <v>38456</v>
      </c>
      <c r="G9" s="10"/>
      <c r="H9" s="10"/>
    </row>
    <row r="10" spans="1:8">
      <c r="A10" s="2" t="s">
        <v>3</v>
      </c>
      <c r="C10" s="30">
        <v>126755</v>
      </c>
      <c r="D10" s="10">
        <v>0</v>
      </c>
      <c r="E10" s="10">
        <f>SUM(C10:D10)</f>
        <v>126755</v>
      </c>
    </row>
    <row r="11" spans="1:8" ht="16.3">
      <c r="A11" s="2" t="s">
        <v>32</v>
      </c>
      <c r="C11" s="39">
        <v>33027</v>
      </c>
      <c r="D11" s="12">
        <v>0</v>
      </c>
      <c r="E11" s="11">
        <f>SUM(C11:D11)</f>
        <v>33027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1306470</v>
      </c>
      <c r="D13" s="12">
        <f>SUM(D7:D12)</f>
        <v>329188</v>
      </c>
      <c r="E13" s="12">
        <f>SUM(E7:E11)</f>
        <v>1635658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182840</v>
      </c>
      <c r="D16" s="10">
        <v>0</v>
      </c>
      <c r="E16" s="10">
        <f>SUM(C16:D16)</f>
        <v>182840</v>
      </c>
    </row>
    <row r="17" spans="1:7" ht="16.3">
      <c r="A17" s="2" t="s">
        <v>7</v>
      </c>
      <c r="C17" s="40">
        <v>219725</v>
      </c>
      <c r="D17" s="12">
        <v>0</v>
      </c>
      <c r="E17" s="12">
        <f>SUM(C17:D17)</f>
        <v>219725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1709035</v>
      </c>
      <c r="D19" s="12">
        <f>SUM(D13:D17)</f>
        <v>329188</v>
      </c>
      <c r="E19" s="12">
        <f>SUM(E13:E18)</f>
        <v>2038223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-68629</v>
      </c>
      <c r="D23" s="10">
        <v>-267840</v>
      </c>
      <c r="E23" s="10">
        <f>SUM(C23:D23)</f>
        <v>-336469</v>
      </c>
    </row>
    <row r="24" spans="1:7">
      <c r="A24" s="2" t="s">
        <v>25</v>
      </c>
      <c r="C24" s="10">
        <f>-C16</f>
        <v>-182840</v>
      </c>
      <c r="D24" s="10">
        <v>0</v>
      </c>
      <c r="E24" s="10">
        <f t="shared" ref="E24" si="0">SUM(C24:D24)</f>
        <v>-182840</v>
      </c>
    </row>
    <row r="25" spans="1:7">
      <c r="A25" s="2" t="s">
        <v>26</v>
      </c>
      <c r="C25" s="10">
        <v>-98141</v>
      </c>
      <c r="D25" s="10">
        <v>-44159</v>
      </c>
      <c r="E25" s="10">
        <f>SUM(C25:D25)</f>
        <v>-142300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-109862</v>
      </c>
      <c r="D27" s="10">
        <v>-109862</v>
      </c>
      <c r="E27" s="10">
        <f>SUM(C27:D27)</f>
        <v>-219724</v>
      </c>
    </row>
    <row r="28" spans="1:7" ht="16.3">
      <c r="A28" s="2" t="s">
        <v>26</v>
      </c>
      <c r="C28" s="12">
        <v>95325</v>
      </c>
      <c r="D28" s="12">
        <v>95325</v>
      </c>
      <c r="E28" s="12">
        <f>SUM(C28:D28)</f>
        <v>190650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-364147</v>
      </c>
      <c r="D30" s="12">
        <f>SUM(D23:D25)+SUM(D27:D28)</f>
        <v>-326536</v>
      </c>
      <c r="E30" s="12">
        <f>SUM(E23:E25,E27:E28)</f>
        <v>-690683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1344888</v>
      </c>
      <c r="D32" s="22">
        <f>SUM(D19,D30)</f>
        <v>2652</v>
      </c>
      <c r="E32" s="22">
        <f>SUM(E19,E30)</f>
        <v>1347540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194227</v>
      </c>
      <c r="D35" s="15">
        <f>-C35</f>
        <v>-194227</v>
      </c>
      <c r="E35" s="10">
        <f>SUM(C35:D35)</f>
        <v>0</v>
      </c>
    </row>
    <row r="36" spans="1:5">
      <c r="A36" s="2" t="s">
        <v>34</v>
      </c>
      <c r="C36" s="30">
        <v>17540.87</v>
      </c>
      <c r="D36" s="10">
        <f>-C36</f>
        <v>-17541</v>
      </c>
      <c r="E36" s="10">
        <f>SUM(C36:D36)</f>
        <v>0</v>
      </c>
    </row>
    <row r="37" spans="1:5" ht="16.3">
      <c r="A37" s="2" t="s">
        <v>35</v>
      </c>
      <c r="C37" s="12">
        <f>D9</f>
        <v>19909</v>
      </c>
      <c r="D37" s="12">
        <f>-C37</f>
        <v>-19909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231677</v>
      </c>
      <c r="D39" s="11">
        <f>SUM(D35:D38)</f>
        <v>-231677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1576565</v>
      </c>
      <c r="D41" s="16">
        <f>SUM(D32,D39)</f>
        <v>-229025</v>
      </c>
      <c r="E41" s="16">
        <f>SUM(E32,E39)</f>
        <v>1347540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1300835</v>
      </c>
      <c r="D48" s="17">
        <f>((C8+C9+C36+C37)*0.95)+D8+D9+D36+D37+C16+C17</f>
        <v>737388</v>
      </c>
      <c r="E48" s="17">
        <f>SUM(C48:D48)</f>
        <v>2038223</v>
      </c>
    </row>
    <row r="49" spans="1:14">
      <c r="A49" s="2" t="s">
        <v>16</v>
      </c>
      <c r="C49" s="11">
        <f>SUM(C23:D24,C27:D27)</f>
        <v>-739033</v>
      </c>
      <c r="D49" s="11">
        <f>SUM(C25:D25,C28:D28)</f>
        <v>48350</v>
      </c>
      <c r="E49" s="11">
        <f>SUM(C49:D49)</f>
        <v>-690683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561802</v>
      </c>
      <c r="D51" s="11">
        <f>SUM(D48:D50)</f>
        <v>785738</v>
      </c>
      <c r="E51" s="11">
        <f>SUM(E48:E49)</f>
        <v>1347540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9130</v>
      </c>
      <c r="D53" s="12">
        <v>18260.63</v>
      </c>
      <c r="E53" s="12">
        <f>SUM(C53:D53)</f>
        <v>27391</v>
      </c>
    </row>
    <row r="54" spans="1:14" ht="11.3" customHeight="1"/>
    <row r="55" spans="1:14">
      <c r="A55" s="2" t="s">
        <v>18</v>
      </c>
      <c r="C55" s="16">
        <f>SUM(C51:C53)</f>
        <v>570932</v>
      </c>
      <c r="D55" s="16">
        <f>SUM(D51:D53)</f>
        <v>803999</v>
      </c>
      <c r="E55" s="16">
        <f>SUM(E51:E53)</f>
        <v>1374931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53"/>
  <dimension ref="A1:N57"/>
  <sheetViews>
    <sheetView topLeftCell="A28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523817</v>
      </c>
      <c r="D7" s="32">
        <v>403129</v>
      </c>
      <c r="E7" s="17">
        <f>SUM(C7:D7)</f>
        <v>926946</v>
      </c>
    </row>
    <row r="8" spans="1:8">
      <c r="A8" s="2" t="s">
        <v>30</v>
      </c>
      <c r="C8" s="30">
        <v>139722</v>
      </c>
      <c r="D8" s="30">
        <v>58733</v>
      </c>
      <c r="E8" s="10">
        <f>SUM(C8:D8)</f>
        <v>198455</v>
      </c>
      <c r="G8" s="10"/>
    </row>
    <row r="9" spans="1:8">
      <c r="A9" s="2" t="s">
        <v>31</v>
      </c>
      <c r="C9" s="30">
        <v>31596</v>
      </c>
      <c r="D9" s="30">
        <v>11667</v>
      </c>
      <c r="E9" s="10">
        <f>SUM(C9:D9)</f>
        <v>43263</v>
      </c>
      <c r="G9" s="10"/>
      <c r="H9" s="10"/>
    </row>
    <row r="10" spans="1:8">
      <c r="A10" s="2" t="s">
        <v>3</v>
      </c>
      <c r="C10" s="30">
        <v>112329</v>
      </c>
      <c r="D10" s="10">
        <v>0</v>
      </c>
      <c r="E10" s="10">
        <f>SUM(C10:D10)</f>
        <v>112329</v>
      </c>
    </row>
    <row r="11" spans="1:8" ht="16.3">
      <c r="A11" s="2" t="s">
        <v>32</v>
      </c>
      <c r="C11" s="39">
        <v>26259</v>
      </c>
      <c r="D11" s="12">
        <v>0</v>
      </c>
      <c r="E11" s="11">
        <f>SUM(C11:D11)</f>
        <v>26259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833723</v>
      </c>
      <c r="D13" s="12">
        <f>SUM(D7:D12)</f>
        <v>473529</v>
      </c>
      <c r="E13" s="12">
        <f>SUM(E7:E11)</f>
        <v>1307252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283155</v>
      </c>
      <c r="D16" s="10">
        <v>0</v>
      </c>
      <c r="E16" s="10">
        <f>SUM(C16:D16)</f>
        <v>283155</v>
      </c>
    </row>
    <row r="17" spans="1:7" ht="16.3">
      <c r="A17" s="2" t="s">
        <v>7</v>
      </c>
      <c r="C17" s="40">
        <v>471054</v>
      </c>
      <c r="D17" s="12">
        <v>0</v>
      </c>
      <c r="E17" s="12">
        <f>SUM(C17:D17)</f>
        <v>471054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1587932</v>
      </c>
      <c r="D19" s="12">
        <f>SUM(D13:D17)</f>
        <v>473529</v>
      </c>
      <c r="E19" s="12">
        <f>SUM(E13:E18)</f>
        <v>2061461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-189620</v>
      </c>
      <c r="D23" s="10">
        <v>-495209</v>
      </c>
      <c r="E23" s="10">
        <f>SUM(C23:D23)</f>
        <v>-684829</v>
      </c>
    </row>
    <row r="24" spans="1:7">
      <c r="A24" s="2" t="s">
        <v>25</v>
      </c>
      <c r="C24" s="10">
        <f>-C16</f>
        <v>-283155</v>
      </c>
      <c r="D24" s="10">
        <v>0</v>
      </c>
      <c r="E24" s="10">
        <f t="shared" ref="E24" si="0">SUM(C24:D24)</f>
        <v>-283155</v>
      </c>
    </row>
    <row r="25" spans="1:7">
      <c r="A25" s="2" t="s">
        <v>26</v>
      </c>
      <c r="C25" s="10">
        <v>-108855</v>
      </c>
      <c r="D25" s="10">
        <v>-561307</v>
      </c>
      <c r="E25" s="10">
        <f>SUM(C25:D25)</f>
        <v>-670162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-235527</v>
      </c>
      <c r="D27" s="10">
        <v>-235527</v>
      </c>
      <c r="E27" s="10">
        <f>SUM(C27:D27)</f>
        <v>-471054</v>
      </c>
    </row>
    <row r="28" spans="1:7" ht="16.3">
      <c r="A28" s="2" t="s">
        <v>26</v>
      </c>
      <c r="C28" s="12">
        <v>119801</v>
      </c>
      <c r="D28" s="12">
        <v>119801</v>
      </c>
      <c r="E28" s="12">
        <f>SUM(C28:D28)</f>
        <v>239602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-697356</v>
      </c>
      <c r="D30" s="12">
        <f>SUM(D23:D25)+SUM(D27:D28)</f>
        <v>-1172242</v>
      </c>
      <c r="E30" s="12">
        <f>SUM(E23:E25,E27:E28)</f>
        <v>-1869598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890576</v>
      </c>
      <c r="D32" s="22">
        <f>SUM(D19,D30)</f>
        <v>-698713</v>
      </c>
      <c r="E32" s="22">
        <f>SUM(E19,E30)</f>
        <v>191863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343317</v>
      </c>
      <c r="D35" s="15">
        <f>-C35</f>
        <v>-343317</v>
      </c>
      <c r="E35" s="10">
        <f>SUM(C35:D35)</f>
        <v>0</v>
      </c>
    </row>
    <row r="36" spans="1:5">
      <c r="A36" s="2" t="s">
        <v>34</v>
      </c>
      <c r="C36" s="30">
        <v>7447.03</v>
      </c>
      <c r="D36" s="10">
        <f>-C36</f>
        <v>-7447</v>
      </c>
      <c r="E36" s="10">
        <f>SUM(C36:D36)</f>
        <v>0</v>
      </c>
    </row>
    <row r="37" spans="1:5" ht="16.3">
      <c r="A37" s="2" t="s">
        <v>35</v>
      </c>
      <c r="C37" s="12">
        <f>D9</f>
        <v>11667</v>
      </c>
      <c r="D37" s="12">
        <f>-C37</f>
        <v>-11667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362431</v>
      </c>
      <c r="D39" s="11">
        <f>SUM(D35:D38)</f>
        <v>-362431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1253007</v>
      </c>
      <c r="D41" s="16">
        <f>SUM(D32,D39)</f>
        <v>-1061144</v>
      </c>
      <c r="E41" s="16">
        <f>SUM(E32,E39)</f>
        <v>191863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1075056</v>
      </c>
      <c r="D48" s="17">
        <f>((C8+C9+C36+C37)*0.95)+D8+D9+D36+D37+C16+C17</f>
        <v>986405</v>
      </c>
      <c r="E48" s="17">
        <f>SUM(C48:D48)</f>
        <v>2061461</v>
      </c>
    </row>
    <row r="49" spans="1:14">
      <c r="A49" s="2" t="s">
        <v>16</v>
      </c>
      <c r="C49" s="11">
        <f>SUM(C23:D24,C27:D27)</f>
        <v>-1439038</v>
      </c>
      <c r="D49" s="11">
        <f>SUM(C25:D25,C28:D28)</f>
        <v>-430560</v>
      </c>
      <c r="E49" s="11">
        <f>SUM(C49:D49)</f>
        <v>-1869598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-363982</v>
      </c>
      <c r="D51" s="11">
        <f>SUM(D48:D50)</f>
        <v>555845</v>
      </c>
      <c r="E51" s="11">
        <f>SUM(E48:E49)</f>
        <v>191863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-363982</v>
      </c>
      <c r="D55" s="16">
        <f>SUM(D51:D53)</f>
        <v>555845</v>
      </c>
      <c r="E55" s="16">
        <f>SUM(E51:E53)</f>
        <v>191863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54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87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32638916</v>
      </c>
      <c r="D7" s="32">
        <v>5111559</v>
      </c>
      <c r="E7" s="17">
        <f>SUM(C7:D7)</f>
        <v>37750475</v>
      </c>
    </row>
    <row r="8" spans="1:8">
      <c r="A8" s="2" t="s">
        <v>30</v>
      </c>
      <c r="C8" s="30">
        <v>11648576</v>
      </c>
      <c r="D8" s="30">
        <v>2497594</v>
      </c>
      <c r="E8" s="10">
        <f>SUM(C8:D8)</f>
        <v>14146170</v>
      </c>
      <c r="G8" s="10"/>
    </row>
    <row r="9" spans="1:8">
      <c r="A9" s="2" t="s">
        <v>31</v>
      </c>
      <c r="C9" s="30">
        <v>342790</v>
      </c>
      <c r="D9" s="30">
        <v>406709</v>
      </c>
      <c r="E9" s="10">
        <f>SUM(C9:D9)</f>
        <v>749499</v>
      </c>
      <c r="G9" s="10"/>
      <c r="H9" s="10"/>
    </row>
    <row r="10" spans="1:8">
      <c r="A10" s="2" t="s">
        <v>3</v>
      </c>
      <c r="C10" s="30">
        <v>2388403</v>
      </c>
      <c r="D10" s="10">
        <v>0</v>
      </c>
      <c r="E10" s="10">
        <f>SUM(C10:D10)</f>
        <v>2388403</v>
      </c>
    </row>
    <row r="11" spans="1:8" ht="16.3">
      <c r="A11" s="2" t="s">
        <v>32</v>
      </c>
      <c r="C11" s="39">
        <v>1122840</v>
      </c>
      <c r="D11" s="12">
        <v>0</v>
      </c>
      <c r="E11" s="11">
        <f>SUM(C11:D11)</f>
        <v>1122840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48141525</v>
      </c>
      <c r="D13" s="12">
        <f>SUM(D7:D12)</f>
        <v>8015862</v>
      </c>
      <c r="E13" s="12">
        <f>SUM(E7:E11)</f>
        <v>56157387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1063142</v>
      </c>
      <c r="D16" s="10">
        <v>0</v>
      </c>
      <c r="E16" s="10">
        <f>SUM(C16:D16)</f>
        <v>1063142</v>
      </c>
    </row>
    <row r="17" spans="1:7" ht="16.3">
      <c r="A17" s="2" t="s">
        <v>7</v>
      </c>
      <c r="C17" s="40">
        <v>1333470</v>
      </c>
      <c r="D17" s="12">
        <v>0</v>
      </c>
      <c r="E17" s="12">
        <f>SUM(C17:D17)</f>
        <v>1333470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50538137</v>
      </c>
      <c r="D19" s="12">
        <f>SUM(D13:D17)</f>
        <v>8015862</v>
      </c>
      <c r="E19" s="12">
        <f>SUM(E13:E18)</f>
        <v>58553999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-716342</v>
      </c>
      <c r="D23" s="10">
        <v>-2334952</v>
      </c>
      <c r="E23" s="10">
        <f>SUM(C23:D23)</f>
        <v>-3051294</v>
      </c>
    </row>
    <row r="24" spans="1:7">
      <c r="A24" s="2" t="s">
        <v>25</v>
      </c>
      <c r="C24" s="10">
        <f>-C16</f>
        <v>-1063142</v>
      </c>
      <c r="D24" s="10">
        <v>0</v>
      </c>
      <c r="E24" s="10">
        <f t="shared" ref="E24" si="0">SUM(C24:D24)</f>
        <v>-1063142</v>
      </c>
    </row>
    <row r="25" spans="1:7">
      <c r="A25" s="2" t="s">
        <v>26</v>
      </c>
      <c r="C25" s="10">
        <v>-2406846</v>
      </c>
      <c r="D25" s="10">
        <v>-1500596</v>
      </c>
      <c r="E25" s="10">
        <f>SUM(C25:D25)</f>
        <v>-3907442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-800082</v>
      </c>
      <c r="D27" s="10">
        <v>-533388</v>
      </c>
      <c r="E27" s="10">
        <f>SUM(C27:D27)</f>
        <v>-1333470</v>
      </c>
    </row>
    <row r="28" spans="1:7" ht="16.3">
      <c r="A28" s="2" t="s">
        <v>26</v>
      </c>
      <c r="C28" s="12">
        <v>-1054397</v>
      </c>
      <c r="D28" s="12">
        <v>-702931</v>
      </c>
      <c r="E28" s="12">
        <f>SUM(C28:D28)</f>
        <v>-1757328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-6040809</v>
      </c>
      <c r="D30" s="12">
        <f>SUM(D23:D25)+SUM(D27:D28)</f>
        <v>-5071867</v>
      </c>
      <c r="E30" s="12">
        <f>SUM(E23:E25,E27:E28)</f>
        <v>-11112676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44497328</v>
      </c>
      <c r="D32" s="22">
        <f>SUM(D19,D30)</f>
        <v>2943995</v>
      </c>
      <c r="E32" s="22">
        <f>SUM(E19,E30)</f>
        <v>47441323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4030338</v>
      </c>
      <c r="D35" s="15">
        <f>-C35</f>
        <v>-4030338</v>
      </c>
      <c r="E35" s="10">
        <f>SUM(C35:D35)</f>
        <v>0</v>
      </c>
    </row>
    <row r="36" spans="1:5">
      <c r="A36" s="2" t="s">
        <v>34</v>
      </c>
      <c r="C36" s="30">
        <v>1868922.43</v>
      </c>
      <c r="D36" s="10">
        <f>-C36</f>
        <v>-1868922</v>
      </c>
      <c r="E36" s="10">
        <f>SUM(C36:D36)</f>
        <v>0</v>
      </c>
    </row>
    <row r="37" spans="1:5" ht="16.3">
      <c r="A37" s="2" t="s">
        <v>35</v>
      </c>
      <c r="C37" s="12">
        <f>D9</f>
        <v>406709</v>
      </c>
      <c r="D37" s="12">
        <f>-C37</f>
        <v>-406709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6305969</v>
      </c>
      <c r="D39" s="11">
        <f>SUM(D35:D38)</f>
        <v>-6305969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50803297</v>
      </c>
      <c r="D41" s="16">
        <f>SUM(D32,D39)</f>
        <v>-3361974</v>
      </c>
      <c r="E41" s="16">
        <f>SUM(E32,E39)</f>
        <v>47441323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41975067</v>
      </c>
      <c r="D48" s="17">
        <f>((C8+C9+C36+C37)*0.95)+D8+D9+D36+D37+C16+C17</f>
        <v>16578932</v>
      </c>
      <c r="E48" s="17">
        <f>SUM(C48:D48)</f>
        <v>58553999</v>
      </c>
    </row>
    <row r="49" spans="1:14">
      <c r="A49" s="2" t="s">
        <v>16</v>
      </c>
      <c r="C49" s="11">
        <f>SUM(C23:D24,C27:D27)</f>
        <v>-5447906</v>
      </c>
      <c r="D49" s="11">
        <f>SUM(C25:D25,C28:D28)</f>
        <v>-5664770</v>
      </c>
      <c r="E49" s="11">
        <f>SUM(C49:D49)</f>
        <v>-11112676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36527161</v>
      </c>
      <c r="D51" s="11">
        <f>SUM(D48:D50)</f>
        <v>10914162</v>
      </c>
      <c r="E51" s="11">
        <f>SUM(E48:E49)</f>
        <v>47441323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887200</v>
      </c>
      <c r="D53" s="12">
        <v>1774399.79</v>
      </c>
      <c r="E53" s="12">
        <f>SUM(C53:D53)</f>
        <v>2661600</v>
      </c>
    </row>
    <row r="54" spans="1:14" ht="11.3" customHeight="1"/>
    <row r="55" spans="1:14">
      <c r="A55" s="2" t="s">
        <v>18</v>
      </c>
      <c r="C55" s="16">
        <f>SUM(C51:C53)</f>
        <v>37414361</v>
      </c>
      <c r="D55" s="16">
        <f>SUM(D51:D53)</f>
        <v>12688562</v>
      </c>
      <c r="E55" s="16">
        <f>SUM(E51:E53)</f>
        <v>50102923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55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2208859</v>
      </c>
      <c r="D7" s="32">
        <v>575456</v>
      </c>
      <c r="E7" s="17">
        <f>SUM(C7:D7)</f>
        <v>2784315</v>
      </c>
    </row>
    <row r="8" spans="1:8">
      <c r="A8" s="2" t="s">
        <v>30</v>
      </c>
      <c r="C8" s="30">
        <v>719008</v>
      </c>
      <c r="D8" s="30">
        <v>185211</v>
      </c>
      <c r="E8" s="10">
        <f>SUM(C8:D8)</f>
        <v>904219</v>
      </c>
      <c r="G8" s="10"/>
    </row>
    <row r="9" spans="1:8">
      <c r="A9" s="2" t="s">
        <v>31</v>
      </c>
      <c r="C9" s="30">
        <v>35038</v>
      </c>
      <c r="D9" s="30">
        <v>39170</v>
      </c>
      <c r="E9" s="10">
        <f>SUM(C9:D9)</f>
        <v>74208</v>
      </c>
      <c r="G9" s="10"/>
      <c r="H9" s="10"/>
    </row>
    <row r="10" spans="1:8">
      <c r="A10" s="2" t="s">
        <v>3</v>
      </c>
      <c r="C10" s="30">
        <v>317792</v>
      </c>
      <c r="D10" s="10">
        <v>0</v>
      </c>
      <c r="E10" s="10">
        <f>SUM(C10:D10)</f>
        <v>317792</v>
      </c>
    </row>
    <row r="11" spans="1:8" ht="16.3">
      <c r="A11" s="2" t="s">
        <v>32</v>
      </c>
      <c r="C11" s="39">
        <v>79896</v>
      </c>
      <c r="D11" s="12">
        <v>0</v>
      </c>
      <c r="E11" s="11">
        <f>SUM(C11:D11)</f>
        <v>79896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3360593</v>
      </c>
      <c r="D13" s="12">
        <f>SUM(D7:D12)</f>
        <v>799837</v>
      </c>
      <c r="E13" s="12">
        <f>SUM(E7:E11)</f>
        <v>4160430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287767</v>
      </c>
      <c r="D16" s="10">
        <v>0</v>
      </c>
      <c r="E16" s="10">
        <f>SUM(C16:D16)</f>
        <v>287767</v>
      </c>
    </row>
    <row r="17" spans="1:7" ht="16.3">
      <c r="A17" s="2" t="s">
        <v>7</v>
      </c>
      <c r="C17" s="40">
        <v>385288</v>
      </c>
      <c r="D17" s="12">
        <v>0</v>
      </c>
      <c r="E17" s="12">
        <f>SUM(C17:D17)</f>
        <v>385288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4033648</v>
      </c>
      <c r="D19" s="12">
        <f>SUM(D13:D17)</f>
        <v>799837</v>
      </c>
      <c r="E19" s="12">
        <f>SUM(E13:E18)</f>
        <v>4833485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-129104</v>
      </c>
      <c r="D23" s="10">
        <v>-383016</v>
      </c>
      <c r="E23" s="10">
        <f>SUM(C23:D23)</f>
        <v>-512120</v>
      </c>
    </row>
    <row r="24" spans="1:7">
      <c r="A24" s="2" t="s">
        <v>25</v>
      </c>
      <c r="C24" s="10">
        <f>-C16</f>
        <v>-287767</v>
      </c>
      <c r="D24" s="10">
        <v>0</v>
      </c>
      <c r="E24" s="10">
        <f t="shared" ref="E24" si="0">SUM(C24:D24)</f>
        <v>-287767</v>
      </c>
    </row>
    <row r="25" spans="1:7">
      <c r="A25" s="2" t="s">
        <v>26</v>
      </c>
      <c r="C25" s="10">
        <v>-169773</v>
      </c>
      <c r="D25" s="10">
        <v>-59536</v>
      </c>
      <c r="E25" s="10">
        <f>SUM(C25:D25)</f>
        <v>-229309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-192644</v>
      </c>
      <c r="D27" s="10">
        <v>-192644</v>
      </c>
      <c r="E27" s="10">
        <f>SUM(C27:D27)</f>
        <v>-385288</v>
      </c>
    </row>
    <row r="28" spans="1:7" ht="16.3">
      <c r="A28" s="2" t="s">
        <v>26</v>
      </c>
      <c r="C28" s="12">
        <v>-233929</v>
      </c>
      <c r="D28" s="12">
        <v>-233929</v>
      </c>
      <c r="E28" s="12">
        <f>SUM(C28:D28)</f>
        <v>-467858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-1013217</v>
      </c>
      <c r="D30" s="12">
        <f>SUM(D23:D25)+SUM(D27:D28)</f>
        <v>-869125</v>
      </c>
      <c r="E30" s="12">
        <f>SUM(E23:E25,E27:E28)</f>
        <v>-1882342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3020431</v>
      </c>
      <c r="D32" s="22">
        <f>SUM(D19,D30)</f>
        <v>-69288</v>
      </c>
      <c r="E32" s="22">
        <f>SUM(E19,E30)</f>
        <v>2951143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466275</v>
      </c>
      <c r="D35" s="15">
        <f>-C35</f>
        <v>-466275</v>
      </c>
      <c r="E35" s="10">
        <f>SUM(C35:D35)</f>
        <v>0</v>
      </c>
    </row>
    <row r="36" spans="1:5">
      <c r="A36" s="2" t="s">
        <v>34</v>
      </c>
      <c r="C36" s="30">
        <v>105042.43</v>
      </c>
      <c r="D36" s="10">
        <f>-C36</f>
        <v>-105042</v>
      </c>
      <c r="E36" s="10">
        <f>SUM(C36:D36)</f>
        <v>0</v>
      </c>
    </row>
    <row r="37" spans="1:5" ht="16.3">
      <c r="A37" s="2" t="s">
        <v>35</v>
      </c>
      <c r="C37" s="12">
        <f>D9</f>
        <v>39170</v>
      </c>
      <c r="D37" s="12">
        <f>-C37</f>
        <v>-39170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610487</v>
      </c>
      <c r="D39" s="11">
        <f>SUM(D35:D38)</f>
        <v>-610487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3630918</v>
      </c>
      <c r="D41" s="16">
        <f>SUM(D32,D39)</f>
        <v>-679775</v>
      </c>
      <c r="E41" s="16">
        <f>SUM(E32,E39)</f>
        <v>2951143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3226915</v>
      </c>
      <c r="D48" s="17">
        <f>((C8+C9+C36+C37)*0.95)+D8+D9+D36+D37+C16+C17</f>
        <v>1606570</v>
      </c>
      <c r="E48" s="17">
        <f>SUM(C48:D48)</f>
        <v>4833485</v>
      </c>
    </row>
    <row r="49" spans="1:14">
      <c r="A49" s="2" t="s">
        <v>16</v>
      </c>
      <c r="C49" s="11">
        <f>SUM(C23:D24,C27:D27)</f>
        <v>-1185175</v>
      </c>
      <c r="D49" s="11">
        <f>SUM(C25:D25,C28:D28)</f>
        <v>-697167</v>
      </c>
      <c r="E49" s="11">
        <f>SUM(C49:D49)</f>
        <v>-1882342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2041740</v>
      </c>
      <c r="D51" s="11">
        <f>SUM(D48:D50)</f>
        <v>909403</v>
      </c>
      <c r="E51" s="11">
        <f>SUM(E48:E49)</f>
        <v>2951143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55938</v>
      </c>
      <c r="D53" s="12">
        <v>111876.87</v>
      </c>
      <c r="E53" s="12">
        <f>SUM(C53:D53)</f>
        <v>167815</v>
      </c>
    </row>
    <row r="54" spans="1:14" ht="11.3" customHeight="1"/>
    <row r="55" spans="1:14">
      <c r="A55" s="2" t="s">
        <v>18</v>
      </c>
      <c r="C55" s="16">
        <f>SUM(C51:C53)</f>
        <v>2097678</v>
      </c>
      <c r="D55" s="16">
        <f>SUM(D51:D53)</f>
        <v>1021280</v>
      </c>
      <c r="E55" s="16">
        <f>SUM(E51:E53)</f>
        <v>3118958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56"/>
  <dimension ref="A1:N57"/>
  <sheetViews>
    <sheetView topLeftCell="A28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89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286206</v>
      </c>
      <c r="D7" s="32">
        <v>203896</v>
      </c>
      <c r="E7" s="17">
        <f>SUM(C7:D7)</f>
        <v>490102</v>
      </c>
    </row>
    <row r="8" spans="1:8">
      <c r="A8" s="2" t="s">
        <v>30</v>
      </c>
      <c r="C8" s="30">
        <v>85517</v>
      </c>
      <c r="D8" s="30">
        <v>29299</v>
      </c>
      <c r="E8" s="10">
        <f>SUM(C8:D8)</f>
        <v>114816</v>
      </c>
      <c r="G8" s="10"/>
    </row>
    <row r="9" spans="1:8">
      <c r="A9" s="2" t="s">
        <v>31</v>
      </c>
      <c r="C9" s="30">
        <v>15787</v>
      </c>
      <c r="D9" s="30">
        <v>15569</v>
      </c>
      <c r="E9" s="10">
        <f>SUM(C9:D9)</f>
        <v>31356</v>
      </c>
      <c r="G9" s="10"/>
      <c r="H9" s="10"/>
    </row>
    <row r="10" spans="1:8">
      <c r="A10" s="2" t="s">
        <v>3</v>
      </c>
      <c r="C10" s="30">
        <v>64498</v>
      </c>
      <c r="D10" s="10">
        <v>0</v>
      </c>
      <c r="E10" s="10">
        <f>SUM(C10:D10)</f>
        <v>64498</v>
      </c>
    </row>
    <row r="11" spans="1:8" ht="16.3">
      <c r="A11" s="2" t="s">
        <v>32</v>
      </c>
      <c r="C11" s="39">
        <v>14247</v>
      </c>
      <c r="D11" s="12">
        <v>0</v>
      </c>
      <c r="E11" s="11">
        <f>SUM(C11:D11)</f>
        <v>14247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466255</v>
      </c>
      <c r="D13" s="12">
        <f>SUM(D7:D12)</f>
        <v>248764</v>
      </c>
      <c r="E13" s="12">
        <f>SUM(E7:E11)</f>
        <v>715019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181569</v>
      </c>
      <c r="D16" s="10">
        <v>0</v>
      </c>
      <c r="E16" s="10">
        <f>SUM(C16:D16)</f>
        <v>181569</v>
      </c>
    </row>
    <row r="17" spans="1:7" ht="16.3">
      <c r="A17" s="2" t="s">
        <v>7</v>
      </c>
      <c r="C17" s="40">
        <v>266678</v>
      </c>
      <c r="D17" s="12">
        <v>0</v>
      </c>
      <c r="E17" s="12">
        <f>SUM(C17:D17)</f>
        <v>266678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914502</v>
      </c>
      <c r="D19" s="12">
        <f>SUM(D13:D17)</f>
        <v>248764</v>
      </c>
      <c r="E19" s="12">
        <f>SUM(E13:E18)</f>
        <v>1163266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-57628</v>
      </c>
      <c r="D23" s="10">
        <v>-214458</v>
      </c>
      <c r="E23" s="10">
        <f>SUM(C23:D23)</f>
        <v>-272086</v>
      </c>
    </row>
    <row r="24" spans="1:7">
      <c r="A24" s="2" t="s">
        <v>25</v>
      </c>
      <c r="C24" s="10">
        <f>-C16</f>
        <v>-181569</v>
      </c>
      <c r="D24" s="10">
        <v>0</v>
      </c>
      <c r="E24" s="10">
        <f t="shared" ref="E24" si="0">SUM(C24:D24)</f>
        <v>-181569</v>
      </c>
    </row>
    <row r="25" spans="1:7">
      <c r="A25" s="2" t="s">
        <v>26</v>
      </c>
      <c r="C25" s="10">
        <v>-37854</v>
      </c>
      <c r="D25" s="10">
        <v>-25584</v>
      </c>
      <c r="E25" s="10">
        <f>SUM(C25:D25)</f>
        <v>-63438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-133339</v>
      </c>
      <c r="D27" s="10">
        <v>-133339</v>
      </c>
      <c r="E27" s="10">
        <f>SUM(C27:D27)</f>
        <v>-266678</v>
      </c>
    </row>
    <row r="28" spans="1:7" ht="16.3">
      <c r="A28" s="2" t="s">
        <v>26</v>
      </c>
      <c r="C28" s="12">
        <v>78078</v>
      </c>
      <c r="D28" s="12">
        <v>78078</v>
      </c>
      <c r="E28" s="12">
        <f>SUM(C28:D28)</f>
        <v>156156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-332312</v>
      </c>
      <c r="D30" s="12">
        <f>SUM(D23:D25)+SUM(D27:D28)</f>
        <v>-295303</v>
      </c>
      <c r="E30" s="12">
        <f>SUM(E23:E25,E27:E28)</f>
        <v>-627615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582190</v>
      </c>
      <c r="D32" s="22">
        <f>SUM(D19,D30)</f>
        <v>-46539</v>
      </c>
      <c r="E32" s="22">
        <f>SUM(E19,E30)</f>
        <v>535651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156737</v>
      </c>
      <c r="D35" s="15">
        <f>-C35</f>
        <v>-156737</v>
      </c>
      <c r="E35" s="10">
        <f>SUM(C35:D35)</f>
        <v>0</v>
      </c>
    </row>
    <row r="36" spans="1:5">
      <c r="A36" s="2" t="s">
        <v>34</v>
      </c>
      <c r="C36" s="30">
        <v>1291.51</v>
      </c>
      <c r="D36" s="10">
        <f>-C36</f>
        <v>-1292</v>
      </c>
      <c r="E36" s="10">
        <f>SUM(C36:D36)</f>
        <v>0</v>
      </c>
    </row>
    <row r="37" spans="1:5" ht="16.3">
      <c r="A37" s="2" t="s">
        <v>35</v>
      </c>
      <c r="C37" s="12">
        <f>D9</f>
        <v>15569</v>
      </c>
      <c r="D37" s="12">
        <f>-C37</f>
        <v>-15569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173598</v>
      </c>
      <c r="D39" s="11">
        <f>SUM(D35:D38)</f>
        <v>-173598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755788</v>
      </c>
      <c r="D41" s="16">
        <f>SUM(D32,D39)</f>
        <v>-220137</v>
      </c>
      <c r="E41" s="16">
        <f>SUM(E32,E39)</f>
        <v>535651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574756</v>
      </c>
      <c r="D48" s="17">
        <f>((C8+C9+C36+C37)*0.95)+D8+D9+D36+D37+C16+C17</f>
        <v>588510</v>
      </c>
      <c r="E48" s="17">
        <f>SUM(C48:D48)</f>
        <v>1163266</v>
      </c>
    </row>
    <row r="49" spans="1:14">
      <c r="A49" s="2" t="s">
        <v>16</v>
      </c>
      <c r="C49" s="11">
        <f>SUM(C23:D24,C27:D27)</f>
        <v>-720333</v>
      </c>
      <c r="D49" s="11">
        <f>SUM(C25:D25,C28:D28)</f>
        <v>92718</v>
      </c>
      <c r="E49" s="11">
        <f>SUM(C49:D49)</f>
        <v>-627615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-145577</v>
      </c>
      <c r="D51" s="11">
        <f>SUM(D48:D50)</f>
        <v>681228</v>
      </c>
      <c r="E51" s="11">
        <f>SUM(E48:E49)</f>
        <v>535651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-145577</v>
      </c>
      <c r="D55" s="16">
        <f>SUM(D51:D53)</f>
        <v>681228</v>
      </c>
      <c r="E55" s="16">
        <f>SUM(E51:E53)</f>
        <v>535651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57"/>
  <dimension ref="A1:N57"/>
  <sheetViews>
    <sheetView topLeftCell="A10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600028</v>
      </c>
      <c r="D7" s="32">
        <v>495328</v>
      </c>
      <c r="E7" s="17">
        <f>SUM(C7:D7)</f>
        <v>1095356</v>
      </c>
    </row>
    <row r="8" spans="1:8">
      <c r="A8" s="2" t="s">
        <v>30</v>
      </c>
      <c r="C8" s="30">
        <v>179283</v>
      </c>
      <c r="D8" s="30">
        <v>120328</v>
      </c>
      <c r="E8" s="10">
        <f>SUM(C8:D8)</f>
        <v>299611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93307</v>
      </c>
      <c r="D10" s="10">
        <v>0</v>
      </c>
      <c r="E10" s="10">
        <f>SUM(C10:D10)</f>
        <v>93307</v>
      </c>
    </row>
    <row r="11" spans="1:8" ht="16.3">
      <c r="A11" s="2" t="s">
        <v>32</v>
      </c>
      <c r="C11" s="39">
        <v>33360</v>
      </c>
      <c r="D11" s="12">
        <v>0</v>
      </c>
      <c r="E11" s="11">
        <f>SUM(C11:D11)</f>
        <v>33360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905978</v>
      </c>
      <c r="D13" s="12">
        <f>SUM(D7:D12)</f>
        <v>615656</v>
      </c>
      <c r="E13" s="12">
        <f>SUM(E7:E11)</f>
        <v>1521634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193466</v>
      </c>
      <c r="D16" s="10">
        <v>0</v>
      </c>
      <c r="E16" s="10">
        <f>SUM(C16:D16)</f>
        <v>193466</v>
      </c>
    </row>
    <row r="17" spans="1:7" ht="16.3">
      <c r="A17" s="2" t="s">
        <v>7</v>
      </c>
      <c r="C17" s="40">
        <v>266060</v>
      </c>
      <c r="D17" s="12">
        <v>0</v>
      </c>
      <c r="E17" s="12">
        <f>SUM(C17:D17)</f>
        <v>266060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1365504</v>
      </c>
      <c r="D19" s="12">
        <f>SUM(D13:D17)</f>
        <v>615656</v>
      </c>
      <c r="E19" s="12">
        <f>SUM(E13:E18)</f>
        <v>1981160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-77912</v>
      </c>
      <c r="D23" s="10">
        <v>-206189</v>
      </c>
      <c r="E23" s="10">
        <f>SUM(C23:D23)</f>
        <v>-284101</v>
      </c>
    </row>
    <row r="24" spans="1:7">
      <c r="A24" s="2" t="s">
        <v>25</v>
      </c>
      <c r="C24" s="10">
        <f>-C16</f>
        <v>-193466</v>
      </c>
      <c r="D24" s="10">
        <v>0</v>
      </c>
      <c r="E24" s="10">
        <f t="shared" ref="E24" si="0">SUM(C24:D24)</f>
        <v>-193466</v>
      </c>
    </row>
    <row r="25" spans="1:7">
      <c r="A25" s="2" t="s">
        <v>26</v>
      </c>
      <c r="C25" s="10">
        <v>-93091</v>
      </c>
      <c r="D25" s="10">
        <v>-23494</v>
      </c>
      <c r="E25" s="10">
        <f>SUM(C25:D25)</f>
        <v>-116585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-133030</v>
      </c>
      <c r="D27" s="10">
        <v>-133030</v>
      </c>
      <c r="E27" s="10">
        <f>SUM(C27:D27)</f>
        <v>-266060</v>
      </c>
    </row>
    <row r="28" spans="1:7" ht="16.3">
      <c r="A28" s="2" t="s">
        <v>26</v>
      </c>
      <c r="C28" s="12">
        <v>-237603</v>
      </c>
      <c r="D28" s="12">
        <v>-237603</v>
      </c>
      <c r="E28" s="12">
        <f>SUM(C28:D28)</f>
        <v>-475206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-735102</v>
      </c>
      <c r="D30" s="12">
        <f>SUM(D23:D25)+SUM(D27:D28)</f>
        <v>-600316</v>
      </c>
      <c r="E30" s="12">
        <f>SUM(E23:E25,E27:E28)</f>
        <v>-1335418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630402</v>
      </c>
      <c r="D32" s="22">
        <f>SUM(D19,D30)</f>
        <v>15340</v>
      </c>
      <c r="E32" s="22">
        <f>SUM(E19,E30)</f>
        <v>645742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432558</v>
      </c>
      <c r="D35" s="15">
        <f>-C35</f>
        <v>-432558</v>
      </c>
      <c r="E35" s="10">
        <f>SUM(C35:D35)</f>
        <v>0</v>
      </c>
    </row>
    <row r="36" spans="1:5">
      <c r="A36" s="2" t="s">
        <v>34</v>
      </c>
      <c r="C36" s="30">
        <v>69201.710000000006</v>
      </c>
      <c r="D36" s="10">
        <f>-C36</f>
        <v>-69202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501760</v>
      </c>
      <c r="D39" s="11">
        <f>SUM(D35:D38)</f>
        <v>-501760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1132162</v>
      </c>
      <c r="D41" s="16">
        <f>SUM(D32,D39)</f>
        <v>-486420</v>
      </c>
      <c r="E41" s="16">
        <f>SUM(E32,E39)</f>
        <v>645742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1234448</v>
      </c>
      <c r="D48" s="17">
        <f>((C8+C9+C36+C37)*0.95)+D8+D9+D36+D37+C16+C17</f>
        <v>746712</v>
      </c>
      <c r="E48" s="17">
        <f>SUM(C48:D48)</f>
        <v>1981160</v>
      </c>
    </row>
    <row r="49" spans="1:14">
      <c r="A49" s="2" t="s">
        <v>16</v>
      </c>
      <c r="C49" s="11">
        <f>SUM(C23:D24,C27:D27)</f>
        <v>-743627</v>
      </c>
      <c r="D49" s="11">
        <f>SUM(C25:D25,C28:D28)</f>
        <v>-591791</v>
      </c>
      <c r="E49" s="11">
        <f>SUM(C49:D49)</f>
        <v>-1335418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490821</v>
      </c>
      <c r="D51" s="11">
        <f>SUM(D48:D50)</f>
        <v>154921</v>
      </c>
      <c r="E51" s="11">
        <f>SUM(E48:E49)</f>
        <v>645742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490821</v>
      </c>
      <c r="D55" s="16">
        <f>SUM(D51:D53)</f>
        <v>154921</v>
      </c>
      <c r="E55" s="16">
        <f>SUM(E51:E53)</f>
        <v>645742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58"/>
  <dimension ref="A1:N57"/>
  <sheetViews>
    <sheetView topLeftCell="A34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638447</v>
      </c>
      <c r="D7" s="32">
        <v>94037</v>
      </c>
      <c r="E7" s="17">
        <f>SUM(C7:D7)</f>
        <v>732484</v>
      </c>
    </row>
    <row r="8" spans="1:8">
      <c r="A8" s="2" t="s">
        <v>30</v>
      </c>
      <c r="C8" s="30">
        <v>209027</v>
      </c>
      <c r="D8" s="30">
        <v>31577</v>
      </c>
      <c r="E8" s="10">
        <f>SUM(C8:D8)</f>
        <v>240604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80741</v>
      </c>
      <c r="D10" s="10">
        <v>0</v>
      </c>
      <c r="E10" s="10">
        <f>SUM(C10:D10)</f>
        <v>80741</v>
      </c>
    </row>
    <row r="11" spans="1:8" ht="16.3">
      <c r="A11" s="2" t="s">
        <v>32</v>
      </c>
      <c r="C11" s="39">
        <v>22260</v>
      </c>
      <c r="D11" s="12">
        <v>0</v>
      </c>
      <c r="E11" s="11">
        <f>SUM(C11:D11)</f>
        <v>22260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950475</v>
      </c>
      <c r="D13" s="12">
        <f>SUM(D7:D12)</f>
        <v>125614</v>
      </c>
      <c r="E13" s="12">
        <f>SUM(E7:E11)</f>
        <v>1076089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130053</v>
      </c>
      <c r="D16" s="10">
        <v>0</v>
      </c>
      <c r="E16" s="10">
        <f>SUM(C16:D16)</f>
        <v>130053</v>
      </c>
    </row>
    <row r="17" spans="1:7" ht="16.3">
      <c r="A17" s="2" t="s">
        <v>7</v>
      </c>
      <c r="C17" s="40">
        <v>250637</v>
      </c>
      <c r="D17" s="12">
        <v>0</v>
      </c>
      <c r="E17" s="12">
        <f>SUM(C17:D17)</f>
        <v>250637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1331165</v>
      </c>
      <c r="D19" s="12">
        <f>SUM(D13:D17)</f>
        <v>125614</v>
      </c>
      <c r="E19" s="12">
        <f>SUM(E13:E18)</f>
        <v>1456779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-61518</v>
      </c>
      <c r="D23" s="10">
        <v>-52508</v>
      </c>
      <c r="E23" s="10">
        <f>SUM(C23:D23)</f>
        <v>-114026</v>
      </c>
    </row>
    <row r="24" spans="1:7">
      <c r="A24" s="2" t="s">
        <v>25</v>
      </c>
      <c r="C24" s="10">
        <f>-C16</f>
        <v>-130053</v>
      </c>
      <c r="D24" s="10">
        <v>0</v>
      </c>
      <c r="E24" s="10">
        <f t="shared" ref="E24" si="0">SUM(C24:D24)</f>
        <v>-130053</v>
      </c>
    </row>
    <row r="25" spans="1:7">
      <c r="A25" s="2" t="s">
        <v>26</v>
      </c>
      <c r="C25" s="10">
        <v>-76533</v>
      </c>
      <c r="D25" s="10">
        <v>-97789</v>
      </c>
      <c r="E25" s="10">
        <f>SUM(C25:D25)</f>
        <v>-174322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-125318</v>
      </c>
      <c r="D27" s="10">
        <v>-125318</v>
      </c>
      <c r="E27" s="10">
        <f>SUM(C27:D27)</f>
        <v>-250636</v>
      </c>
    </row>
    <row r="28" spans="1:7" ht="16.3">
      <c r="A28" s="2" t="s">
        <v>26</v>
      </c>
      <c r="C28" s="12">
        <v>-45125</v>
      </c>
      <c r="D28" s="12">
        <v>-45125</v>
      </c>
      <c r="E28" s="12">
        <f>SUM(C28:D28)</f>
        <v>-90250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-438547</v>
      </c>
      <c r="D30" s="12">
        <f>SUM(D23:D25)+SUM(D27:D28)</f>
        <v>-320740</v>
      </c>
      <c r="E30" s="12">
        <f>SUM(E23:E25,E27:E28)</f>
        <v>-759287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892618</v>
      </c>
      <c r="D32" s="22">
        <f>SUM(D19,D30)</f>
        <v>-195126</v>
      </c>
      <c r="E32" s="22">
        <f>SUM(E19,E30)</f>
        <v>697492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72965</v>
      </c>
      <c r="D35" s="15">
        <f>-C35</f>
        <v>-72965</v>
      </c>
      <c r="E35" s="10">
        <f>SUM(C35:D35)</f>
        <v>0</v>
      </c>
    </row>
    <row r="36" spans="1:5">
      <c r="A36" s="2" t="s">
        <v>34</v>
      </c>
      <c r="C36" s="30">
        <v>18994.34</v>
      </c>
      <c r="D36" s="10">
        <f>-C36</f>
        <v>-18994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91959</v>
      </c>
      <c r="D39" s="11">
        <f>SUM(D35:D38)</f>
        <v>-91959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984577</v>
      </c>
      <c r="D41" s="16">
        <f>SUM(D32,D39)</f>
        <v>-287085</v>
      </c>
      <c r="E41" s="16">
        <f>SUM(E32,E39)</f>
        <v>697492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846886</v>
      </c>
      <c r="D48" s="17">
        <f>((C8+C9+C36+C37)*0.95)+D8+D9+D36+D37+C16+C17</f>
        <v>609893</v>
      </c>
      <c r="E48" s="17">
        <f>SUM(C48:D48)</f>
        <v>1456779</v>
      </c>
    </row>
    <row r="49" spans="1:14">
      <c r="A49" s="2" t="s">
        <v>16</v>
      </c>
      <c r="C49" s="11">
        <f>SUM(C23:D24,C27:D27)</f>
        <v>-494715</v>
      </c>
      <c r="D49" s="11">
        <f>SUM(C25:D25,C28:D28)</f>
        <v>-264572</v>
      </c>
      <c r="E49" s="11">
        <f>SUM(C49:D49)</f>
        <v>-759287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352171</v>
      </c>
      <c r="D51" s="11">
        <f>SUM(D48:D50)</f>
        <v>345321</v>
      </c>
      <c r="E51" s="11">
        <f>SUM(E48:E49)</f>
        <v>697492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352171</v>
      </c>
      <c r="D55" s="16">
        <f>SUM(D51:D53)</f>
        <v>345321</v>
      </c>
      <c r="E55" s="16">
        <f>SUM(E51:E53)</f>
        <v>697492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59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1359012</v>
      </c>
      <c r="D7" s="32">
        <v>2029716</v>
      </c>
      <c r="E7" s="17">
        <f>SUM(C7:D7)</f>
        <v>3388728</v>
      </c>
    </row>
    <row r="8" spans="1:8">
      <c r="A8" s="2" t="s">
        <v>30</v>
      </c>
      <c r="C8" s="30">
        <v>417579</v>
      </c>
      <c r="D8" s="30">
        <v>281168</v>
      </c>
      <c r="E8" s="10">
        <f>SUM(C8:D8)</f>
        <v>698747</v>
      </c>
      <c r="G8" s="10"/>
    </row>
    <row r="9" spans="1:8">
      <c r="A9" s="2" t="s">
        <v>31</v>
      </c>
      <c r="C9" s="30">
        <v>353665</v>
      </c>
      <c r="D9" s="30">
        <v>355811</v>
      </c>
      <c r="E9" s="10">
        <f>SUM(C9:D9)</f>
        <v>709476</v>
      </c>
      <c r="G9" s="10"/>
      <c r="H9" s="10"/>
    </row>
    <row r="10" spans="1:8">
      <c r="A10" s="2" t="s">
        <v>3</v>
      </c>
      <c r="C10" s="30">
        <v>247307</v>
      </c>
      <c r="D10" s="10">
        <v>0</v>
      </c>
      <c r="E10" s="10">
        <f>SUM(C10:D10)</f>
        <v>247307</v>
      </c>
    </row>
    <row r="11" spans="1:8" ht="16.3">
      <c r="A11" s="2" t="s">
        <v>32</v>
      </c>
      <c r="C11" s="39">
        <v>90702</v>
      </c>
      <c r="D11" s="12">
        <v>0</v>
      </c>
      <c r="E11" s="11">
        <f>SUM(C11:D11)</f>
        <v>90702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2468265</v>
      </c>
      <c r="D13" s="12">
        <f>SUM(D7:D12)</f>
        <v>2666695</v>
      </c>
      <c r="E13" s="12">
        <f>SUM(E7:E11)</f>
        <v>5134960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306287</v>
      </c>
      <c r="D16" s="10">
        <v>0</v>
      </c>
      <c r="E16" s="10">
        <f>SUM(C16:D16)</f>
        <v>306287</v>
      </c>
    </row>
    <row r="17" spans="1:7" ht="16.3">
      <c r="A17" s="2" t="s">
        <v>7</v>
      </c>
      <c r="C17" s="40">
        <v>557426</v>
      </c>
      <c r="D17" s="12">
        <v>0</v>
      </c>
      <c r="E17" s="12">
        <f>SUM(C17:D17)</f>
        <v>557426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3331978</v>
      </c>
      <c r="D19" s="12">
        <f>SUM(D13:D17)</f>
        <v>2666695</v>
      </c>
      <c r="E19" s="12">
        <f>SUM(E13:E18)</f>
        <v>5998673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-163547</v>
      </c>
      <c r="D23" s="10">
        <v>-734685</v>
      </c>
      <c r="E23" s="10">
        <f>SUM(C23:D23)</f>
        <v>-898232</v>
      </c>
    </row>
    <row r="24" spans="1:7">
      <c r="A24" s="2" t="s">
        <v>25</v>
      </c>
      <c r="C24" s="10">
        <f>-C16</f>
        <v>-306287</v>
      </c>
      <c r="D24" s="10">
        <v>0</v>
      </c>
      <c r="E24" s="10">
        <f t="shared" ref="E24" si="0">SUM(C24:D24)</f>
        <v>-306287</v>
      </c>
    </row>
    <row r="25" spans="1:7">
      <c r="A25" s="2" t="s">
        <v>26</v>
      </c>
      <c r="C25" s="10">
        <v>-209163</v>
      </c>
      <c r="D25" s="10">
        <v>-1278166</v>
      </c>
      <c r="E25" s="10">
        <f>SUM(C25:D25)</f>
        <v>-1487329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-278713</v>
      </c>
      <c r="D27" s="10">
        <v>-278713</v>
      </c>
      <c r="E27" s="10">
        <f>SUM(C27:D27)</f>
        <v>-557426</v>
      </c>
    </row>
    <row r="28" spans="1:7" ht="16.3">
      <c r="A28" s="2" t="s">
        <v>26</v>
      </c>
      <c r="C28" s="12">
        <v>-23191</v>
      </c>
      <c r="D28" s="12">
        <v>-23191</v>
      </c>
      <c r="E28" s="12">
        <f>SUM(C28:D28)</f>
        <v>-46382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-980901</v>
      </c>
      <c r="D30" s="12">
        <f>SUM(D23:D25)+SUM(D27:D28)</f>
        <v>-2314755</v>
      </c>
      <c r="E30" s="12">
        <f>SUM(E23:E25,E27:E28)</f>
        <v>-3295656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2351077</v>
      </c>
      <c r="D32" s="22">
        <f>SUM(D19,D30)</f>
        <v>351940</v>
      </c>
      <c r="E32" s="22">
        <f>SUM(E19,E30)</f>
        <v>2703017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1653294</v>
      </c>
      <c r="D35" s="15">
        <f>-C35</f>
        <v>-1653294</v>
      </c>
      <c r="E35" s="10">
        <f>SUM(C35:D35)</f>
        <v>0</v>
      </c>
    </row>
    <row r="36" spans="1:5">
      <c r="A36" s="2" t="s">
        <v>34</v>
      </c>
      <c r="C36" s="30">
        <v>39670.89</v>
      </c>
      <c r="D36" s="10">
        <f>-C36</f>
        <v>-39671</v>
      </c>
      <c r="E36" s="10">
        <f>SUM(C36:D36)</f>
        <v>0</v>
      </c>
    </row>
    <row r="37" spans="1:5" ht="16.3">
      <c r="A37" s="2" t="s">
        <v>35</v>
      </c>
      <c r="C37" s="12">
        <f>D9</f>
        <v>355811</v>
      </c>
      <c r="D37" s="12">
        <f>-C37</f>
        <v>-355811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2048776</v>
      </c>
      <c r="D39" s="11">
        <f>SUM(D35:D38)</f>
        <v>-2048776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4399853</v>
      </c>
      <c r="D41" s="16">
        <f>SUM(D32,D39)</f>
        <v>-1696836</v>
      </c>
      <c r="E41" s="16">
        <f>SUM(E32,E39)</f>
        <v>2703017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3785073</v>
      </c>
      <c r="D48" s="17">
        <f>((C8+C9+C36+C37)*0.95)+D8+D9+D36+D37+C16+C17</f>
        <v>2213600</v>
      </c>
      <c r="E48" s="17">
        <f>SUM(C48:D48)</f>
        <v>5998673</v>
      </c>
    </row>
    <row r="49" spans="1:14">
      <c r="A49" s="2" t="s">
        <v>16</v>
      </c>
      <c r="C49" s="11">
        <f>SUM(C23:D24,C27:D27)</f>
        <v>-1761945</v>
      </c>
      <c r="D49" s="11">
        <f>SUM(C25:D25,C28:D28)</f>
        <v>-1533711</v>
      </c>
      <c r="E49" s="11">
        <f>SUM(C49:D49)</f>
        <v>-3295656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2023128</v>
      </c>
      <c r="D51" s="11">
        <f>SUM(D48:D50)</f>
        <v>679889</v>
      </c>
      <c r="E51" s="11">
        <f>SUM(E48:E49)</f>
        <v>2703017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19419</v>
      </c>
      <c r="D53" s="12">
        <v>38838.199999999997</v>
      </c>
      <c r="E53" s="12">
        <f>SUM(C53:D53)</f>
        <v>58257</v>
      </c>
    </row>
    <row r="54" spans="1:14" ht="11.3" customHeight="1"/>
    <row r="55" spans="1:14">
      <c r="A55" s="2" t="s">
        <v>18</v>
      </c>
      <c r="C55" s="16">
        <f>SUM(C51:C53)</f>
        <v>2042547</v>
      </c>
      <c r="D55" s="16">
        <f>SUM(D51:D53)</f>
        <v>718727</v>
      </c>
      <c r="E55" s="16">
        <f>SUM(E51:E53)</f>
        <v>2761274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547363</v>
      </c>
      <c r="D7" s="32">
        <v>398381</v>
      </c>
      <c r="E7" s="17">
        <f>SUM(C7:D7)</f>
        <v>945744</v>
      </c>
    </row>
    <row r="8" spans="1:8">
      <c r="A8" s="2" t="s">
        <v>30</v>
      </c>
      <c r="C8" s="30">
        <v>165256</v>
      </c>
      <c r="D8" s="30">
        <v>237047</v>
      </c>
      <c r="E8" s="10">
        <f>SUM(C8:D8)</f>
        <v>402303</v>
      </c>
      <c r="G8" s="10"/>
    </row>
    <row r="9" spans="1:8">
      <c r="A9" s="2" t="s">
        <v>31</v>
      </c>
      <c r="C9" s="10"/>
      <c r="D9" s="10"/>
      <c r="E9" s="10">
        <f>SUM(C9:D9)</f>
        <v>0</v>
      </c>
      <c r="G9" s="10"/>
      <c r="H9" s="10"/>
    </row>
    <row r="10" spans="1:8">
      <c r="A10" s="2" t="s">
        <v>3</v>
      </c>
      <c r="C10" s="30">
        <v>105870</v>
      </c>
      <c r="D10" s="10">
        <v>0</v>
      </c>
      <c r="E10" s="10">
        <f>SUM(C10:D10)</f>
        <v>105870</v>
      </c>
    </row>
    <row r="11" spans="1:8" ht="16.3">
      <c r="A11" s="2" t="s">
        <v>32</v>
      </c>
      <c r="C11" s="39">
        <v>27403</v>
      </c>
      <c r="D11" s="12">
        <v>0</v>
      </c>
      <c r="E11" s="11">
        <f>SUM(C11:D11)</f>
        <v>27403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845892</v>
      </c>
      <c r="D13" s="12">
        <f>SUM(D7:D12)</f>
        <v>635428</v>
      </c>
      <c r="E13" s="12">
        <f>SUM(E7:E11)</f>
        <v>1481320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191390</v>
      </c>
      <c r="D16" s="10">
        <v>0</v>
      </c>
      <c r="E16" s="10">
        <f>SUM(C16:D16)</f>
        <v>191390</v>
      </c>
    </row>
    <row r="17" spans="1:7" ht="16.3">
      <c r="A17" s="2" t="s">
        <v>7</v>
      </c>
      <c r="C17" s="40">
        <v>261504</v>
      </c>
      <c r="D17" s="12">
        <v>0</v>
      </c>
      <c r="E17" s="12">
        <f>SUM(C17:D17)</f>
        <v>261504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1298786</v>
      </c>
      <c r="D19" s="12">
        <f>SUM(D13:D17)</f>
        <v>635428</v>
      </c>
      <c r="E19" s="12">
        <f>SUM(E13:E18)</f>
        <v>1934214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-46145</v>
      </c>
      <c r="D23" s="10">
        <v>-224117</v>
      </c>
      <c r="E23" s="10">
        <f>SUM(C23:D23)</f>
        <v>-270262</v>
      </c>
    </row>
    <row r="24" spans="1:7">
      <c r="A24" s="2" t="s">
        <v>25</v>
      </c>
      <c r="C24" s="10">
        <f>-C16</f>
        <v>-191390</v>
      </c>
      <c r="D24" s="10">
        <v>0</v>
      </c>
      <c r="E24" s="10">
        <f t="shared" ref="E24" si="0">SUM(C24:D24)</f>
        <v>-191390</v>
      </c>
    </row>
    <row r="25" spans="1:7">
      <c r="A25" s="2" t="s">
        <v>26</v>
      </c>
      <c r="C25" s="10">
        <v>-97795</v>
      </c>
      <c r="D25" s="10">
        <v>-63526</v>
      </c>
      <c r="E25" s="10">
        <f>SUM(C25:D25)</f>
        <v>-161321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-130752</v>
      </c>
      <c r="D27" s="10">
        <v>-130752</v>
      </c>
      <c r="E27" s="10">
        <f>SUM(C27:D27)</f>
        <v>-261504</v>
      </c>
    </row>
    <row r="28" spans="1:7" ht="16.3">
      <c r="A28" s="2" t="s">
        <v>26</v>
      </c>
      <c r="C28" s="12">
        <v>82247</v>
      </c>
      <c r="D28" s="12">
        <v>82247</v>
      </c>
      <c r="E28" s="12">
        <f>SUM(C28:D28)</f>
        <v>164494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-383835</v>
      </c>
      <c r="D30" s="12">
        <f>SUM(D23:D25)+SUM(D27:D28)</f>
        <v>-336148</v>
      </c>
      <c r="E30" s="12">
        <f>SUM(E23:E25,E27:E28)</f>
        <v>-719983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914951</v>
      </c>
      <c r="D32" s="22">
        <f>SUM(D19,D30)</f>
        <v>299280</v>
      </c>
      <c r="E32" s="22">
        <f>SUM(E19,E30)</f>
        <v>1214231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323296</v>
      </c>
      <c r="D35" s="15">
        <f>-C35</f>
        <v>-323296</v>
      </c>
      <c r="E35" s="10">
        <f>SUM(C35:D35)</f>
        <v>0</v>
      </c>
    </row>
    <row r="36" spans="1:5">
      <c r="A36" s="2" t="s">
        <v>34</v>
      </c>
      <c r="C36" s="30">
        <v>179358.45</v>
      </c>
      <c r="D36" s="10">
        <f>-C36</f>
        <v>-179358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502654</v>
      </c>
      <c r="D39" s="11">
        <f>SUM(D35:D38)</f>
        <v>-502654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1417605</v>
      </c>
      <c r="D41" s="16">
        <f>SUM(D32,D39)</f>
        <v>-203374</v>
      </c>
      <c r="E41" s="16">
        <f>SUM(E32,E39)</f>
        <v>1214231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1096247</v>
      </c>
      <c r="D48" s="17">
        <f>((C8+C9+C36+C37)*0.95)+D8+D9+D36+D37+C16+C17</f>
        <v>837967</v>
      </c>
      <c r="E48" s="17">
        <f>SUM(C48:D48)</f>
        <v>1934214</v>
      </c>
    </row>
    <row r="49" spans="1:14">
      <c r="A49" s="2" t="s">
        <v>16</v>
      </c>
      <c r="C49" s="11">
        <f>SUM(C23:D24,C27:D27)</f>
        <v>-723156</v>
      </c>
      <c r="D49" s="11">
        <f>SUM(C25:D25,C28:D28)</f>
        <v>3173</v>
      </c>
      <c r="E49" s="11">
        <f>SUM(C49:D49)</f>
        <v>-719983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373091</v>
      </c>
      <c r="D51" s="11">
        <f>SUM(D48:D50)</f>
        <v>841140</v>
      </c>
      <c r="E51" s="11">
        <f>SUM(E48:E49)</f>
        <v>1214231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373091</v>
      </c>
      <c r="D55" s="16">
        <f>SUM(D51:D53)</f>
        <v>841140</v>
      </c>
      <c r="E55" s="16">
        <f>SUM(E51:E53)</f>
        <v>1214231</v>
      </c>
    </row>
    <row r="56" spans="1:14" customFormat="1" ht="11.3" customHeight="1">
      <c r="C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60"/>
  <dimension ref="A1:N57"/>
  <sheetViews>
    <sheetView topLeftCell="A34"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752538</v>
      </c>
      <c r="D7" s="32">
        <v>274281</v>
      </c>
      <c r="E7" s="17">
        <f>SUM(C7:D7)</f>
        <v>1026819</v>
      </c>
    </row>
    <row r="8" spans="1:8">
      <c r="A8" s="2" t="s">
        <v>30</v>
      </c>
      <c r="C8" s="30">
        <v>246520</v>
      </c>
      <c r="D8" s="30">
        <v>50280</v>
      </c>
      <c r="E8" s="10">
        <f>SUM(C8:D8)</f>
        <v>296800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93281</v>
      </c>
      <c r="D10" s="10">
        <v>0</v>
      </c>
      <c r="E10" s="10">
        <f>SUM(C10:D10)</f>
        <v>93281</v>
      </c>
    </row>
    <row r="11" spans="1:8" ht="16.3">
      <c r="A11" s="2" t="s">
        <v>32</v>
      </c>
      <c r="C11" s="39">
        <v>31005</v>
      </c>
      <c r="D11" s="12">
        <v>0</v>
      </c>
      <c r="E11" s="11">
        <f>SUM(C11:D11)</f>
        <v>31005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1123344</v>
      </c>
      <c r="D13" s="12">
        <f>SUM(D7:D12)</f>
        <v>324561</v>
      </c>
      <c r="E13" s="12">
        <f>SUM(E7:E11)</f>
        <v>1447905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145141</v>
      </c>
      <c r="D16" s="10">
        <v>0</v>
      </c>
      <c r="E16" s="10">
        <f>SUM(C16:D16)</f>
        <v>145141</v>
      </c>
    </row>
    <row r="17" spans="1:7" ht="16.3">
      <c r="A17" s="2" t="s">
        <v>7</v>
      </c>
      <c r="C17" s="40">
        <v>333260</v>
      </c>
      <c r="D17" s="12">
        <v>0</v>
      </c>
      <c r="E17" s="12">
        <f>SUM(C17:D17)</f>
        <v>333260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1601745</v>
      </c>
      <c r="D19" s="12">
        <f>SUM(D13:D17)</f>
        <v>324561</v>
      </c>
      <c r="E19" s="12">
        <f>SUM(E13:E18)</f>
        <v>1926306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-68822</v>
      </c>
      <c r="D23" s="10">
        <v>-142679</v>
      </c>
      <c r="E23" s="10">
        <f>SUM(C23:D23)</f>
        <v>-211501</v>
      </c>
    </row>
    <row r="24" spans="1:7">
      <c r="A24" s="2" t="s">
        <v>25</v>
      </c>
      <c r="C24" s="10">
        <f>-C16</f>
        <v>-145141</v>
      </c>
      <c r="D24" s="10">
        <v>0</v>
      </c>
      <c r="E24" s="10">
        <f t="shared" ref="E24" si="0">SUM(C24:D24)</f>
        <v>-145141</v>
      </c>
    </row>
    <row r="25" spans="1:7">
      <c r="A25" s="2" t="s">
        <v>26</v>
      </c>
      <c r="C25" s="10">
        <v>-62783</v>
      </c>
      <c r="D25" s="10">
        <v>-74948</v>
      </c>
      <c r="E25" s="10">
        <f>SUM(C25:D25)</f>
        <v>-137731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-166630</v>
      </c>
      <c r="D27" s="10">
        <v>-166630</v>
      </c>
      <c r="E27" s="10">
        <f>SUM(C27:D27)</f>
        <v>-333260</v>
      </c>
    </row>
    <row r="28" spans="1:7" ht="16.3">
      <c r="A28" s="2" t="s">
        <v>26</v>
      </c>
      <c r="C28" s="12">
        <v>92995</v>
      </c>
      <c r="D28" s="12">
        <v>92995</v>
      </c>
      <c r="E28" s="12">
        <f>SUM(C28:D28)</f>
        <v>185990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-350381</v>
      </c>
      <c r="D30" s="12">
        <f>SUM(D23:D25)+SUM(D27:D28)</f>
        <v>-291262</v>
      </c>
      <c r="E30" s="12">
        <f>SUM(E23:E25,E27:E28)</f>
        <v>-641643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1251364</v>
      </c>
      <c r="D32" s="22">
        <f>SUM(D19,D30)</f>
        <v>33299</v>
      </c>
      <c r="E32" s="22">
        <f>SUM(E19,E30)</f>
        <v>1284663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235788</v>
      </c>
      <c r="D35" s="15">
        <f>-C35</f>
        <v>-235788</v>
      </c>
      <c r="E35" s="10">
        <f>SUM(C35:D35)</f>
        <v>0</v>
      </c>
    </row>
    <row r="36" spans="1:5">
      <c r="A36" s="2" t="s">
        <v>34</v>
      </c>
      <c r="C36" s="30">
        <v>19608.34</v>
      </c>
      <c r="D36" s="10">
        <f>-C36</f>
        <v>-19608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255396</v>
      </c>
      <c r="D39" s="11">
        <f>SUM(D35:D38)</f>
        <v>-255396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1506760</v>
      </c>
      <c r="D41" s="16">
        <f>SUM(D32,D39)</f>
        <v>-222097</v>
      </c>
      <c r="E41" s="16">
        <f>SUM(E32,E39)</f>
        <v>1284663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1164411</v>
      </c>
      <c r="D48" s="17">
        <f>((C8+C9+C36+C37)*0.95)+D8+D9+D36+D37+C16+C17</f>
        <v>761895</v>
      </c>
      <c r="E48" s="17">
        <f>SUM(C48:D48)</f>
        <v>1926306</v>
      </c>
    </row>
    <row r="49" spans="1:14">
      <c r="A49" s="2" t="s">
        <v>16</v>
      </c>
      <c r="C49" s="11">
        <f>SUM(C23:D24,C27:D27)</f>
        <v>-689902</v>
      </c>
      <c r="D49" s="11">
        <f>SUM(C25:D25,C28:D28)</f>
        <v>48259</v>
      </c>
      <c r="E49" s="11">
        <f>SUM(C49:D49)</f>
        <v>-641643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474509</v>
      </c>
      <c r="D51" s="11">
        <f>SUM(D48:D50)</f>
        <v>810154</v>
      </c>
      <c r="E51" s="11">
        <f>SUM(E48:E49)</f>
        <v>1284663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1045</v>
      </c>
      <c r="D53" s="12">
        <v>2090.12</v>
      </c>
      <c r="E53" s="12">
        <f>SUM(C53:D53)</f>
        <v>3135</v>
      </c>
    </row>
    <row r="54" spans="1:14" ht="11.3" customHeight="1"/>
    <row r="55" spans="1:14">
      <c r="A55" s="2" t="s">
        <v>18</v>
      </c>
      <c r="C55" s="16">
        <f>SUM(C51:C53)</f>
        <v>475554</v>
      </c>
      <c r="D55" s="16">
        <f>SUM(D51:D53)</f>
        <v>812244</v>
      </c>
      <c r="E55" s="16">
        <f>SUM(E51:E53)</f>
        <v>1287798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Sheet61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3710075</v>
      </c>
      <c r="D7" s="32">
        <v>2407196</v>
      </c>
      <c r="E7" s="17">
        <f>SUM(C7:D7)</f>
        <v>6117271</v>
      </c>
    </row>
    <row r="8" spans="1:8">
      <c r="A8" s="2" t="s">
        <v>30</v>
      </c>
      <c r="C8" s="30">
        <v>1345713</v>
      </c>
      <c r="D8" s="30">
        <v>449594</v>
      </c>
      <c r="E8" s="10">
        <f>SUM(C8:D8)</f>
        <v>1795307</v>
      </c>
      <c r="G8" s="10"/>
    </row>
    <row r="9" spans="1:8">
      <c r="A9" s="2" t="s">
        <v>31</v>
      </c>
      <c r="C9" s="30">
        <v>8466</v>
      </c>
      <c r="D9" s="30">
        <v>229029</v>
      </c>
      <c r="E9" s="10">
        <f>SUM(C9:D9)</f>
        <v>237495</v>
      </c>
      <c r="G9" s="10"/>
      <c r="H9" s="10"/>
    </row>
    <row r="10" spans="1:8">
      <c r="A10" s="2" t="s">
        <v>3</v>
      </c>
      <c r="C10" s="30">
        <v>512071</v>
      </c>
      <c r="D10" s="10">
        <v>0</v>
      </c>
      <c r="E10" s="10">
        <f>SUM(C10:D10)</f>
        <v>512071</v>
      </c>
    </row>
    <row r="11" spans="1:8" ht="16.3">
      <c r="A11" s="2" t="s">
        <v>32</v>
      </c>
      <c r="C11" s="39">
        <v>167211</v>
      </c>
      <c r="D11" s="12">
        <v>0</v>
      </c>
      <c r="E11" s="11">
        <f>SUM(C11:D11)</f>
        <v>167211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5743536</v>
      </c>
      <c r="D13" s="12">
        <f>SUM(D7:D12)</f>
        <v>3085819</v>
      </c>
      <c r="E13" s="12">
        <f>SUM(E7:E11)</f>
        <v>8829355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504546</v>
      </c>
      <c r="D16" s="10">
        <v>0</v>
      </c>
      <c r="E16" s="10">
        <f>SUM(C16:D16)</f>
        <v>504546</v>
      </c>
    </row>
    <row r="17" spans="1:7" ht="16.3">
      <c r="A17" s="2" t="s">
        <v>7</v>
      </c>
      <c r="C17" s="40">
        <v>829391</v>
      </c>
      <c r="D17" s="12">
        <v>0</v>
      </c>
      <c r="E17" s="12">
        <f>SUM(C17:D17)</f>
        <v>829391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7077473</v>
      </c>
      <c r="D19" s="12">
        <f>SUM(D13:D17)</f>
        <v>3085819</v>
      </c>
      <c r="E19" s="12">
        <f>SUM(E13:E18)</f>
        <v>10163292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-429836</v>
      </c>
      <c r="D23" s="10">
        <v>-1271673</v>
      </c>
      <c r="E23" s="10">
        <f>SUM(C23:D23)</f>
        <v>-1701509</v>
      </c>
    </row>
    <row r="24" spans="1:7">
      <c r="A24" s="2" t="s">
        <v>25</v>
      </c>
      <c r="C24" s="10">
        <f>-C16</f>
        <v>-504546</v>
      </c>
      <c r="D24" s="10">
        <v>0</v>
      </c>
      <c r="E24" s="10">
        <f t="shared" ref="E24" si="0">SUM(C24:D24)</f>
        <v>-504546</v>
      </c>
    </row>
    <row r="25" spans="1:7">
      <c r="A25" s="2" t="s">
        <v>26</v>
      </c>
      <c r="C25" s="10">
        <v>-101926</v>
      </c>
      <c r="D25" s="10">
        <v>-411988</v>
      </c>
      <c r="E25" s="10">
        <f>SUM(C25:D25)</f>
        <v>-513914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-276464</v>
      </c>
      <c r="D27" s="10">
        <v>-552927</v>
      </c>
      <c r="E27" s="10">
        <f>SUM(C27:D27)</f>
        <v>-829391</v>
      </c>
    </row>
    <row r="28" spans="1:7" ht="16.3">
      <c r="A28" s="2" t="s">
        <v>26</v>
      </c>
      <c r="C28" s="12">
        <v>125724</v>
      </c>
      <c r="D28" s="12">
        <v>251448</v>
      </c>
      <c r="E28" s="12">
        <f>SUM(C28:D28)</f>
        <v>377172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-1187048</v>
      </c>
      <c r="D30" s="12">
        <f>SUM(D23:D25)+SUM(D27:D28)</f>
        <v>-1985140</v>
      </c>
      <c r="E30" s="12">
        <f>SUM(E23:E25,E27:E28)</f>
        <v>-3172188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5890425</v>
      </c>
      <c r="D32" s="22">
        <f>SUM(D19,D30)</f>
        <v>1100679</v>
      </c>
      <c r="E32" s="22">
        <f>SUM(E19,E30)</f>
        <v>6991104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1983473</v>
      </c>
      <c r="D35" s="15">
        <f>-C35</f>
        <v>-1983473</v>
      </c>
      <c r="E35" s="10">
        <f>SUM(C35:D35)</f>
        <v>0</v>
      </c>
    </row>
    <row r="36" spans="1:5">
      <c r="A36" s="2" t="s">
        <v>34</v>
      </c>
      <c r="C36" s="30">
        <v>102633.56</v>
      </c>
      <c r="D36" s="10">
        <f>-C36</f>
        <v>-102634</v>
      </c>
      <c r="E36" s="10">
        <f>SUM(C36:D36)</f>
        <v>0</v>
      </c>
    </row>
    <row r="37" spans="1:5" ht="16.3">
      <c r="A37" s="2" t="s">
        <v>35</v>
      </c>
      <c r="C37" s="12">
        <f>D9</f>
        <v>229029</v>
      </c>
      <c r="D37" s="12">
        <f>-C37</f>
        <v>-229029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2315136</v>
      </c>
      <c r="D39" s="11">
        <f>SUM(D35:D38)</f>
        <v>-2315136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8205561</v>
      </c>
      <c r="D41" s="16">
        <f>SUM(D32,D39)</f>
        <v>-1214457</v>
      </c>
      <c r="E41" s="16">
        <f>SUM(E32,E39)</f>
        <v>6991104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6880846</v>
      </c>
      <c r="D48" s="17">
        <f>((C8+C9+C36+C37)*0.95)+D8+D9+D36+D37+C16+C17</f>
        <v>3282446</v>
      </c>
      <c r="E48" s="17">
        <f>SUM(C48:D48)</f>
        <v>10163292</v>
      </c>
    </row>
    <row r="49" spans="1:14">
      <c r="A49" s="2" t="s">
        <v>16</v>
      </c>
      <c r="C49" s="11">
        <f>SUM(C23:D24,C27:D27)</f>
        <v>-3035446</v>
      </c>
      <c r="D49" s="11">
        <f>SUM(C25:D25,C28:D28)</f>
        <v>-136742</v>
      </c>
      <c r="E49" s="11">
        <f>SUM(C49:D49)</f>
        <v>-3172188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3845400</v>
      </c>
      <c r="D51" s="11">
        <f>SUM(D48:D50)</f>
        <v>3145704</v>
      </c>
      <c r="E51" s="11">
        <f>SUM(E48:E49)</f>
        <v>6991104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112555</v>
      </c>
      <c r="D53" s="12">
        <v>225110.04</v>
      </c>
      <c r="E53" s="12">
        <f>SUM(C53:D53)</f>
        <v>337665</v>
      </c>
    </row>
    <row r="54" spans="1:14" ht="11.3" customHeight="1"/>
    <row r="55" spans="1:14">
      <c r="A55" s="2" t="s">
        <v>18</v>
      </c>
      <c r="C55" s="16">
        <f>SUM(C51:C53)</f>
        <v>3957955</v>
      </c>
      <c r="D55" s="16">
        <f>SUM(D51:D53)</f>
        <v>3370814</v>
      </c>
      <c r="E55" s="16">
        <f>SUM(E51:E53)</f>
        <v>7328769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62"/>
  <dimension ref="A1:N57"/>
  <sheetViews>
    <sheetView topLeftCell="A31"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933997</v>
      </c>
      <c r="D7" s="32">
        <v>334604</v>
      </c>
      <c r="E7" s="17">
        <f>SUM(C7:D7)</f>
        <v>1268601</v>
      </c>
    </row>
    <row r="8" spans="1:8">
      <c r="A8" s="2" t="s">
        <v>30</v>
      </c>
      <c r="C8" s="30">
        <v>304504</v>
      </c>
      <c r="D8" s="30">
        <v>111596</v>
      </c>
      <c r="E8" s="10">
        <f>SUM(C8:D8)</f>
        <v>416100</v>
      </c>
      <c r="G8" s="10"/>
    </row>
    <row r="9" spans="1:8">
      <c r="A9" s="2" t="s">
        <v>31</v>
      </c>
      <c r="C9" s="30">
        <v>1</v>
      </c>
      <c r="D9" s="10">
        <v>0</v>
      </c>
      <c r="E9" s="10">
        <f>SUM(C9:D9)</f>
        <v>1</v>
      </c>
      <c r="G9" s="10"/>
      <c r="H9" s="10"/>
    </row>
    <row r="10" spans="1:8">
      <c r="A10" s="2" t="s">
        <v>3</v>
      </c>
      <c r="C10" s="30">
        <v>134228</v>
      </c>
      <c r="D10" s="10">
        <v>0</v>
      </c>
      <c r="E10" s="10">
        <f>SUM(C10:D10)</f>
        <v>134228</v>
      </c>
    </row>
    <row r="11" spans="1:8" ht="16.3">
      <c r="A11" s="2" t="s">
        <v>32</v>
      </c>
      <c r="C11" s="39">
        <v>35885</v>
      </c>
      <c r="D11" s="12">
        <v>0</v>
      </c>
      <c r="E11" s="11">
        <f>SUM(C11:D11)</f>
        <v>35885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1408615</v>
      </c>
      <c r="D13" s="12">
        <f>SUM(D7:D12)</f>
        <v>446200</v>
      </c>
      <c r="E13" s="12">
        <f>SUM(E7:E11)</f>
        <v>1854815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224497</v>
      </c>
      <c r="D16" s="10">
        <v>0</v>
      </c>
      <c r="E16" s="10">
        <f>SUM(C16:D16)</f>
        <v>224497</v>
      </c>
    </row>
    <row r="17" spans="1:7" ht="16.3">
      <c r="A17" s="2" t="s">
        <v>7</v>
      </c>
      <c r="C17" s="40">
        <v>303239</v>
      </c>
      <c r="D17" s="12">
        <v>0</v>
      </c>
      <c r="E17" s="12">
        <f>SUM(C17:D17)</f>
        <v>303239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1936351</v>
      </c>
      <c r="D19" s="12">
        <f>SUM(D13:D17)</f>
        <v>446200</v>
      </c>
      <c r="E19" s="12">
        <f>SUM(E13:E18)</f>
        <v>2382551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-45252</v>
      </c>
      <c r="D23" s="10">
        <v>-314170</v>
      </c>
      <c r="E23" s="10">
        <f>SUM(C23:D23)</f>
        <v>-359422</v>
      </c>
    </row>
    <row r="24" spans="1:7">
      <c r="A24" s="2" t="s">
        <v>25</v>
      </c>
      <c r="C24" s="10">
        <f>-C16</f>
        <v>-224497</v>
      </c>
      <c r="D24" s="10">
        <v>0</v>
      </c>
      <c r="E24" s="10">
        <f t="shared" ref="E24" si="0">SUM(C24:D24)</f>
        <v>-224497</v>
      </c>
    </row>
    <row r="25" spans="1:7">
      <c r="A25" s="2" t="s">
        <v>26</v>
      </c>
      <c r="C25" s="10">
        <v>-109852</v>
      </c>
      <c r="D25" s="10">
        <v>-111028</v>
      </c>
      <c r="E25" s="10">
        <f>SUM(C25:D25)</f>
        <v>-220880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-151619</v>
      </c>
      <c r="D27" s="10">
        <v>-151619</v>
      </c>
      <c r="E27" s="10">
        <f>SUM(C27:D27)</f>
        <v>-303238</v>
      </c>
    </row>
    <row r="28" spans="1:7" ht="16.3">
      <c r="A28" s="2" t="s">
        <v>26</v>
      </c>
      <c r="C28" s="12">
        <v>33381</v>
      </c>
      <c r="D28" s="12">
        <v>33381</v>
      </c>
      <c r="E28" s="12">
        <f>SUM(C28:D28)</f>
        <v>66762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-497839</v>
      </c>
      <c r="D30" s="12">
        <f>SUM(D23:D25)+SUM(D27:D28)</f>
        <v>-543436</v>
      </c>
      <c r="E30" s="12">
        <f>SUM(E23:E25,E27:E28)</f>
        <v>-1041275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1438512</v>
      </c>
      <c r="D32" s="22">
        <f>SUM(D19,D30)</f>
        <v>-97236</v>
      </c>
      <c r="E32" s="22">
        <f>SUM(E19,E30)</f>
        <v>1341276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276286</v>
      </c>
      <c r="D35" s="15">
        <f>-C35</f>
        <v>-276286</v>
      </c>
      <c r="E35" s="10">
        <f>SUM(C35:D35)</f>
        <v>0</v>
      </c>
    </row>
    <row r="36" spans="1:5">
      <c r="A36" s="2" t="s">
        <v>34</v>
      </c>
      <c r="C36" s="30">
        <v>66598.16</v>
      </c>
      <c r="D36" s="10">
        <f>-C36</f>
        <v>-66598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342884</v>
      </c>
      <c r="D39" s="11">
        <f>SUM(D35:D38)</f>
        <v>-342884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1781396</v>
      </c>
      <c r="D41" s="16">
        <f>SUM(D32,D39)</f>
        <v>-440120</v>
      </c>
      <c r="E41" s="16">
        <f>SUM(E32,E39)</f>
        <v>1341276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1457269</v>
      </c>
      <c r="D48" s="17">
        <f>((C8+C9+C36+C37)*0.95)+D8+D9+D36+D37+C16+C17</f>
        <v>925282</v>
      </c>
      <c r="E48" s="17">
        <f>SUM(C48:D48)</f>
        <v>2382551</v>
      </c>
    </row>
    <row r="49" spans="1:14">
      <c r="A49" s="2" t="s">
        <v>16</v>
      </c>
      <c r="C49" s="11">
        <f>SUM(C23:D24,C27:D27)</f>
        <v>-887157</v>
      </c>
      <c r="D49" s="11">
        <f>SUM(C25:D25,C28:D28)</f>
        <v>-154118</v>
      </c>
      <c r="E49" s="11">
        <f>SUM(C49:D49)</f>
        <v>-1041275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570112</v>
      </c>
      <c r="D51" s="11">
        <f>SUM(D48:D50)</f>
        <v>771164</v>
      </c>
      <c r="E51" s="11">
        <f>SUM(E48:E49)</f>
        <v>1341276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3088</v>
      </c>
      <c r="D53" s="12">
        <v>6175.03</v>
      </c>
      <c r="E53" s="12">
        <f>SUM(C53:D53)</f>
        <v>9263</v>
      </c>
    </row>
    <row r="54" spans="1:14" ht="11.3" customHeight="1"/>
    <row r="55" spans="1:14">
      <c r="A55" s="2" t="s">
        <v>18</v>
      </c>
      <c r="C55" s="16">
        <f>SUM(C51:C53)</f>
        <v>573200</v>
      </c>
      <c r="D55" s="16">
        <f>SUM(D51:D53)</f>
        <v>777339</v>
      </c>
      <c r="E55" s="16">
        <f>SUM(E51:E53)</f>
        <v>1350539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63"/>
  <dimension ref="A1:N57"/>
  <sheetViews>
    <sheetView topLeftCell="A28" zoomScaleNormal="100" workbookViewId="0">
      <selection activeCell="C10" sqref="C10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1268184</v>
      </c>
      <c r="D7" s="32">
        <v>1022304</v>
      </c>
      <c r="E7" s="17">
        <f>SUM(C7:D7)</f>
        <v>2290488</v>
      </c>
    </row>
    <row r="8" spans="1:8">
      <c r="A8" s="2" t="s">
        <v>30</v>
      </c>
      <c r="C8" s="30">
        <v>407005</v>
      </c>
      <c r="D8" s="30">
        <v>296442</v>
      </c>
      <c r="E8" s="10">
        <f>SUM(C8:D8)</f>
        <v>703447</v>
      </c>
      <c r="G8" s="10"/>
    </row>
    <row r="9" spans="1:8">
      <c r="A9" s="2" t="s">
        <v>31</v>
      </c>
      <c r="C9" s="10">
        <v>0</v>
      </c>
      <c r="D9" s="30">
        <v>121</v>
      </c>
      <c r="E9" s="10">
        <f>SUM(C9:D9)</f>
        <v>121</v>
      </c>
      <c r="G9" s="10"/>
      <c r="H9" s="10"/>
    </row>
    <row r="10" spans="1:8">
      <c r="A10" s="2" t="s">
        <v>3</v>
      </c>
      <c r="C10" s="30">
        <v>159070</v>
      </c>
      <c r="D10" s="10">
        <v>0</v>
      </c>
      <c r="E10" s="10">
        <f>SUM(C10:D10)</f>
        <v>159070</v>
      </c>
    </row>
    <row r="11" spans="1:8" ht="16.3">
      <c r="A11" s="2" t="s">
        <v>32</v>
      </c>
      <c r="C11" s="39">
        <v>66046</v>
      </c>
      <c r="D11" s="12">
        <v>0</v>
      </c>
      <c r="E11" s="11">
        <f>SUM(C11:D11)</f>
        <v>66046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1900305</v>
      </c>
      <c r="D13" s="12">
        <f>SUM(D7:D12)</f>
        <v>1318867</v>
      </c>
      <c r="E13" s="12">
        <f>SUM(E7:E11)</f>
        <v>3219172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303391</v>
      </c>
      <c r="D16" s="10">
        <v>0</v>
      </c>
      <c r="E16" s="10">
        <f>SUM(C16:D16)</f>
        <v>303391</v>
      </c>
    </row>
    <row r="17" spans="1:7" ht="16.3">
      <c r="A17" s="2" t="s">
        <v>7</v>
      </c>
      <c r="C17" s="40">
        <v>312866</v>
      </c>
      <c r="D17" s="12">
        <v>0</v>
      </c>
      <c r="E17" s="12">
        <f>SUM(C17:D17)</f>
        <v>312866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2516562</v>
      </c>
      <c r="D19" s="12">
        <f>SUM(D13:D17)</f>
        <v>1318867</v>
      </c>
      <c r="E19" s="12">
        <f>SUM(E13:E18)</f>
        <v>3835429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-71282</v>
      </c>
      <c r="D23" s="10">
        <v>-341546</v>
      </c>
      <c r="E23" s="10">
        <f>SUM(C23:D23)</f>
        <v>-412828</v>
      </c>
    </row>
    <row r="24" spans="1:7">
      <c r="A24" s="2" t="s">
        <v>25</v>
      </c>
      <c r="C24" s="10">
        <f>-C16</f>
        <v>-303391</v>
      </c>
      <c r="D24" s="10">
        <v>0</v>
      </c>
      <c r="E24" s="10">
        <f t="shared" ref="E24" si="0">SUM(C24:D24)</f>
        <v>-303391</v>
      </c>
    </row>
    <row r="25" spans="1:7">
      <c r="A25" s="2" t="s">
        <v>26</v>
      </c>
      <c r="C25" s="10">
        <v>-53307</v>
      </c>
      <c r="D25" s="10">
        <v>-135097</v>
      </c>
      <c r="E25" s="10">
        <f>SUM(C25:D25)</f>
        <v>-188404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-156433</v>
      </c>
      <c r="D27" s="10">
        <v>-156433</v>
      </c>
      <c r="E27" s="10">
        <f>SUM(C27:D27)</f>
        <v>-312866</v>
      </c>
    </row>
    <row r="28" spans="1:7" ht="16.3">
      <c r="A28" s="2" t="s">
        <v>26</v>
      </c>
      <c r="C28" s="12">
        <v>-91171</v>
      </c>
      <c r="D28" s="12">
        <v>-91171</v>
      </c>
      <c r="E28" s="12">
        <f>SUM(C28:D28)</f>
        <v>-182342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-675584</v>
      </c>
      <c r="D30" s="12">
        <f>SUM(D23:D25)+SUM(D27:D28)</f>
        <v>-724247</v>
      </c>
      <c r="E30" s="12">
        <f>SUM(E23:E25,E27:E28)</f>
        <v>-1399831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1840978</v>
      </c>
      <c r="D32" s="22">
        <f>SUM(D19,D30)</f>
        <v>594620</v>
      </c>
      <c r="E32" s="22">
        <f>SUM(E19,E30)</f>
        <v>2435598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874074</v>
      </c>
      <c r="D35" s="15">
        <f>-C35</f>
        <v>-874074</v>
      </c>
      <c r="E35" s="10">
        <f>SUM(C35:D35)</f>
        <v>0</v>
      </c>
    </row>
    <row r="36" spans="1:5">
      <c r="A36" s="2" t="s">
        <v>34</v>
      </c>
      <c r="C36" s="30">
        <v>198696.77</v>
      </c>
      <c r="D36" s="10">
        <f>-C36</f>
        <v>-198697</v>
      </c>
      <c r="E36" s="10">
        <f>SUM(C36:D36)</f>
        <v>0</v>
      </c>
    </row>
    <row r="37" spans="1:5" ht="16.3">
      <c r="A37" s="2" t="s">
        <v>35</v>
      </c>
      <c r="C37" s="12">
        <f>D9</f>
        <v>121</v>
      </c>
      <c r="D37" s="12">
        <f>-C37</f>
        <v>-121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1072892</v>
      </c>
      <c r="D39" s="11">
        <f>SUM(D35:D38)</f>
        <v>-1072892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2913870</v>
      </c>
      <c r="D41" s="16">
        <f>SUM(D32,D39)</f>
        <v>-478272</v>
      </c>
      <c r="E41" s="16">
        <f>SUM(E32,E39)</f>
        <v>2435598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2545895</v>
      </c>
      <c r="D48" s="17">
        <f>((C8+C9+C36+C37)*0.95)+D8+D9+D36+D37+C16+C17</f>
        <v>1289534</v>
      </c>
      <c r="E48" s="17">
        <f>SUM(C48:D48)</f>
        <v>3835429</v>
      </c>
    </row>
    <row r="49" spans="1:14">
      <c r="A49" s="2" t="s">
        <v>16</v>
      </c>
      <c r="C49" s="11">
        <f>SUM(C23:D24,C27:D27)</f>
        <v>-1029085</v>
      </c>
      <c r="D49" s="11">
        <f>SUM(C25:D25,C28:D28)</f>
        <v>-370746</v>
      </c>
      <c r="E49" s="11">
        <f>SUM(C49:D49)</f>
        <v>-1399831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1516810</v>
      </c>
      <c r="D51" s="11">
        <f>SUM(D48:D50)</f>
        <v>918788</v>
      </c>
      <c r="E51" s="11">
        <f>SUM(E48:E49)</f>
        <v>2435598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46912</v>
      </c>
      <c r="D53" s="12">
        <v>93824.09</v>
      </c>
      <c r="E53" s="12">
        <f>SUM(C53:D53)</f>
        <v>140736</v>
      </c>
    </row>
    <row r="54" spans="1:14" ht="11.3" customHeight="1"/>
    <row r="55" spans="1:14">
      <c r="A55" s="2" t="s">
        <v>18</v>
      </c>
      <c r="C55" s="16">
        <f>SUM(C51:C53)</f>
        <v>1563722</v>
      </c>
      <c r="D55" s="16">
        <f>SUM(D51:D53)</f>
        <v>1012612</v>
      </c>
      <c r="E55" s="16">
        <f>SUM(E51:E53)</f>
        <v>2576334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64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823443</v>
      </c>
      <c r="D7" s="32">
        <v>1299781</v>
      </c>
      <c r="E7" s="17">
        <f>SUM(C7:D7)</f>
        <v>2123224</v>
      </c>
    </row>
    <row r="8" spans="1:8">
      <c r="A8" s="2" t="s">
        <v>30</v>
      </c>
      <c r="C8" s="30">
        <v>268920</v>
      </c>
      <c r="D8" s="30">
        <v>263480</v>
      </c>
      <c r="E8" s="10">
        <f>SUM(C8:D8)</f>
        <v>532400</v>
      </c>
      <c r="G8" s="10"/>
    </row>
    <row r="9" spans="1:8">
      <c r="A9" s="2" t="s">
        <v>31</v>
      </c>
      <c r="C9" s="30">
        <v>220311</v>
      </c>
      <c r="D9" s="30">
        <v>223741</v>
      </c>
      <c r="E9" s="10">
        <f>SUM(C9:D9)</f>
        <v>444052</v>
      </c>
      <c r="G9" s="10"/>
      <c r="H9" s="10"/>
    </row>
    <row r="10" spans="1:8">
      <c r="A10" s="2" t="s">
        <v>3</v>
      </c>
      <c r="C10" s="30">
        <v>119015</v>
      </c>
      <c r="D10" s="10">
        <v>0</v>
      </c>
      <c r="E10" s="10">
        <f>SUM(C10:D10)</f>
        <v>119015</v>
      </c>
    </row>
    <row r="11" spans="1:8" ht="16.3">
      <c r="A11" s="2" t="s">
        <v>32</v>
      </c>
      <c r="C11" s="39">
        <v>59320</v>
      </c>
      <c r="D11" s="12">
        <v>0</v>
      </c>
      <c r="E11" s="11">
        <f>SUM(C11:D11)</f>
        <v>59320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1491009</v>
      </c>
      <c r="D13" s="12">
        <f>SUM(D7:D12)</f>
        <v>1787002</v>
      </c>
      <c r="E13" s="12">
        <f>SUM(E7:E11)</f>
        <v>3278011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439795</v>
      </c>
      <c r="D16" s="10">
        <v>0</v>
      </c>
      <c r="E16" s="10">
        <f>SUM(C16:D16)</f>
        <v>439795</v>
      </c>
    </row>
    <row r="17" spans="1:7" ht="16.3">
      <c r="A17" s="2" t="s">
        <v>7</v>
      </c>
      <c r="C17" s="40">
        <v>355141</v>
      </c>
      <c r="D17" s="12">
        <v>0</v>
      </c>
      <c r="E17" s="12">
        <f>SUM(C17:D17)</f>
        <v>355141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2285945</v>
      </c>
      <c r="D19" s="12">
        <f>SUM(D13:D17)</f>
        <v>1787002</v>
      </c>
      <c r="E19" s="12">
        <f>SUM(E13:E18)</f>
        <v>4072947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-48207</v>
      </c>
      <c r="D23" s="10">
        <v>-406781</v>
      </c>
      <c r="E23" s="10">
        <f>SUM(C23:D23)</f>
        <v>-454988</v>
      </c>
    </row>
    <row r="24" spans="1:7">
      <c r="A24" s="2" t="s">
        <v>25</v>
      </c>
      <c r="C24" s="10">
        <f>-C16</f>
        <v>-439795</v>
      </c>
      <c r="D24" s="10">
        <v>0</v>
      </c>
      <c r="E24" s="10">
        <f t="shared" ref="E24" si="0">SUM(C24:D24)</f>
        <v>-439795</v>
      </c>
    </row>
    <row r="25" spans="1:7">
      <c r="A25" s="2" t="s">
        <v>26</v>
      </c>
      <c r="C25" s="10">
        <v>-77339</v>
      </c>
      <c r="D25" s="10">
        <v>-61264</v>
      </c>
      <c r="E25" s="10">
        <f>SUM(C25:D25)</f>
        <v>-138603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-177570</v>
      </c>
      <c r="D27" s="10">
        <v>-177570</v>
      </c>
      <c r="E27" s="10">
        <f>SUM(C27:D27)</f>
        <v>-355140</v>
      </c>
    </row>
    <row r="28" spans="1:7" ht="16.3">
      <c r="A28" s="2" t="s">
        <v>26</v>
      </c>
      <c r="C28" s="12">
        <v>61951</v>
      </c>
      <c r="D28" s="12">
        <v>61951</v>
      </c>
      <c r="E28" s="12">
        <f>SUM(C28:D28)</f>
        <v>123902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-680960</v>
      </c>
      <c r="D30" s="12">
        <f>SUM(D23:D25)+SUM(D27:D28)</f>
        <v>-583664</v>
      </c>
      <c r="E30" s="12">
        <f>SUM(E23:E25,E27:E28)</f>
        <v>-1264624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1604985</v>
      </c>
      <c r="D32" s="22">
        <f>SUM(D19,D30)</f>
        <v>1203338</v>
      </c>
      <c r="E32" s="22">
        <f>SUM(E19,E30)</f>
        <v>2808323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1133826</v>
      </c>
      <c r="D35" s="15">
        <f>-C35</f>
        <v>-1133826</v>
      </c>
      <c r="E35" s="10">
        <f>SUM(C35:D35)</f>
        <v>0</v>
      </c>
    </row>
    <row r="36" spans="1:5">
      <c r="A36" s="2" t="s">
        <v>34</v>
      </c>
      <c r="C36" s="30">
        <v>136641.60000000001</v>
      </c>
      <c r="D36" s="10">
        <f>-C36</f>
        <v>-136642</v>
      </c>
      <c r="E36" s="10">
        <f>SUM(C36:D36)</f>
        <v>0</v>
      </c>
    </row>
    <row r="37" spans="1:5" ht="16.3">
      <c r="A37" s="2" t="s">
        <v>35</v>
      </c>
      <c r="C37" s="12">
        <f>D9</f>
        <v>223741</v>
      </c>
      <c r="D37" s="12">
        <f>-C37</f>
        <v>-223741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1494209</v>
      </c>
      <c r="D39" s="11">
        <f>SUM(D35:D38)</f>
        <v>-1494209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3099194</v>
      </c>
      <c r="D41" s="16">
        <f>SUM(D32,D39)</f>
        <v>-290871</v>
      </c>
      <c r="E41" s="16">
        <f>SUM(E32,E39)</f>
        <v>2808323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2344040</v>
      </c>
      <c r="D48" s="17">
        <f>((C8+C9+C36+C37)*0.95)+D8+D9+D36+D37+C16+C17</f>
        <v>1728907</v>
      </c>
      <c r="E48" s="17">
        <f>SUM(C48:D48)</f>
        <v>4072947</v>
      </c>
    </row>
    <row r="49" spans="1:14">
      <c r="A49" s="2" t="s">
        <v>16</v>
      </c>
      <c r="C49" s="11">
        <f>SUM(C23:D24,C27:D27)</f>
        <v>-1249923</v>
      </c>
      <c r="D49" s="11">
        <f>SUM(C25:D25,C28:D28)</f>
        <v>-14701</v>
      </c>
      <c r="E49" s="11">
        <f>SUM(C49:D49)</f>
        <v>-1264624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1094117</v>
      </c>
      <c r="D51" s="11">
        <f>SUM(D48:D50)</f>
        <v>1714206</v>
      </c>
      <c r="E51" s="11">
        <f>SUM(E48:E49)</f>
        <v>2808323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14643</v>
      </c>
      <c r="D53" s="12">
        <v>29286.93</v>
      </c>
      <c r="E53" s="12">
        <f>SUM(C53:D53)</f>
        <v>43930</v>
      </c>
    </row>
    <row r="54" spans="1:14" ht="11.3" customHeight="1"/>
    <row r="55" spans="1:14">
      <c r="A55" s="2" t="s">
        <v>18</v>
      </c>
      <c r="C55" s="16">
        <f>SUM(C51:C53)</f>
        <v>1108760</v>
      </c>
      <c r="D55" s="16">
        <f>SUM(D51:D53)</f>
        <v>1743493</v>
      </c>
      <c r="E55" s="16">
        <f>SUM(E51:E53)</f>
        <v>2852253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65"/>
  <dimension ref="A1:N57"/>
  <sheetViews>
    <sheetView topLeftCell="A34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917549</v>
      </c>
      <c r="D7" s="32">
        <v>183219</v>
      </c>
      <c r="E7" s="17">
        <f>SUM(C7:D7)</f>
        <v>1100768</v>
      </c>
    </row>
    <row r="8" spans="1:8">
      <c r="A8" s="2" t="s">
        <v>30</v>
      </c>
      <c r="C8" s="30">
        <v>284004</v>
      </c>
      <c r="D8" s="30">
        <v>42622</v>
      </c>
      <c r="E8" s="10">
        <f>SUM(C8:D8)</f>
        <v>326626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129809</v>
      </c>
      <c r="D10" s="10">
        <v>0</v>
      </c>
      <c r="E10" s="10">
        <f>SUM(C10:D10)</f>
        <v>129809</v>
      </c>
    </row>
    <row r="11" spans="1:8" ht="16.3">
      <c r="A11" s="2" t="s">
        <v>32</v>
      </c>
      <c r="C11" s="39">
        <v>33326</v>
      </c>
      <c r="D11" s="12">
        <v>0</v>
      </c>
      <c r="E11" s="11">
        <f>SUM(C11:D11)</f>
        <v>33326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1364688</v>
      </c>
      <c r="D13" s="12">
        <f>SUM(D7:D12)</f>
        <v>225841</v>
      </c>
      <c r="E13" s="12">
        <f>SUM(E7:E11)</f>
        <v>1590529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186687</v>
      </c>
      <c r="D16" s="10">
        <v>0</v>
      </c>
      <c r="E16" s="10">
        <f>SUM(C16:D16)</f>
        <v>186687</v>
      </c>
    </row>
    <row r="17" spans="1:7" ht="16.3">
      <c r="A17" s="2" t="s">
        <v>7</v>
      </c>
      <c r="C17" s="40">
        <v>332724</v>
      </c>
      <c r="D17" s="12">
        <v>0</v>
      </c>
      <c r="E17" s="12">
        <f>SUM(C17:D17)</f>
        <v>332724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1884099</v>
      </c>
      <c r="D19" s="12">
        <f>SUM(D13:D17)</f>
        <v>225841</v>
      </c>
      <c r="E19" s="12">
        <f>SUM(E13:E18)</f>
        <v>2109940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-64390</v>
      </c>
      <c r="D23" s="10">
        <v>-201703</v>
      </c>
      <c r="E23" s="10">
        <f>SUM(C23:D23)</f>
        <v>-266093</v>
      </c>
    </row>
    <row r="24" spans="1:7">
      <c r="A24" s="2" t="s">
        <v>25</v>
      </c>
      <c r="C24" s="10">
        <f>-C16</f>
        <v>-186687</v>
      </c>
      <c r="D24" s="10">
        <v>0</v>
      </c>
      <c r="E24" s="10">
        <f t="shared" ref="E24" si="0">SUM(C24:D24)</f>
        <v>-186687</v>
      </c>
    </row>
    <row r="25" spans="1:7">
      <c r="A25" s="2" t="s">
        <v>26</v>
      </c>
      <c r="C25" s="10">
        <v>-85000</v>
      </c>
      <c r="D25" s="10">
        <v>-135873</v>
      </c>
      <c r="E25" s="10">
        <f>SUM(C25:D25)</f>
        <v>-220873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-166362</v>
      </c>
      <c r="D27" s="10">
        <v>-166362</v>
      </c>
      <c r="E27" s="10">
        <f>SUM(C27:D27)</f>
        <v>-332724</v>
      </c>
    </row>
    <row r="28" spans="1:7" ht="16.3">
      <c r="A28" s="2" t="s">
        <v>26</v>
      </c>
      <c r="C28" s="12">
        <v>-23434</v>
      </c>
      <c r="D28" s="12">
        <v>-23434</v>
      </c>
      <c r="E28" s="12">
        <f>SUM(C28:D28)</f>
        <v>-46868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-525873</v>
      </c>
      <c r="D30" s="12">
        <f>SUM(D23:D25)+SUM(D27:D28)</f>
        <v>-527372</v>
      </c>
      <c r="E30" s="12">
        <f>SUM(E23:E25,E27:E28)</f>
        <v>-1053245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1358226</v>
      </c>
      <c r="D32" s="22">
        <f>SUM(D19,D30)</f>
        <v>-301531</v>
      </c>
      <c r="E32" s="22">
        <f>SUM(E19,E30)</f>
        <v>1056695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148393</v>
      </c>
      <c r="D35" s="15">
        <f>-C35</f>
        <v>-148393</v>
      </c>
      <c r="E35" s="10">
        <f>SUM(C35:D35)</f>
        <v>0</v>
      </c>
    </row>
    <row r="36" spans="1:5">
      <c r="A36" s="2" t="s">
        <v>34</v>
      </c>
      <c r="C36" s="30">
        <v>19500.84</v>
      </c>
      <c r="D36" s="10">
        <f>-C36</f>
        <v>-19501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167894</v>
      </c>
      <c r="D39" s="11">
        <f>SUM(D35:D38)</f>
        <v>-167894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1526120</v>
      </c>
      <c r="D41" s="16">
        <f>SUM(D32,D39)</f>
        <v>-469425</v>
      </c>
      <c r="E41" s="16">
        <f>SUM(E32,E39)</f>
        <v>1056695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1279078</v>
      </c>
      <c r="D48" s="17">
        <f>((C8+C9+C36+C37)*0.95)+D8+D9+D36+D37+C16+C17</f>
        <v>830862</v>
      </c>
      <c r="E48" s="17">
        <f>SUM(C48:D48)</f>
        <v>2109940</v>
      </c>
    </row>
    <row r="49" spans="1:14">
      <c r="A49" s="2" t="s">
        <v>16</v>
      </c>
      <c r="C49" s="11">
        <f>SUM(C23:D24,C27:D27)</f>
        <v>-785504</v>
      </c>
      <c r="D49" s="11">
        <f>SUM(C25:D25,C28:D28)</f>
        <v>-267741</v>
      </c>
      <c r="E49" s="11">
        <f>SUM(C49:D49)</f>
        <v>-1053245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493574</v>
      </c>
      <c r="D51" s="11">
        <f>SUM(D48:D50)</f>
        <v>563121</v>
      </c>
      <c r="E51" s="11">
        <f>SUM(E48:E49)</f>
        <v>1056695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493574</v>
      </c>
      <c r="D55" s="16">
        <f>SUM(D51:D53)</f>
        <v>563121</v>
      </c>
      <c r="E55" s="16">
        <f>SUM(E51:E53)</f>
        <v>1056695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66"/>
  <dimension ref="A1:N57"/>
  <sheetViews>
    <sheetView topLeftCell="A28" zoomScaleNormal="100" workbookViewId="0">
      <selection activeCell="E53" sqref="E53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99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410304</v>
      </c>
      <c r="D7" s="32">
        <v>482072</v>
      </c>
      <c r="E7" s="17">
        <f>SUM(C7:D7)</f>
        <v>892376</v>
      </c>
    </row>
    <row r="8" spans="1:8">
      <c r="A8" s="2" t="s">
        <v>30</v>
      </c>
      <c r="C8" s="30">
        <v>111769</v>
      </c>
      <c r="D8" s="30">
        <v>78827</v>
      </c>
      <c r="E8" s="10">
        <f>SUM(C8:D8)</f>
        <v>190596</v>
      </c>
      <c r="G8" s="10"/>
    </row>
    <row r="9" spans="1:8">
      <c r="A9" s="2" t="s">
        <v>31</v>
      </c>
      <c r="C9" s="30">
        <v>42091</v>
      </c>
      <c r="D9" s="30">
        <v>45389</v>
      </c>
      <c r="E9" s="10">
        <f>SUM(C9:D9)</f>
        <v>87480</v>
      </c>
      <c r="G9" s="10"/>
      <c r="H9" s="10"/>
    </row>
    <row r="10" spans="1:8">
      <c r="A10" s="2" t="s">
        <v>3</v>
      </c>
      <c r="C10" s="30">
        <v>83640</v>
      </c>
      <c r="D10" s="10">
        <v>0</v>
      </c>
      <c r="E10" s="10">
        <f>SUM(C10:D10)</f>
        <v>83640</v>
      </c>
    </row>
    <row r="11" spans="1:8" ht="16.3">
      <c r="A11" s="2" t="s">
        <v>32</v>
      </c>
      <c r="C11" s="39">
        <v>24328</v>
      </c>
      <c r="D11" s="12">
        <v>0</v>
      </c>
      <c r="E11" s="11">
        <f>SUM(C11:D11)</f>
        <v>24328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672132</v>
      </c>
      <c r="D13" s="12">
        <f>SUM(D7:D12)</f>
        <v>606288</v>
      </c>
      <c r="E13" s="12">
        <f>SUM(E7:E11)</f>
        <v>1278420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165386</v>
      </c>
      <c r="D16" s="10">
        <v>0</v>
      </c>
      <c r="E16" s="10">
        <f>SUM(C16:D16)</f>
        <v>165386</v>
      </c>
    </row>
    <row r="17" spans="1:7" ht="16.3">
      <c r="A17" s="2" t="s">
        <v>7</v>
      </c>
      <c r="C17" s="40">
        <v>291004</v>
      </c>
      <c r="D17" s="12">
        <v>0</v>
      </c>
      <c r="E17" s="12">
        <f>SUM(C17:D17)</f>
        <v>291004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1128522</v>
      </c>
      <c r="D19" s="12">
        <f>SUM(D13:D17)</f>
        <v>606288</v>
      </c>
      <c r="E19" s="12">
        <f>SUM(E13:E18)</f>
        <v>1734810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-92701</v>
      </c>
      <c r="D23" s="10">
        <v>-294850</v>
      </c>
      <c r="E23" s="10">
        <f>SUM(C23:D23)</f>
        <v>-387551</v>
      </c>
    </row>
    <row r="24" spans="1:7">
      <c r="A24" s="2" t="s">
        <v>25</v>
      </c>
      <c r="C24" s="10">
        <f>-C16</f>
        <v>-165386</v>
      </c>
      <c r="D24" s="10">
        <v>0</v>
      </c>
      <c r="E24" s="10">
        <f t="shared" ref="E24" si="0">SUM(C24:D24)</f>
        <v>-165386</v>
      </c>
    </row>
    <row r="25" spans="1:7">
      <c r="A25" s="2" t="s">
        <v>26</v>
      </c>
      <c r="C25" s="10">
        <v>-50201</v>
      </c>
      <c r="D25" s="10">
        <v>-58358</v>
      </c>
      <c r="E25" s="10">
        <f>SUM(C25:D25)</f>
        <v>-108559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-145502</v>
      </c>
      <c r="D27" s="10">
        <v>-145502</v>
      </c>
      <c r="E27" s="10">
        <f>SUM(C27:D27)</f>
        <v>-291004</v>
      </c>
    </row>
    <row r="28" spans="1:7" ht="16.3">
      <c r="A28" s="2" t="s">
        <v>26</v>
      </c>
      <c r="C28" s="12">
        <v>83890</v>
      </c>
      <c r="D28" s="12">
        <v>83890</v>
      </c>
      <c r="E28" s="12">
        <f>SUM(C28:D28)</f>
        <v>167780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-369900</v>
      </c>
      <c r="D30" s="12">
        <f>SUM(D23:D25)+SUM(D27:D28)</f>
        <v>-414820</v>
      </c>
      <c r="E30" s="12">
        <f>SUM(E23:E25,E27:E28)</f>
        <v>-784720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758622</v>
      </c>
      <c r="D32" s="22">
        <f>SUM(D19,D30)</f>
        <v>191468</v>
      </c>
      <c r="E32" s="22">
        <f>SUM(E19,E30)</f>
        <v>950090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390580</v>
      </c>
      <c r="D35" s="15">
        <f>-C35</f>
        <v>-390580</v>
      </c>
      <c r="E35" s="10">
        <f>SUM(C35:D35)</f>
        <v>0</v>
      </c>
    </row>
    <row r="36" spans="1:5">
      <c r="A36" s="2" t="s">
        <v>34</v>
      </c>
      <c r="C36" s="30">
        <v>11880.35</v>
      </c>
      <c r="D36" s="10">
        <f>-C36</f>
        <v>-11880</v>
      </c>
      <c r="E36" s="10">
        <f>SUM(C36:D36)</f>
        <v>0</v>
      </c>
    </row>
    <row r="37" spans="1:5" ht="16.3">
      <c r="A37" s="2" t="s">
        <v>35</v>
      </c>
      <c r="C37" s="12">
        <f>D9</f>
        <v>45389</v>
      </c>
      <c r="D37" s="12">
        <f>-C37</f>
        <v>-45389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447849</v>
      </c>
      <c r="D39" s="11">
        <f>SUM(D35:D38)</f>
        <v>-447849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1206471</v>
      </c>
      <c r="D41" s="16">
        <f>SUM(D32,D39)</f>
        <v>-256381</v>
      </c>
      <c r="E41" s="16">
        <f>SUM(E32,E39)</f>
        <v>950090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1010900</v>
      </c>
      <c r="D48" s="17">
        <f>((C8+C9+C36+C37)*0.95)+D8+D9+D36+D37+C16+C17</f>
        <v>723910</v>
      </c>
      <c r="E48" s="17">
        <f>SUM(C48:D48)</f>
        <v>1734810</v>
      </c>
    </row>
    <row r="49" spans="1:14">
      <c r="A49" s="2" t="s">
        <v>16</v>
      </c>
      <c r="C49" s="11">
        <f>SUM(C23:D24,C27:D27)</f>
        <v>-843941</v>
      </c>
      <c r="D49" s="11">
        <f>SUM(C25:D25,C28:D28)</f>
        <v>59221</v>
      </c>
      <c r="E49" s="11">
        <f>SUM(C49:D49)</f>
        <v>-784720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166959</v>
      </c>
      <c r="D51" s="11">
        <f>SUM(D48:D50)</f>
        <v>783131</v>
      </c>
      <c r="E51" s="11">
        <f>SUM(E48:E49)</f>
        <v>950090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166959</v>
      </c>
      <c r="D55" s="16">
        <f>SUM(D51:D53)</f>
        <v>783131</v>
      </c>
      <c r="E55" s="16">
        <f>SUM(E51:E53)</f>
        <v>950090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Sheet67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2068171</v>
      </c>
      <c r="D7" s="32">
        <v>651917</v>
      </c>
      <c r="E7" s="17">
        <f>SUM(C7:D7)</f>
        <v>2720088</v>
      </c>
    </row>
    <row r="8" spans="1:8">
      <c r="A8" s="2" t="s">
        <v>30</v>
      </c>
      <c r="C8" s="30">
        <v>821834</v>
      </c>
      <c r="D8" s="30">
        <v>224051</v>
      </c>
      <c r="E8" s="10">
        <f>SUM(C8:D8)</f>
        <v>1045885</v>
      </c>
      <c r="G8" s="10"/>
    </row>
    <row r="9" spans="1:8">
      <c r="A9" s="2" t="s">
        <v>31</v>
      </c>
      <c r="C9" s="30">
        <v>475</v>
      </c>
      <c r="D9" s="30">
        <v>148739</v>
      </c>
      <c r="E9" s="10">
        <f>SUM(C9:D9)</f>
        <v>149214</v>
      </c>
      <c r="G9" s="10"/>
      <c r="H9" s="10"/>
    </row>
    <row r="10" spans="1:8">
      <c r="A10" s="2" t="s">
        <v>3</v>
      </c>
      <c r="C10" s="30">
        <v>256145</v>
      </c>
      <c r="D10" s="10">
        <v>0</v>
      </c>
      <c r="E10" s="10">
        <f>SUM(C10:D10)</f>
        <v>256145</v>
      </c>
    </row>
    <row r="11" spans="1:8" ht="16.3">
      <c r="A11" s="2" t="s">
        <v>32</v>
      </c>
      <c r="C11" s="39">
        <v>77538</v>
      </c>
      <c r="D11" s="12">
        <v>0</v>
      </c>
      <c r="E11" s="11">
        <f>SUM(C11:D11)</f>
        <v>77538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3224163</v>
      </c>
      <c r="D13" s="12">
        <f>SUM(D7:D12)</f>
        <v>1024707</v>
      </c>
      <c r="E13" s="12">
        <f>SUM(E7:E11)</f>
        <v>4248870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345862</v>
      </c>
      <c r="D16" s="10">
        <v>0</v>
      </c>
      <c r="E16" s="10">
        <f>SUM(C16:D16)</f>
        <v>345862</v>
      </c>
    </row>
    <row r="17" spans="1:7" ht="16.3">
      <c r="A17" s="2" t="s">
        <v>7</v>
      </c>
      <c r="C17" s="40">
        <v>425816</v>
      </c>
      <c r="D17" s="12">
        <v>0</v>
      </c>
      <c r="E17" s="12">
        <f>SUM(C17:D17)</f>
        <v>425816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3995841</v>
      </c>
      <c r="D19" s="12">
        <f>SUM(D13:D17)</f>
        <v>1024707</v>
      </c>
      <c r="E19" s="12">
        <f>SUM(E13:E18)</f>
        <v>5020548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-127844</v>
      </c>
      <c r="D23" s="10">
        <v>-344041</v>
      </c>
      <c r="E23" s="10">
        <f>SUM(C23:D23)</f>
        <v>-471885</v>
      </c>
    </row>
    <row r="24" spans="1:7">
      <c r="A24" s="2" t="s">
        <v>25</v>
      </c>
      <c r="C24" s="10">
        <f>-C16</f>
        <v>-345862</v>
      </c>
      <c r="D24" s="10">
        <v>0</v>
      </c>
      <c r="E24" s="10">
        <f t="shared" ref="E24" si="0">SUM(C24:D24)</f>
        <v>-345862</v>
      </c>
    </row>
    <row r="25" spans="1:7">
      <c r="A25" s="2" t="s">
        <v>26</v>
      </c>
      <c r="C25" s="10">
        <v>-220066</v>
      </c>
      <c r="D25" s="10">
        <v>-113457</v>
      </c>
      <c r="E25" s="10">
        <f>SUM(C25:D25)</f>
        <v>-333523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-170326</v>
      </c>
      <c r="D27" s="10">
        <v>-255490</v>
      </c>
      <c r="E27" s="10">
        <f>SUM(C27:D27)</f>
        <v>-425816</v>
      </c>
    </row>
    <row r="28" spans="1:7" ht="16.3">
      <c r="A28" s="2" t="s">
        <v>26</v>
      </c>
      <c r="C28" s="12">
        <v>-7276</v>
      </c>
      <c r="D28" s="12">
        <v>-10913</v>
      </c>
      <c r="E28" s="12">
        <f>SUM(C28:D28)</f>
        <v>-18189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-871374</v>
      </c>
      <c r="D30" s="12">
        <f>SUM(D23:D25)+SUM(D27:D28)</f>
        <v>-723901</v>
      </c>
      <c r="E30" s="12">
        <f>SUM(E23:E25,E27:E28)</f>
        <v>-1595275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3124467</v>
      </c>
      <c r="D32" s="22">
        <f>SUM(D19,D30)</f>
        <v>300806</v>
      </c>
      <c r="E32" s="22">
        <f>SUM(E19,E30)</f>
        <v>3425273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505981</v>
      </c>
      <c r="D35" s="15">
        <f>-C35</f>
        <v>-505981</v>
      </c>
      <c r="E35" s="10">
        <f>SUM(C35:D35)</f>
        <v>0</v>
      </c>
    </row>
    <row r="36" spans="1:5">
      <c r="A36" s="2" t="s">
        <v>34</v>
      </c>
      <c r="C36" s="30">
        <v>131872.72</v>
      </c>
      <c r="D36" s="10">
        <f>-C36</f>
        <v>-131873</v>
      </c>
      <c r="E36" s="10">
        <f>SUM(C36:D36)</f>
        <v>0</v>
      </c>
    </row>
    <row r="37" spans="1:5" ht="16.3">
      <c r="A37" s="2" t="s">
        <v>35</v>
      </c>
      <c r="C37" s="12">
        <f>D9</f>
        <v>148739</v>
      </c>
      <c r="D37" s="12">
        <f>-C37</f>
        <v>-148739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786593</v>
      </c>
      <c r="D39" s="11">
        <f>SUM(D35:D38)</f>
        <v>-786593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3911060</v>
      </c>
      <c r="D41" s="16">
        <f>SUM(D32,D39)</f>
        <v>-485787</v>
      </c>
      <c r="E41" s="16">
        <f>SUM(E32,E39)</f>
        <v>3425273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3108917</v>
      </c>
      <c r="D48" s="17">
        <f>((C8+C9+C36+C37)*0.95)+D8+D9+D36+D37+C16+C17</f>
        <v>1911631</v>
      </c>
      <c r="E48" s="17">
        <f>SUM(C48:D48)</f>
        <v>5020548</v>
      </c>
    </row>
    <row r="49" spans="1:14">
      <c r="A49" s="2" t="s">
        <v>16</v>
      </c>
      <c r="C49" s="11">
        <f>SUM(C23:D24,C27:D27)</f>
        <v>-1243563</v>
      </c>
      <c r="D49" s="11">
        <f>SUM(C25:D25,C28:D28)</f>
        <v>-351712</v>
      </c>
      <c r="E49" s="11">
        <f>SUM(C49:D49)</f>
        <v>-1595275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1865354</v>
      </c>
      <c r="D51" s="11">
        <f>SUM(D48:D50)</f>
        <v>1559919</v>
      </c>
      <c r="E51" s="11">
        <f>SUM(E48:E49)</f>
        <v>3425273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34355</v>
      </c>
      <c r="D53" s="12">
        <v>68709.37</v>
      </c>
      <c r="E53" s="12">
        <f>SUM(C53:D53)</f>
        <v>103064</v>
      </c>
    </row>
    <row r="54" spans="1:14" ht="11.3" customHeight="1"/>
    <row r="55" spans="1:14">
      <c r="A55" s="2" t="s">
        <v>18</v>
      </c>
      <c r="C55" s="16">
        <f>SUM(C51:C53)</f>
        <v>1899709</v>
      </c>
      <c r="D55" s="16">
        <f>SUM(D51:D53)</f>
        <v>1628628</v>
      </c>
      <c r="E55" s="16">
        <f>SUM(E51:E53)</f>
        <v>3528337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sheetPr codeName="Sheet68"/>
  <dimension ref="A1:N57"/>
  <sheetViews>
    <sheetView topLeftCell="A34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848211</v>
      </c>
      <c r="D7" s="32">
        <v>558269</v>
      </c>
      <c r="E7" s="17">
        <f>SUM(C7:D7)</f>
        <v>1406480</v>
      </c>
    </row>
    <row r="8" spans="1:8">
      <c r="A8" s="2" t="s">
        <v>30</v>
      </c>
      <c r="C8" s="30">
        <v>236606</v>
      </c>
      <c r="D8" s="30">
        <v>114285</v>
      </c>
      <c r="E8" s="10">
        <f>SUM(C8:D8)</f>
        <v>350891</v>
      </c>
      <c r="G8" s="10"/>
    </row>
    <row r="9" spans="1:8">
      <c r="A9" s="2" t="s">
        <v>31</v>
      </c>
      <c r="C9" s="30">
        <v>49423</v>
      </c>
      <c r="D9" s="30">
        <v>52171</v>
      </c>
      <c r="E9" s="10">
        <f>SUM(C9:D9)</f>
        <v>101594</v>
      </c>
      <c r="G9" s="10"/>
      <c r="H9" s="10"/>
    </row>
    <row r="10" spans="1:8">
      <c r="A10" s="2" t="s">
        <v>3</v>
      </c>
      <c r="C10" s="30">
        <v>161215</v>
      </c>
      <c r="D10" s="10">
        <v>0</v>
      </c>
      <c r="E10" s="10">
        <f>SUM(C10:D10)</f>
        <v>161215</v>
      </c>
    </row>
    <row r="11" spans="1:8" ht="16.3">
      <c r="A11" s="2" t="s">
        <v>32</v>
      </c>
      <c r="C11" s="39">
        <v>38691</v>
      </c>
      <c r="D11" s="12">
        <v>0</v>
      </c>
      <c r="E11" s="11">
        <f>SUM(C11:D11)</f>
        <v>38691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1334146</v>
      </c>
      <c r="D13" s="12">
        <f>SUM(D7:D12)</f>
        <v>724725</v>
      </c>
      <c r="E13" s="12">
        <f>SUM(E7:E11)</f>
        <v>2058871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262959</v>
      </c>
      <c r="D16" s="10">
        <v>0</v>
      </c>
      <c r="E16" s="10">
        <f>SUM(C16:D16)</f>
        <v>262959</v>
      </c>
    </row>
    <row r="17" spans="1:7" ht="16.3">
      <c r="A17" s="2" t="s">
        <v>7</v>
      </c>
      <c r="C17" s="40">
        <v>452382</v>
      </c>
      <c r="D17" s="12">
        <v>0</v>
      </c>
      <c r="E17" s="12">
        <f>SUM(C17:D17)</f>
        <v>452382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2049487</v>
      </c>
      <c r="D19" s="12">
        <f>SUM(D13:D17)</f>
        <v>724725</v>
      </c>
      <c r="E19" s="12">
        <f>SUM(E13:E18)</f>
        <v>2774212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-179448</v>
      </c>
      <c r="D23" s="10">
        <v>-462345</v>
      </c>
      <c r="E23" s="10">
        <f>SUM(C23:D23)</f>
        <v>-641793</v>
      </c>
    </row>
    <row r="24" spans="1:7">
      <c r="A24" s="2" t="s">
        <v>25</v>
      </c>
      <c r="C24" s="10">
        <f>-C16</f>
        <v>-262959</v>
      </c>
      <c r="D24" s="10">
        <v>0</v>
      </c>
      <c r="E24" s="10">
        <f t="shared" ref="E24" si="0">SUM(C24:D24)</f>
        <v>-262959</v>
      </c>
    </row>
    <row r="25" spans="1:7">
      <c r="A25" s="2" t="s">
        <v>26</v>
      </c>
      <c r="C25" s="10">
        <v>-183880</v>
      </c>
      <c r="D25" s="10">
        <v>-85359</v>
      </c>
      <c r="E25" s="10">
        <f>SUM(C25:D25)</f>
        <v>-269239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-258504</v>
      </c>
      <c r="D27" s="10">
        <v>-193878</v>
      </c>
      <c r="E27" s="10">
        <f>SUM(C27:D27)</f>
        <v>-452382</v>
      </c>
    </row>
    <row r="28" spans="1:7" ht="16.3">
      <c r="A28" s="2" t="s">
        <v>26</v>
      </c>
      <c r="C28" s="12">
        <v>153617</v>
      </c>
      <c r="D28" s="12">
        <v>115213</v>
      </c>
      <c r="E28" s="12">
        <f>SUM(C28:D28)</f>
        <v>268830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-731174</v>
      </c>
      <c r="D30" s="12">
        <f>SUM(D23:D25)+SUM(D27:D28)</f>
        <v>-626369</v>
      </c>
      <c r="E30" s="12">
        <f>SUM(E23:E25,E27:E28)</f>
        <v>-1357543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1318313</v>
      </c>
      <c r="D32" s="22">
        <f>SUM(D19,D30)</f>
        <v>98356</v>
      </c>
      <c r="E32" s="22">
        <f>SUM(E19,E30)</f>
        <v>1416669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457691</v>
      </c>
      <c r="D35" s="15">
        <f>-C35</f>
        <v>-457691</v>
      </c>
      <c r="E35" s="10">
        <f>SUM(C35:D35)</f>
        <v>0</v>
      </c>
    </row>
    <row r="36" spans="1:5">
      <c r="A36" s="2" t="s">
        <v>34</v>
      </c>
      <c r="C36" s="30">
        <v>39361.629999999997</v>
      </c>
      <c r="D36" s="10">
        <f>-C36</f>
        <v>-39362</v>
      </c>
      <c r="E36" s="10">
        <f>SUM(C36:D36)</f>
        <v>0</v>
      </c>
    </row>
    <row r="37" spans="1:5" ht="16.3">
      <c r="A37" s="2" t="s">
        <v>35</v>
      </c>
      <c r="C37" s="12">
        <f>D9</f>
        <v>52171</v>
      </c>
      <c r="D37" s="12">
        <f>-C37</f>
        <v>-52171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549224</v>
      </c>
      <c r="D39" s="11">
        <f>SUM(D35:D38)</f>
        <v>-549224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1867537</v>
      </c>
      <c r="D41" s="16">
        <f>SUM(D32,D39)</f>
        <v>-450868</v>
      </c>
      <c r="E41" s="16">
        <f>SUM(E32,E39)</f>
        <v>1416669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1625264</v>
      </c>
      <c r="D48" s="17">
        <f>((C8+C9+C36+C37)*0.95)+D8+D9+D36+D37+C16+C17</f>
        <v>1148948</v>
      </c>
      <c r="E48" s="17">
        <f>SUM(C48:D48)</f>
        <v>2774212</v>
      </c>
    </row>
    <row r="49" spans="1:14">
      <c r="A49" s="2" t="s">
        <v>16</v>
      </c>
      <c r="C49" s="11">
        <f>SUM(C23:D24,C27:D27)</f>
        <v>-1357134</v>
      </c>
      <c r="D49" s="11">
        <f>SUM(C25:D25,C28:D28)</f>
        <v>-409</v>
      </c>
      <c r="E49" s="11">
        <f>SUM(C49:D49)</f>
        <v>-1357543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268130</v>
      </c>
      <c r="D51" s="11">
        <f>SUM(D48:D50)</f>
        <v>1148539</v>
      </c>
      <c r="E51" s="11">
        <f>SUM(E48:E49)</f>
        <v>1416669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1154</v>
      </c>
      <c r="D53" s="12">
        <v>2307.25</v>
      </c>
      <c r="E53" s="12">
        <f>SUM(C53:D53)</f>
        <v>3461</v>
      </c>
    </row>
    <row r="54" spans="1:14" ht="11.3" customHeight="1"/>
    <row r="55" spans="1:14">
      <c r="A55" s="2" t="s">
        <v>18</v>
      </c>
      <c r="C55" s="16">
        <f>SUM(C51:C53)</f>
        <v>269284</v>
      </c>
      <c r="D55" s="16">
        <f>SUM(D51:D53)</f>
        <v>1150846</v>
      </c>
      <c r="E55" s="16">
        <f>SUM(E51:E53)</f>
        <v>1420130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Sheet69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532387</v>
      </c>
      <c r="D7" s="32">
        <v>192289</v>
      </c>
      <c r="E7" s="17">
        <f>SUM(C7:D7)</f>
        <v>724676</v>
      </c>
    </row>
    <row r="8" spans="1:8">
      <c r="A8" s="2" t="s">
        <v>30</v>
      </c>
      <c r="C8" s="30">
        <v>152547</v>
      </c>
      <c r="D8" s="30">
        <v>35339</v>
      </c>
      <c r="E8" s="10">
        <f>SUM(C8:D8)</f>
        <v>187886</v>
      </c>
      <c r="G8" s="10"/>
    </row>
    <row r="9" spans="1:8">
      <c r="A9" s="2" t="s">
        <v>31</v>
      </c>
      <c r="C9" s="30">
        <v>4</v>
      </c>
      <c r="D9" s="10">
        <v>0</v>
      </c>
      <c r="E9" s="10">
        <f>SUM(C9:D9)</f>
        <v>4</v>
      </c>
      <c r="G9" s="10"/>
      <c r="H9" s="10"/>
    </row>
    <row r="10" spans="1:8">
      <c r="A10" s="2" t="s">
        <v>3</v>
      </c>
      <c r="C10" s="30">
        <v>112924</v>
      </c>
      <c r="D10" s="10">
        <v>0</v>
      </c>
      <c r="E10" s="10">
        <f>SUM(C10:D10)</f>
        <v>112924</v>
      </c>
    </row>
    <row r="11" spans="1:8" ht="16.3">
      <c r="A11" s="2" t="s">
        <v>32</v>
      </c>
      <c r="C11" s="39">
        <v>20951</v>
      </c>
      <c r="D11" s="12">
        <v>0</v>
      </c>
      <c r="E11" s="11">
        <f>SUM(C11:D11)</f>
        <v>20951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818813</v>
      </c>
      <c r="D13" s="12">
        <f>SUM(D7:D12)</f>
        <v>227628</v>
      </c>
      <c r="E13" s="12">
        <f>SUM(E7:E11)</f>
        <v>1046441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216094</v>
      </c>
      <c r="D16" s="10">
        <v>0</v>
      </c>
      <c r="E16" s="10">
        <f>SUM(C16:D16)</f>
        <v>216094</v>
      </c>
    </row>
    <row r="17" spans="1:7" ht="16.3">
      <c r="A17" s="2" t="s">
        <v>7</v>
      </c>
      <c r="C17" s="40">
        <v>368243</v>
      </c>
      <c r="D17" s="12">
        <v>0</v>
      </c>
      <c r="E17" s="12">
        <f>SUM(C17:D17)</f>
        <v>368243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1403150</v>
      </c>
      <c r="D19" s="12">
        <f>SUM(D13:D17)</f>
        <v>227628</v>
      </c>
      <c r="E19" s="12">
        <f>SUM(E13:E18)</f>
        <v>1630778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-92631</v>
      </c>
      <c r="D23" s="10">
        <v>-293984</v>
      </c>
      <c r="E23" s="10">
        <f>SUM(C23:D23)</f>
        <v>-386615</v>
      </c>
    </row>
    <row r="24" spans="1:7">
      <c r="A24" s="2" t="s">
        <v>25</v>
      </c>
      <c r="C24" s="10">
        <f>-C16</f>
        <v>-216094</v>
      </c>
      <c r="D24" s="10">
        <v>0</v>
      </c>
      <c r="E24" s="10">
        <f t="shared" ref="E24" si="0">SUM(C24:D24)</f>
        <v>-216094</v>
      </c>
    </row>
    <row r="25" spans="1:7">
      <c r="A25" s="2" t="s">
        <v>26</v>
      </c>
      <c r="C25" s="10">
        <v>-86234</v>
      </c>
      <c r="D25" s="10">
        <v>-94948</v>
      </c>
      <c r="E25" s="10">
        <f>SUM(C25:D25)</f>
        <v>-181182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-184121</v>
      </c>
      <c r="D27" s="10">
        <v>-184121</v>
      </c>
      <c r="E27" s="10">
        <f>SUM(C27:D27)</f>
        <v>-368242</v>
      </c>
    </row>
    <row r="28" spans="1:7" ht="16.3">
      <c r="A28" s="2" t="s">
        <v>26</v>
      </c>
      <c r="C28" s="12">
        <v>-61840</v>
      </c>
      <c r="D28" s="12">
        <v>-61840</v>
      </c>
      <c r="E28" s="12">
        <f>SUM(C28:D28)</f>
        <v>-123680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-640920</v>
      </c>
      <c r="D30" s="12">
        <f>SUM(D23:D25)+SUM(D27:D28)</f>
        <v>-634893</v>
      </c>
      <c r="E30" s="12">
        <f>SUM(E23:E25,E27:E28)</f>
        <v>-1275813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762230</v>
      </c>
      <c r="D32" s="22">
        <f>SUM(D19,D30)</f>
        <v>-407265</v>
      </c>
      <c r="E32" s="22">
        <f>SUM(E19,E30)</f>
        <v>354965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160088</v>
      </c>
      <c r="D35" s="15">
        <f>-C35</f>
        <v>-160088</v>
      </c>
      <c r="E35" s="10">
        <f>SUM(C35:D35)</f>
        <v>0</v>
      </c>
    </row>
    <row r="36" spans="1:5">
      <c r="A36" s="2" t="s">
        <v>34</v>
      </c>
      <c r="C36" s="30">
        <v>8272.77</v>
      </c>
      <c r="D36" s="10">
        <f>-C36</f>
        <v>-8273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168361</v>
      </c>
      <c r="D39" s="11">
        <f>SUM(D35:D38)</f>
        <v>-168361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930591</v>
      </c>
      <c r="D41" s="16">
        <f>SUM(D32,D39)</f>
        <v>-575626</v>
      </c>
      <c r="E41" s="16">
        <f>SUM(E32,E39)</f>
        <v>354965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866592</v>
      </c>
      <c r="D48" s="17">
        <f>((C8+C9+C36+C37)*0.95)+D8+D9+D36+D37+C16+C17</f>
        <v>764186</v>
      </c>
      <c r="E48" s="17">
        <f>SUM(C48:D48)</f>
        <v>1630778</v>
      </c>
    </row>
    <row r="49" spans="1:14">
      <c r="A49" s="2" t="s">
        <v>16</v>
      </c>
      <c r="C49" s="11">
        <f>SUM(C23:D24,C27:D27)</f>
        <v>-970951</v>
      </c>
      <c r="D49" s="11">
        <f>SUM(C25:D25,C28:D28)</f>
        <v>-304862</v>
      </c>
      <c r="E49" s="11">
        <f>SUM(C49:D49)</f>
        <v>-1275813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-104359</v>
      </c>
      <c r="D51" s="11">
        <f>SUM(D48:D50)</f>
        <v>459324</v>
      </c>
      <c r="E51" s="11">
        <f>SUM(E48:E49)</f>
        <v>354965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-104359</v>
      </c>
      <c r="D55" s="16">
        <f>SUM(D51:D53)</f>
        <v>459324</v>
      </c>
      <c r="E55" s="16">
        <f>SUM(E51:E53)</f>
        <v>354965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945961</v>
      </c>
      <c r="D7" s="32">
        <v>772577</v>
      </c>
      <c r="E7" s="17">
        <f>SUM(C7:D7)</f>
        <v>1718538</v>
      </c>
    </row>
    <row r="8" spans="1:8">
      <c r="A8" s="2" t="s">
        <v>30</v>
      </c>
      <c r="C8" s="30">
        <v>276549</v>
      </c>
      <c r="D8" s="30">
        <v>282205</v>
      </c>
      <c r="E8" s="10">
        <f>SUM(C8:D8)</f>
        <v>558754</v>
      </c>
      <c r="G8" s="10"/>
    </row>
    <row r="9" spans="1:8">
      <c r="A9" s="2" t="s">
        <v>31</v>
      </c>
      <c r="C9" s="30">
        <v>17286</v>
      </c>
      <c r="D9" s="30">
        <v>17935</v>
      </c>
      <c r="E9" s="10">
        <f>SUM(C9:D9)</f>
        <v>35221</v>
      </c>
      <c r="G9" s="10"/>
      <c r="H9" s="10"/>
    </row>
    <row r="10" spans="1:8">
      <c r="A10" s="2" t="s">
        <v>3</v>
      </c>
      <c r="C10" s="30">
        <v>178414</v>
      </c>
      <c r="D10" s="10">
        <v>0</v>
      </c>
      <c r="E10" s="10">
        <f>SUM(C10:D10)</f>
        <v>178414</v>
      </c>
    </row>
    <row r="11" spans="1:8" ht="16.3">
      <c r="A11" s="2" t="s">
        <v>32</v>
      </c>
      <c r="C11" s="39">
        <v>45425</v>
      </c>
      <c r="D11" s="12">
        <v>0</v>
      </c>
      <c r="E11" s="11">
        <f>SUM(C11:D11)</f>
        <v>45425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1463635</v>
      </c>
      <c r="D13" s="12">
        <f>SUM(D7:D12)</f>
        <v>1072717</v>
      </c>
      <c r="E13" s="12">
        <f>SUM(E7:E11)</f>
        <v>2536352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295959</v>
      </c>
      <c r="D16" s="10">
        <v>0</v>
      </c>
      <c r="E16" s="10">
        <f>SUM(C16:D16)</f>
        <v>295959</v>
      </c>
    </row>
    <row r="17" spans="1:7" ht="16.3">
      <c r="A17" s="2" t="s">
        <v>7</v>
      </c>
      <c r="C17" s="40">
        <v>414277</v>
      </c>
      <c r="D17" s="12">
        <v>0</v>
      </c>
      <c r="E17" s="12">
        <f>SUM(C17:D17)</f>
        <v>414277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2173871</v>
      </c>
      <c r="D19" s="12">
        <f>SUM(D13:D17)</f>
        <v>1072717</v>
      </c>
      <c r="E19" s="12">
        <f>SUM(E13:E18)</f>
        <v>3246588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-141964</v>
      </c>
      <c r="D23" s="10">
        <v>-525876</v>
      </c>
      <c r="E23" s="10">
        <f>SUM(C23:D23)</f>
        <v>-667840</v>
      </c>
    </row>
    <row r="24" spans="1:7">
      <c r="A24" s="2" t="s">
        <v>25</v>
      </c>
      <c r="C24" s="10">
        <f>-C16</f>
        <v>-295959</v>
      </c>
      <c r="D24" s="10">
        <v>0</v>
      </c>
      <c r="E24" s="10">
        <f t="shared" ref="E24" si="0">SUM(C24:D24)</f>
        <v>-295959</v>
      </c>
    </row>
    <row r="25" spans="1:7">
      <c r="A25" s="2" t="s">
        <v>26</v>
      </c>
      <c r="C25" s="10">
        <v>-85047</v>
      </c>
      <c r="D25" s="10">
        <v>-246340</v>
      </c>
      <c r="E25" s="10">
        <f>SUM(C25:D25)</f>
        <v>-331387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-207138</v>
      </c>
      <c r="D27" s="10">
        <v>-207138</v>
      </c>
      <c r="E27" s="10">
        <f>SUM(C27:D27)</f>
        <v>-414276</v>
      </c>
    </row>
    <row r="28" spans="1:7" ht="16.3">
      <c r="A28" s="2" t="s">
        <v>26</v>
      </c>
      <c r="C28" s="12">
        <v>-131840</v>
      </c>
      <c r="D28" s="12">
        <v>-131840</v>
      </c>
      <c r="E28" s="12">
        <f>SUM(C28:D28)</f>
        <v>-263680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-861948</v>
      </c>
      <c r="D30" s="12">
        <f>SUM(D23:D25)+SUM(D27:D28)</f>
        <v>-1111194</v>
      </c>
      <c r="E30" s="12">
        <f>SUM(E23:E25,E27:E28)</f>
        <v>-1973142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1311923</v>
      </c>
      <c r="D32" s="22">
        <f>SUM(D19,D30)</f>
        <v>-38477</v>
      </c>
      <c r="E32" s="22">
        <f>SUM(E19,E30)</f>
        <v>1273446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607262</v>
      </c>
      <c r="D35" s="15">
        <f>-C35</f>
        <v>-607262</v>
      </c>
      <c r="E35" s="10">
        <f>SUM(C35:D35)</f>
        <v>0</v>
      </c>
    </row>
    <row r="36" spans="1:5">
      <c r="A36" s="2" t="s">
        <v>34</v>
      </c>
      <c r="C36" s="30">
        <v>176840.64</v>
      </c>
      <c r="D36" s="10">
        <f>-C36</f>
        <v>-176841</v>
      </c>
      <c r="E36" s="10">
        <f>SUM(C36:D36)</f>
        <v>0</v>
      </c>
    </row>
    <row r="37" spans="1:5" ht="16.3">
      <c r="A37" s="2" t="s">
        <v>35</v>
      </c>
      <c r="C37" s="12">
        <f>D9</f>
        <v>17935</v>
      </c>
      <c r="D37" s="12">
        <f>-C37</f>
        <v>-17935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802038</v>
      </c>
      <c r="D39" s="11">
        <f>SUM(D35:D38)</f>
        <v>-802038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2113961</v>
      </c>
      <c r="D41" s="16">
        <f>SUM(D32,D39)</f>
        <v>-840515</v>
      </c>
      <c r="E41" s="16">
        <f>SUM(E32,E39)</f>
        <v>1273446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1966808</v>
      </c>
      <c r="D48" s="17">
        <f>((C8+C9+C36+C37)*0.95)+D8+D9+D36+D37+C16+C17</f>
        <v>1279780</v>
      </c>
      <c r="E48" s="17">
        <f>SUM(C48:D48)</f>
        <v>3246588</v>
      </c>
    </row>
    <row r="49" spans="1:14">
      <c r="A49" s="2" t="s">
        <v>16</v>
      </c>
      <c r="C49" s="11">
        <f>SUM(C23:D24,C27:D27)</f>
        <v>-1378075</v>
      </c>
      <c r="D49" s="11">
        <f>SUM(C25:D25,C28:D28)</f>
        <v>-595067</v>
      </c>
      <c r="E49" s="11">
        <f>SUM(C49:D49)</f>
        <v>-1973142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588733</v>
      </c>
      <c r="D51" s="11">
        <f>SUM(D48:D50)</f>
        <v>684713</v>
      </c>
      <c r="E51" s="11">
        <f>SUM(E48:E49)</f>
        <v>1273446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10684</v>
      </c>
      <c r="D53" s="12">
        <v>21367.81</v>
      </c>
      <c r="E53" s="12">
        <f>SUM(C53:D53)</f>
        <v>32052</v>
      </c>
    </row>
    <row r="54" spans="1:14" ht="11.3" customHeight="1"/>
    <row r="55" spans="1:14">
      <c r="A55" s="2" t="s">
        <v>18</v>
      </c>
      <c r="C55" s="16">
        <f>SUM(C51:C53)</f>
        <v>599417</v>
      </c>
      <c r="D55" s="16">
        <f>SUM(D51:D53)</f>
        <v>706081</v>
      </c>
      <c r="E55" s="16">
        <f>SUM(E51:E53)</f>
        <v>1305498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sheetPr codeName="Sheet70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1486030</v>
      </c>
      <c r="D7" s="32">
        <v>997081</v>
      </c>
      <c r="E7" s="17">
        <f>SUM(C7:D7)</f>
        <v>2483111</v>
      </c>
    </row>
    <row r="8" spans="1:8">
      <c r="A8" s="2" t="s">
        <v>30</v>
      </c>
      <c r="C8" s="30">
        <v>446054</v>
      </c>
      <c r="D8" s="30">
        <v>181831</v>
      </c>
      <c r="E8" s="10">
        <f>SUM(C8:D8)</f>
        <v>627885</v>
      </c>
      <c r="G8" s="10"/>
    </row>
    <row r="9" spans="1:8">
      <c r="A9" s="2" t="s">
        <v>31</v>
      </c>
      <c r="C9" s="30">
        <v>13845</v>
      </c>
      <c r="D9" s="30">
        <v>14292</v>
      </c>
      <c r="E9" s="10">
        <f>SUM(C9:D9)</f>
        <v>28137</v>
      </c>
      <c r="G9" s="10"/>
      <c r="H9" s="10"/>
    </row>
    <row r="10" spans="1:8">
      <c r="A10" s="2" t="s">
        <v>3</v>
      </c>
      <c r="C10" s="30">
        <v>307339</v>
      </c>
      <c r="D10" s="10">
        <v>0</v>
      </c>
      <c r="E10" s="10">
        <f>SUM(C10:D10)</f>
        <v>307339</v>
      </c>
    </row>
    <row r="11" spans="1:8" ht="16.3">
      <c r="A11" s="2" t="s">
        <v>32</v>
      </c>
      <c r="C11" s="39">
        <v>67501</v>
      </c>
      <c r="D11" s="12">
        <v>0</v>
      </c>
      <c r="E11" s="11">
        <f>SUM(C11:D11)</f>
        <v>67501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2320769</v>
      </c>
      <c r="D13" s="12">
        <f>SUM(D7:D12)</f>
        <v>1193204</v>
      </c>
      <c r="E13" s="12">
        <f>SUM(E7:E11)</f>
        <v>3513973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448619</v>
      </c>
      <c r="D16" s="10">
        <v>0</v>
      </c>
      <c r="E16" s="10">
        <f>SUM(C16:D16)</f>
        <v>448619</v>
      </c>
    </row>
    <row r="17" spans="1:7" ht="16.3">
      <c r="A17" s="2" t="s">
        <v>7</v>
      </c>
      <c r="C17" s="40">
        <v>894584</v>
      </c>
      <c r="D17" s="12">
        <v>0</v>
      </c>
      <c r="E17" s="12">
        <f>SUM(C17:D17)</f>
        <v>894584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3663972</v>
      </c>
      <c r="D19" s="12">
        <f>SUM(D13:D17)</f>
        <v>1193204</v>
      </c>
      <c r="E19" s="12">
        <f>SUM(E13:E18)</f>
        <v>4857176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-235310</v>
      </c>
      <c r="D23" s="10">
        <v>-688818</v>
      </c>
      <c r="E23" s="10">
        <f>SUM(C23:D23)</f>
        <v>-924128</v>
      </c>
    </row>
    <row r="24" spans="1:7">
      <c r="A24" s="2" t="s">
        <v>25</v>
      </c>
      <c r="C24" s="10">
        <f>-C16</f>
        <v>-448619</v>
      </c>
      <c r="D24" s="10">
        <v>0</v>
      </c>
      <c r="E24" s="10">
        <f t="shared" ref="E24" si="0">SUM(C24:D24)</f>
        <v>-448619</v>
      </c>
    </row>
    <row r="25" spans="1:7">
      <c r="A25" s="2" t="s">
        <v>26</v>
      </c>
      <c r="C25" s="10">
        <v>-213051</v>
      </c>
      <c r="D25" s="10">
        <v>-369137</v>
      </c>
      <c r="E25" s="10">
        <f>SUM(C25:D25)</f>
        <v>-582188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-447292</v>
      </c>
      <c r="D27" s="10">
        <v>-447292</v>
      </c>
      <c r="E27" s="10">
        <f>SUM(C27:D27)</f>
        <v>-894584</v>
      </c>
    </row>
    <row r="28" spans="1:7" ht="16.3">
      <c r="A28" s="2" t="s">
        <v>26</v>
      </c>
      <c r="C28" s="12">
        <v>-18876</v>
      </c>
      <c r="D28" s="12">
        <v>-18876</v>
      </c>
      <c r="E28" s="12">
        <f>SUM(C28:D28)</f>
        <v>-37752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-1363148</v>
      </c>
      <c r="D30" s="12">
        <f>SUM(D23:D25)+SUM(D27:D28)</f>
        <v>-1524123</v>
      </c>
      <c r="E30" s="12">
        <f>SUM(E23:E25,E27:E28)</f>
        <v>-2887271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2300824</v>
      </c>
      <c r="D32" s="22">
        <f>SUM(D19,D30)</f>
        <v>-330919</v>
      </c>
      <c r="E32" s="22">
        <f>SUM(E19,E30)</f>
        <v>1969905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808952</v>
      </c>
      <c r="D35" s="15">
        <f>-C35</f>
        <v>-808952</v>
      </c>
      <c r="E35" s="10">
        <f>SUM(C35:D35)</f>
        <v>0</v>
      </c>
    </row>
    <row r="36" spans="1:5">
      <c r="A36" s="2" t="s">
        <v>34</v>
      </c>
      <c r="C36" s="30">
        <v>40045.49</v>
      </c>
      <c r="D36" s="10">
        <f>-C36</f>
        <v>-40045</v>
      </c>
      <c r="E36" s="10">
        <f>SUM(C36:D36)</f>
        <v>0</v>
      </c>
    </row>
    <row r="37" spans="1:5" ht="16.3">
      <c r="A37" s="2" t="s">
        <v>35</v>
      </c>
      <c r="C37" s="12">
        <f>D9</f>
        <v>14292</v>
      </c>
      <c r="D37" s="12">
        <f>-C37</f>
        <v>-14292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863289</v>
      </c>
      <c r="D39" s="11">
        <f>SUM(D35:D38)</f>
        <v>-863289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3164113</v>
      </c>
      <c r="D41" s="16">
        <f>SUM(D32,D39)</f>
        <v>-1194208</v>
      </c>
      <c r="E41" s="16">
        <f>SUM(E32,E39)</f>
        <v>1969905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2883662</v>
      </c>
      <c r="D48" s="17">
        <f>((C8+C9+C36+C37)*0.95)+D8+D9+D36+D37+C16+C17</f>
        <v>1973514</v>
      </c>
      <c r="E48" s="17">
        <f>SUM(C48:D48)</f>
        <v>4857176</v>
      </c>
    </row>
    <row r="49" spans="1:14">
      <c r="A49" s="2" t="s">
        <v>16</v>
      </c>
      <c r="C49" s="11">
        <f>SUM(C23:D24,C27:D27)</f>
        <v>-2267331</v>
      </c>
      <c r="D49" s="11">
        <f>SUM(C25:D25,C28:D28)</f>
        <v>-619940</v>
      </c>
      <c r="E49" s="11">
        <f>SUM(C49:D49)</f>
        <v>-2887271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616331</v>
      </c>
      <c r="D51" s="11">
        <f>SUM(D48:D50)</f>
        <v>1353574</v>
      </c>
      <c r="E51" s="11">
        <f>SUM(E48:E49)</f>
        <v>1969905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4771</v>
      </c>
      <c r="D53" s="12">
        <v>9541.11</v>
      </c>
      <c r="E53" s="12">
        <f>SUM(C53:D53)</f>
        <v>14312</v>
      </c>
    </row>
    <row r="54" spans="1:14" ht="11.3" customHeight="1"/>
    <row r="55" spans="1:14">
      <c r="A55" s="2" t="s">
        <v>18</v>
      </c>
      <c r="C55" s="16">
        <f>SUM(C51:C53)</f>
        <v>621102</v>
      </c>
      <c r="D55" s="16">
        <f>SUM(D51:D53)</f>
        <v>1363115</v>
      </c>
      <c r="E55" s="16">
        <f>SUM(E51:E53)</f>
        <v>1984217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>
  <sheetPr codeName="Sheet71"/>
  <dimension ref="A1:N57"/>
  <sheetViews>
    <sheetView topLeftCell="A28"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1668230</v>
      </c>
      <c r="D7" s="32">
        <v>687867</v>
      </c>
      <c r="E7" s="17">
        <f>SUM(C7:D7)</f>
        <v>2356097</v>
      </c>
    </row>
    <row r="8" spans="1:8">
      <c r="A8" s="2" t="s">
        <v>30</v>
      </c>
      <c r="C8" s="30">
        <v>543938</v>
      </c>
      <c r="D8" s="30">
        <v>188928</v>
      </c>
      <c r="E8" s="10">
        <f>SUM(C8:D8)</f>
        <v>732866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206445</v>
      </c>
      <c r="D10" s="10">
        <v>0</v>
      </c>
      <c r="E10" s="10">
        <f>SUM(C10:D10)</f>
        <v>206445</v>
      </c>
    </row>
    <row r="11" spans="1:8" ht="16.3">
      <c r="A11" s="2" t="s">
        <v>32</v>
      </c>
      <c r="C11" s="39">
        <v>68997</v>
      </c>
      <c r="D11" s="12">
        <v>0</v>
      </c>
      <c r="E11" s="11">
        <f>SUM(C11:D11)</f>
        <v>68997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2487610</v>
      </c>
      <c r="D13" s="12">
        <f>SUM(D7:D12)</f>
        <v>876795</v>
      </c>
      <c r="E13" s="12">
        <f>SUM(E7:E11)</f>
        <v>3364405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237146</v>
      </c>
      <c r="D16" s="10">
        <v>0</v>
      </c>
      <c r="E16" s="10">
        <f>SUM(C16:D16)</f>
        <v>237146</v>
      </c>
    </row>
    <row r="17" spans="1:7" ht="16.3">
      <c r="A17" s="2" t="s">
        <v>7</v>
      </c>
      <c r="C17" s="40">
        <v>356450</v>
      </c>
      <c r="D17" s="12">
        <v>0</v>
      </c>
      <c r="E17" s="12">
        <f>SUM(C17:D17)</f>
        <v>356450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3081206</v>
      </c>
      <c r="D19" s="12">
        <f>SUM(D13:D17)</f>
        <v>876795</v>
      </c>
      <c r="E19" s="12">
        <f>SUM(E13:E18)</f>
        <v>3958001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-66877</v>
      </c>
      <c r="D23" s="10">
        <v>-307207</v>
      </c>
      <c r="E23" s="10">
        <f>SUM(C23:D23)</f>
        <v>-374084</v>
      </c>
    </row>
    <row r="24" spans="1:7">
      <c r="A24" s="2" t="s">
        <v>25</v>
      </c>
      <c r="C24" s="10">
        <f>-C16</f>
        <v>-237146</v>
      </c>
      <c r="D24" s="10">
        <v>0</v>
      </c>
      <c r="E24" s="10">
        <f t="shared" ref="E24" si="0">SUM(C24:D24)</f>
        <v>-237146</v>
      </c>
    </row>
    <row r="25" spans="1:7">
      <c r="A25" s="2" t="s">
        <v>26</v>
      </c>
      <c r="C25" s="10">
        <v>-107564</v>
      </c>
      <c r="D25" s="10">
        <v>-125659</v>
      </c>
      <c r="E25" s="10">
        <f>SUM(C25:D25)</f>
        <v>-233223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-178225</v>
      </c>
      <c r="D27" s="10">
        <v>-178225</v>
      </c>
      <c r="E27" s="10">
        <f>SUM(C27:D27)</f>
        <v>-356450</v>
      </c>
    </row>
    <row r="28" spans="1:7" ht="16.3">
      <c r="A28" s="2" t="s">
        <v>26</v>
      </c>
      <c r="C28" s="12">
        <v>-121429</v>
      </c>
      <c r="D28" s="12">
        <v>-121429</v>
      </c>
      <c r="E28" s="12">
        <f>SUM(C28:D28)</f>
        <v>-242858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-711241</v>
      </c>
      <c r="D30" s="12">
        <f>SUM(D23:D25)+SUM(D27:D28)</f>
        <v>-732520</v>
      </c>
      <c r="E30" s="12">
        <f>SUM(E23:E25,E27:E28)</f>
        <v>-1443761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2369965</v>
      </c>
      <c r="D32" s="22">
        <f>SUM(D19,D30)</f>
        <v>144275</v>
      </c>
      <c r="E32" s="22">
        <f>SUM(E19,E30)</f>
        <v>2514240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532005</v>
      </c>
      <c r="D35" s="15">
        <f>-C35</f>
        <v>-532005</v>
      </c>
      <c r="E35" s="10">
        <f>SUM(C35:D35)</f>
        <v>0</v>
      </c>
    </row>
    <row r="36" spans="1:5">
      <c r="A36" s="2" t="s">
        <v>34</v>
      </c>
      <c r="C36" s="30">
        <v>113409.14</v>
      </c>
      <c r="D36" s="10">
        <f>-C36</f>
        <v>-113409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645414</v>
      </c>
      <c r="D39" s="11">
        <f>SUM(D35:D38)</f>
        <v>-645414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3015379</v>
      </c>
      <c r="D41" s="16">
        <f>SUM(D32,D39)</f>
        <v>-501139</v>
      </c>
      <c r="E41" s="16">
        <f>SUM(E32,E39)</f>
        <v>2514240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2664406</v>
      </c>
      <c r="D48" s="17">
        <f>((C8+C9+C36+C37)*0.95)+D8+D9+D36+D37+C16+C17</f>
        <v>1293595</v>
      </c>
      <c r="E48" s="17">
        <f>SUM(C48:D48)</f>
        <v>3958001</v>
      </c>
    </row>
    <row r="49" spans="1:14">
      <c r="A49" s="2" t="s">
        <v>16</v>
      </c>
      <c r="C49" s="11">
        <f>SUM(C23:D24,C27:D27)</f>
        <v>-967680</v>
      </c>
      <c r="D49" s="11">
        <f>SUM(C25:D25,C28:D28)</f>
        <v>-476081</v>
      </c>
      <c r="E49" s="11">
        <f>SUM(C49:D49)</f>
        <v>-1443761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1696726</v>
      </c>
      <c r="D51" s="11">
        <f>SUM(D48:D50)</f>
        <v>817514</v>
      </c>
      <c r="E51" s="11">
        <f>SUM(E48:E49)</f>
        <v>2514240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26738</v>
      </c>
      <c r="D53" s="12">
        <v>53475.839999999997</v>
      </c>
      <c r="E53" s="12">
        <f>SUM(C53:D53)</f>
        <v>80214</v>
      </c>
    </row>
    <row r="54" spans="1:14" ht="11.3" customHeight="1"/>
    <row r="55" spans="1:14">
      <c r="A55" s="2" t="s">
        <v>18</v>
      </c>
      <c r="C55" s="16">
        <f>SUM(C51:C53)</f>
        <v>1723464</v>
      </c>
      <c r="D55" s="16">
        <f>SUM(D51:D53)</f>
        <v>870990</v>
      </c>
      <c r="E55" s="16">
        <f>SUM(E51:E53)</f>
        <v>2594454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>
  <sheetPr codeName="Sheet72"/>
  <dimension ref="A1:N57"/>
  <sheetViews>
    <sheetView topLeftCell="A28" zoomScaleNormal="100" workbookViewId="0">
      <selection activeCell="E54" sqref="E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721170</v>
      </c>
      <c r="D7" s="32">
        <v>664167</v>
      </c>
      <c r="E7" s="17">
        <f>SUM(C7:D7)</f>
        <v>1385337</v>
      </c>
    </row>
    <row r="8" spans="1:8">
      <c r="A8" s="2" t="s">
        <v>30</v>
      </c>
      <c r="C8" s="30">
        <v>185308</v>
      </c>
      <c r="D8" s="30">
        <v>166019</v>
      </c>
      <c r="E8" s="10">
        <f>SUM(C8:D8)</f>
        <v>351327</v>
      </c>
      <c r="G8" s="10"/>
    </row>
    <row r="9" spans="1:8">
      <c r="A9" s="2" t="s">
        <v>31</v>
      </c>
      <c r="C9" s="30">
        <v>155539</v>
      </c>
      <c r="D9" s="30">
        <v>163019</v>
      </c>
      <c r="E9" s="10">
        <f>SUM(C9:D9)</f>
        <v>318558</v>
      </c>
      <c r="G9" s="10"/>
      <c r="H9" s="10"/>
    </row>
    <row r="10" spans="1:8">
      <c r="A10" s="2" t="s">
        <v>3</v>
      </c>
      <c r="C10" s="30">
        <v>136853</v>
      </c>
      <c r="D10" s="10">
        <v>0</v>
      </c>
      <c r="E10" s="10">
        <f>SUM(C10:D10)</f>
        <v>136853</v>
      </c>
    </row>
    <row r="11" spans="1:8" ht="16.3">
      <c r="A11" s="2" t="s">
        <v>32</v>
      </c>
      <c r="C11" s="39">
        <v>40725</v>
      </c>
      <c r="D11" s="12">
        <v>0</v>
      </c>
      <c r="E11" s="11">
        <f>SUM(C11:D11)</f>
        <v>40725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1239595</v>
      </c>
      <c r="D13" s="12">
        <f>SUM(D7:D12)</f>
        <v>993205</v>
      </c>
      <c r="E13" s="12">
        <f>SUM(E7:E11)</f>
        <v>2232800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272499</v>
      </c>
      <c r="D16" s="10">
        <v>0</v>
      </c>
      <c r="E16" s="10">
        <f>SUM(C16:D16)</f>
        <v>272499</v>
      </c>
    </row>
    <row r="17" spans="1:7" ht="16.3">
      <c r="A17" s="2" t="s">
        <v>7</v>
      </c>
      <c r="C17" s="40">
        <v>405055</v>
      </c>
      <c r="D17" s="12">
        <v>0</v>
      </c>
      <c r="E17" s="12">
        <f>SUM(C17:D17)</f>
        <v>405055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1917149</v>
      </c>
      <c r="D19" s="12">
        <f>SUM(D13:D17)</f>
        <v>993205</v>
      </c>
      <c r="E19" s="12">
        <f>SUM(E13:E18)</f>
        <v>2910354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-107307</v>
      </c>
      <c r="D23" s="10">
        <v>-440447</v>
      </c>
      <c r="E23" s="10">
        <f>SUM(C23:D23)</f>
        <v>-547754</v>
      </c>
    </row>
    <row r="24" spans="1:7">
      <c r="A24" s="2" t="s">
        <v>25</v>
      </c>
      <c r="C24" s="10">
        <f>-C16</f>
        <v>-272499</v>
      </c>
      <c r="D24" s="10">
        <v>0</v>
      </c>
      <c r="E24" s="10">
        <f t="shared" ref="E24" si="0">SUM(C24:D24)</f>
        <v>-272499</v>
      </c>
    </row>
    <row r="25" spans="1:7">
      <c r="A25" s="2" t="s">
        <v>26</v>
      </c>
      <c r="C25" s="10">
        <v>-137713</v>
      </c>
      <c r="D25" s="10">
        <v>-138831</v>
      </c>
      <c r="E25" s="10">
        <f>SUM(C25:D25)</f>
        <v>-276544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-202527</v>
      </c>
      <c r="D27" s="10">
        <v>-202527</v>
      </c>
      <c r="E27" s="10">
        <f>SUM(C27:D27)</f>
        <v>-405054</v>
      </c>
    </row>
    <row r="28" spans="1:7" ht="16.3">
      <c r="A28" s="2" t="s">
        <v>26</v>
      </c>
      <c r="C28" s="12">
        <v>6643</v>
      </c>
      <c r="D28" s="12">
        <v>6643</v>
      </c>
      <c r="E28" s="12">
        <f>SUM(C28:D28)</f>
        <v>13286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-713403</v>
      </c>
      <c r="D30" s="12">
        <f>SUM(D23:D25)+SUM(D27:D28)</f>
        <v>-775162</v>
      </c>
      <c r="E30" s="12">
        <f>SUM(E23:E25,E27:E28)</f>
        <v>-1488565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1203746</v>
      </c>
      <c r="D32" s="22">
        <f>SUM(D19,D30)</f>
        <v>218043</v>
      </c>
      <c r="E32" s="22">
        <f>SUM(E19,E30)</f>
        <v>1421789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523546</v>
      </c>
      <c r="D35" s="15">
        <f>-C35</f>
        <v>-523546</v>
      </c>
      <c r="E35" s="10">
        <f>SUM(C35:D35)</f>
        <v>0</v>
      </c>
    </row>
    <row r="36" spans="1:5">
      <c r="A36" s="2" t="s">
        <v>34</v>
      </c>
      <c r="C36" s="30">
        <v>29731.5</v>
      </c>
      <c r="D36" s="10">
        <f>-C36</f>
        <v>-29732</v>
      </c>
      <c r="E36" s="10">
        <f>SUM(C36:D36)</f>
        <v>-1</v>
      </c>
    </row>
    <row r="37" spans="1:5" ht="16.3">
      <c r="A37" s="2" t="s">
        <v>35</v>
      </c>
      <c r="C37" s="12">
        <f>D9</f>
        <v>163019</v>
      </c>
      <c r="D37" s="12">
        <f>-C37</f>
        <v>-163019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716297</v>
      </c>
      <c r="D39" s="11">
        <f>SUM(D35:D38)</f>
        <v>-716297</v>
      </c>
      <c r="E39" s="12">
        <f>SUM(E35:E38)</f>
        <v>-1</v>
      </c>
    </row>
    <row r="40" spans="1:5" ht="11.3" customHeight="1"/>
    <row r="41" spans="1:5">
      <c r="A41" s="2" t="s">
        <v>36</v>
      </c>
      <c r="C41" s="16">
        <f>SUM(C32,C39)</f>
        <v>1920043</v>
      </c>
      <c r="D41" s="16">
        <f>SUM(D32,D39)</f>
        <v>-498254</v>
      </c>
      <c r="E41" s="16">
        <f>SUM(E32,E39)</f>
        <v>1421788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1589595</v>
      </c>
      <c r="D48" s="17">
        <f>((C8+C9+C36+C37)*0.95)+D8+D9+D36+D37+C16+C17</f>
        <v>1320759</v>
      </c>
      <c r="E48" s="17">
        <f>SUM(C48:D48)</f>
        <v>2910354</v>
      </c>
    </row>
    <row r="49" spans="1:14">
      <c r="A49" s="2" t="s">
        <v>16</v>
      </c>
      <c r="C49" s="11">
        <f>SUM(C23:D24,C27:D27)</f>
        <v>-1225307</v>
      </c>
      <c r="D49" s="11">
        <f>SUM(C25:D25,C28:D28)</f>
        <v>-263258</v>
      </c>
      <c r="E49" s="11">
        <f>SUM(C49:D49)</f>
        <v>-1488565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364288</v>
      </c>
      <c r="D51" s="11">
        <f>SUM(D48:D50)</f>
        <v>1057501</v>
      </c>
      <c r="E51" s="11">
        <f>SUM(E48:E49)</f>
        <v>1421789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364288</v>
      </c>
      <c r="D55" s="16">
        <f>SUM(D51:D53)</f>
        <v>1057501</v>
      </c>
      <c r="E55" s="16">
        <f>SUM(E51:E53)</f>
        <v>1421789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 codeName="Sheet73"/>
  <dimension ref="A1:N57"/>
  <sheetViews>
    <sheetView topLeftCell="A25"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1753596</v>
      </c>
      <c r="D7" s="32">
        <v>1039754</v>
      </c>
      <c r="E7" s="17">
        <f>SUM(C7:D7)</f>
        <v>2793350</v>
      </c>
    </row>
    <row r="8" spans="1:8">
      <c r="A8" s="2" t="s">
        <v>30</v>
      </c>
      <c r="C8" s="30">
        <v>555062</v>
      </c>
      <c r="D8" s="30">
        <v>495513</v>
      </c>
      <c r="E8" s="10">
        <f>SUM(C8:D8)</f>
        <v>1050575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207069</v>
      </c>
      <c r="D10" s="10">
        <v>0</v>
      </c>
      <c r="E10" s="10">
        <f>SUM(C10:D10)</f>
        <v>207069</v>
      </c>
    </row>
    <row r="11" spans="1:8" ht="16.3">
      <c r="A11" s="2" t="s">
        <v>32</v>
      </c>
      <c r="C11" s="39">
        <v>78862</v>
      </c>
      <c r="D11" s="12">
        <v>0</v>
      </c>
      <c r="E11" s="11">
        <f>SUM(C11:D11)</f>
        <v>78862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2594589</v>
      </c>
      <c r="D13" s="12">
        <f>SUM(D7:D12)</f>
        <v>1535267</v>
      </c>
      <c r="E13" s="12">
        <f>SUM(E7:E11)</f>
        <v>4129856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270652</v>
      </c>
      <c r="D16" s="10">
        <v>0</v>
      </c>
      <c r="E16" s="10">
        <f>SUM(C16:D16)</f>
        <v>270652</v>
      </c>
    </row>
    <row r="17" spans="1:7" ht="16.3">
      <c r="A17" s="2" t="s">
        <v>7</v>
      </c>
      <c r="C17" s="40">
        <v>470577</v>
      </c>
      <c r="D17" s="12">
        <v>0</v>
      </c>
      <c r="E17" s="12">
        <f>SUM(C17:D17)</f>
        <v>470577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3335818</v>
      </c>
      <c r="D19" s="12">
        <f>SUM(D13:D17)</f>
        <v>1535267</v>
      </c>
      <c r="E19" s="12">
        <f>SUM(E13:E18)</f>
        <v>4871085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-127228</v>
      </c>
      <c r="D23" s="10">
        <v>-782148</v>
      </c>
      <c r="E23" s="10">
        <f>SUM(C23:D23)</f>
        <v>-909376</v>
      </c>
    </row>
    <row r="24" spans="1:7">
      <c r="A24" s="2" t="s">
        <v>25</v>
      </c>
      <c r="C24" s="10">
        <f>-C16</f>
        <v>-270652</v>
      </c>
      <c r="D24" s="10">
        <v>0</v>
      </c>
      <c r="E24" s="10">
        <f t="shared" ref="E24" si="0">SUM(C24:D24)</f>
        <v>-270652</v>
      </c>
    </row>
    <row r="25" spans="1:7">
      <c r="A25" s="2" t="s">
        <v>26</v>
      </c>
      <c r="C25" s="10">
        <v>-136720</v>
      </c>
      <c r="D25" s="10">
        <v>-263122</v>
      </c>
      <c r="E25" s="10">
        <f>SUM(C25:D25)</f>
        <v>-399842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-268901</v>
      </c>
      <c r="D27" s="10">
        <v>-201676</v>
      </c>
      <c r="E27" s="10">
        <f>SUM(C27:D27)</f>
        <v>-470577</v>
      </c>
    </row>
    <row r="28" spans="1:7" ht="16.3">
      <c r="A28" s="2" t="s">
        <v>26</v>
      </c>
      <c r="C28" s="12">
        <v>-204502</v>
      </c>
      <c r="D28" s="12">
        <v>-153377</v>
      </c>
      <c r="E28" s="12">
        <f>SUM(C28:D28)</f>
        <v>-357879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-1008003</v>
      </c>
      <c r="D30" s="12">
        <f>SUM(D23:D25)+SUM(D27:D28)</f>
        <v>-1400323</v>
      </c>
      <c r="E30" s="12">
        <f>SUM(E23:E25,E27:E28)</f>
        <v>-2408326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2327815</v>
      </c>
      <c r="D32" s="22">
        <f>SUM(D19,D30)</f>
        <v>134944</v>
      </c>
      <c r="E32" s="22">
        <f>SUM(E19,E30)</f>
        <v>2462759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870264</v>
      </c>
      <c r="D35" s="15">
        <f>-C35</f>
        <v>-870264</v>
      </c>
      <c r="E35" s="10">
        <f>SUM(C35:D35)</f>
        <v>0</v>
      </c>
    </row>
    <row r="36" spans="1:5">
      <c r="A36" s="2" t="s">
        <v>34</v>
      </c>
      <c r="C36" s="30">
        <v>349865.04</v>
      </c>
      <c r="D36" s="10">
        <f>-C36</f>
        <v>-349865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1220129</v>
      </c>
      <c r="D39" s="11">
        <f>SUM(D35:D38)</f>
        <v>-1220129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3547944</v>
      </c>
      <c r="D41" s="16">
        <f>SUM(D32,D39)</f>
        <v>-1085185</v>
      </c>
      <c r="E41" s="16">
        <f>SUM(E32,E39)</f>
        <v>2462759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3124527</v>
      </c>
      <c r="D48" s="17">
        <f>((C8+C9+C36+C37)*0.95)+D8+D9+D36+D37+C16+C17</f>
        <v>1746558</v>
      </c>
      <c r="E48" s="17">
        <f>SUM(C48:D48)</f>
        <v>4871085</v>
      </c>
    </row>
    <row r="49" spans="1:14">
      <c r="A49" s="2" t="s">
        <v>16</v>
      </c>
      <c r="C49" s="11">
        <f>SUM(C23:D24,C27:D27)</f>
        <v>-1650605</v>
      </c>
      <c r="D49" s="11">
        <f>SUM(C25:D25,C28:D28)</f>
        <v>-757721</v>
      </c>
      <c r="E49" s="11">
        <f>SUM(C49:D49)</f>
        <v>-2408326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1473922</v>
      </c>
      <c r="D51" s="11">
        <f>SUM(D48:D50)</f>
        <v>988837</v>
      </c>
      <c r="E51" s="11">
        <f>SUM(E48:E49)</f>
        <v>2462759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12389</v>
      </c>
      <c r="D53" s="12">
        <v>24777.86</v>
      </c>
      <c r="E53" s="12">
        <f>SUM(C53:D53)</f>
        <v>37167</v>
      </c>
    </row>
    <row r="54" spans="1:14" ht="11.3" customHeight="1"/>
    <row r="55" spans="1:14">
      <c r="A55" s="2" t="s">
        <v>18</v>
      </c>
      <c r="C55" s="16">
        <f>SUM(C51:C53)</f>
        <v>1486311</v>
      </c>
      <c r="D55" s="16">
        <f>SUM(D51:D53)</f>
        <v>1013615</v>
      </c>
      <c r="E55" s="16">
        <f>SUM(E51:E53)</f>
        <v>2499926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sheetPr codeName="Sheet74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.332031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107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36739919</v>
      </c>
      <c r="D7" s="32">
        <v>8225755</v>
      </c>
      <c r="E7" s="17">
        <f>SUM(C7:D7)</f>
        <v>44965674</v>
      </c>
    </row>
    <row r="8" spans="1:8">
      <c r="A8" s="2" t="s">
        <v>30</v>
      </c>
      <c r="C8" s="30">
        <v>12975437</v>
      </c>
      <c r="D8" s="30">
        <v>3788259</v>
      </c>
      <c r="E8" s="10">
        <f>SUM(C8:D8)</f>
        <v>16763696</v>
      </c>
      <c r="G8" s="10"/>
    </row>
    <row r="9" spans="1:8">
      <c r="A9" s="2" t="s">
        <v>31</v>
      </c>
      <c r="C9" s="30">
        <v>860592</v>
      </c>
      <c r="D9" s="30">
        <v>727560</v>
      </c>
      <c r="E9" s="10">
        <f>SUM(C9:D9)</f>
        <v>1588152</v>
      </c>
      <c r="G9" s="10"/>
      <c r="H9" s="10"/>
    </row>
    <row r="10" spans="1:8">
      <c r="A10" s="2" t="s">
        <v>3</v>
      </c>
      <c r="C10" s="30">
        <v>3163067</v>
      </c>
      <c r="D10" s="10">
        <v>0</v>
      </c>
      <c r="E10" s="10">
        <f>SUM(C10:D10)</f>
        <v>3163067</v>
      </c>
    </row>
    <row r="11" spans="1:8" ht="16.3">
      <c r="A11" s="2" t="s">
        <v>32</v>
      </c>
      <c r="C11" s="39">
        <v>1255018</v>
      </c>
      <c r="D11" s="12">
        <v>0</v>
      </c>
      <c r="E11" s="11">
        <f>SUM(C11:D11)</f>
        <v>1255018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54994033</v>
      </c>
      <c r="D13" s="12">
        <f>SUM(D7:D12)</f>
        <v>12741574</v>
      </c>
      <c r="E13" s="12">
        <f>SUM(E7:E11)</f>
        <v>67735607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2033205</v>
      </c>
      <c r="D16" s="10">
        <v>0</v>
      </c>
      <c r="E16" s="10">
        <f>SUM(C16:D16)</f>
        <v>2033205</v>
      </c>
    </row>
    <row r="17" spans="1:7" ht="16.3">
      <c r="A17" s="2" t="s">
        <v>7</v>
      </c>
      <c r="C17" s="40">
        <v>1654503</v>
      </c>
      <c r="D17" s="12">
        <v>0</v>
      </c>
      <c r="E17" s="12">
        <f>SUM(C17:D17)</f>
        <v>1654503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58681741</v>
      </c>
      <c r="D19" s="12">
        <f>SUM(D13:D17)</f>
        <v>12741574</v>
      </c>
      <c r="E19" s="12">
        <f>SUM(E13:E18)</f>
        <v>71423315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-1125803</v>
      </c>
      <c r="D23" s="10">
        <v>-5061388</v>
      </c>
      <c r="E23" s="10">
        <f>SUM(C23:D23)</f>
        <v>-6187191</v>
      </c>
    </row>
    <row r="24" spans="1:7">
      <c r="A24" s="2" t="s">
        <v>25</v>
      </c>
      <c r="C24" s="10">
        <f>-C16</f>
        <v>-2033205</v>
      </c>
      <c r="D24" s="10">
        <v>0</v>
      </c>
      <c r="E24" s="10">
        <f t="shared" ref="E24" si="0">SUM(C24:D24)</f>
        <v>-2033205</v>
      </c>
    </row>
    <row r="25" spans="1:7">
      <c r="A25" s="2" t="s">
        <v>26</v>
      </c>
      <c r="C25" s="10">
        <v>-3298575</v>
      </c>
      <c r="D25" s="10">
        <v>-1119000</v>
      </c>
      <c r="E25" s="10">
        <f>SUM(C25:D25)</f>
        <v>-4417575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-870791</v>
      </c>
      <c r="D27" s="10">
        <v>-783712</v>
      </c>
      <c r="E27" s="10">
        <f>SUM(C27:D27)</f>
        <v>-1654503</v>
      </c>
    </row>
    <row r="28" spans="1:7" ht="16.3">
      <c r="A28" s="2" t="s">
        <v>26</v>
      </c>
      <c r="C28" s="12">
        <v>-3132809</v>
      </c>
      <c r="D28" s="12">
        <v>-2819528</v>
      </c>
      <c r="E28" s="12">
        <f>SUM(C28:D28)</f>
        <v>-5952337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-10461183</v>
      </c>
      <c r="D30" s="12">
        <f>SUM(D23:D25)+SUM(D27:D28)</f>
        <v>-9783628</v>
      </c>
      <c r="E30" s="12">
        <f>SUM(E23:E25,E27:E28)</f>
        <v>-20244811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48220558</v>
      </c>
      <c r="D32" s="22">
        <f>SUM(D19,D30)</f>
        <v>2957946</v>
      </c>
      <c r="E32" s="22">
        <f>SUM(E19,E30)</f>
        <v>51178504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6278922</v>
      </c>
      <c r="D35" s="15">
        <f>-C35</f>
        <v>-6278922</v>
      </c>
      <c r="E35" s="10">
        <f>SUM(C35:D35)</f>
        <v>0</v>
      </c>
    </row>
    <row r="36" spans="1:5">
      <c r="A36" s="2" t="s">
        <v>34</v>
      </c>
      <c r="C36" s="30">
        <v>2395421.7000000002</v>
      </c>
      <c r="D36" s="10">
        <f>-C36</f>
        <v>-2395422</v>
      </c>
      <c r="E36" s="10">
        <f>SUM(C36:D36)</f>
        <v>0</v>
      </c>
    </row>
    <row r="37" spans="1:5" ht="16.3">
      <c r="A37" s="2" t="s">
        <v>35</v>
      </c>
      <c r="C37" s="12">
        <f>D9</f>
        <v>727560</v>
      </c>
      <c r="D37" s="12">
        <f>-C37</f>
        <v>-727560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9401904</v>
      </c>
      <c r="D39" s="11">
        <f>SUM(D35:D38)</f>
        <v>-9401904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57622462</v>
      </c>
      <c r="D41" s="16">
        <f>SUM(D32,D39)</f>
        <v>-6443958</v>
      </c>
      <c r="E41" s="16">
        <f>SUM(E32,E39)</f>
        <v>51178504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50231710</v>
      </c>
      <c r="D48" s="17">
        <f>((C8+C9+C36+C37)*0.95)+D8+D9+D36+D37+C16+C17</f>
        <v>21191605</v>
      </c>
      <c r="E48" s="17">
        <f>SUM(C48:D48)</f>
        <v>71423315</v>
      </c>
    </row>
    <row r="49" spans="1:14">
      <c r="A49" s="2" t="s">
        <v>16</v>
      </c>
      <c r="C49" s="11">
        <f>SUM(C23:D24,C27:D27)</f>
        <v>-9874899</v>
      </c>
      <c r="D49" s="11">
        <f>SUM(C25:D25,C28:D28)</f>
        <v>-10369912</v>
      </c>
      <c r="E49" s="11">
        <f>SUM(C49:D49)</f>
        <v>-20244811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40356811</v>
      </c>
      <c r="D51" s="11">
        <f>SUM(D48:D50)</f>
        <v>10821693</v>
      </c>
      <c r="E51" s="11">
        <f>SUM(E48:E49)</f>
        <v>51178504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1107863</v>
      </c>
      <c r="D53" s="12">
        <v>2215725.27</v>
      </c>
      <c r="E53" s="12">
        <f>SUM(C53:D53)</f>
        <v>3323588</v>
      </c>
    </row>
    <row r="54" spans="1:14" ht="11.3" customHeight="1"/>
    <row r="55" spans="1:14">
      <c r="A55" s="2" t="s">
        <v>18</v>
      </c>
      <c r="C55" s="16">
        <f>SUM(C51:C53)</f>
        <v>41464674</v>
      </c>
      <c r="D55" s="16">
        <f>SUM(D51:D53)</f>
        <v>13037418</v>
      </c>
      <c r="E55" s="16">
        <f>SUM(E51:E53)</f>
        <v>54502092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sheetPr codeName="Sheet75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1201897</v>
      </c>
      <c r="D7" s="32">
        <v>1131575</v>
      </c>
      <c r="E7" s="17">
        <f>SUM(C7:D7)</f>
        <v>2333472</v>
      </c>
    </row>
    <row r="8" spans="1:8">
      <c r="A8" s="2" t="s">
        <v>30</v>
      </c>
      <c r="C8" s="30">
        <v>354801</v>
      </c>
      <c r="D8" s="30">
        <v>170236</v>
      </c>
      <c r="E8" s="10">
        <f>SUM(C8:D8)</f>
        <v>525037</v>
      </c>
      <c r="G8" s="10"/>
    </row>
    <row r="9" spans="1:8">
      <c r="A9" s="2" t="s">
        <v>31</v>
      </c>
      <c r="C9" s="30">
        <v>46660</v>
      </c>
      <c r="D9" s="30">
        <v>48173</v>
      </c>
      <c r="E9" s="10">
        <f>SUM(C9:D9)</f>
        <v>94833</v>
      </c>
      <c r="G9" s="10"/>
      <c r="H9" s="10"/>
    </row>
    <row r="10" spans="1:8">
      <c r="A10" s="2" t="s">
        <v>3</v>
      </c>
      <c r="C10" s="30">
        <v>195023</v>
      </c>
      <c r="D10" s="10">
        <v>0</v>
      </c>
      <c r="E10" s="10">
        <f>SUM(C10:D10)</f>
        <v>195023</v>
      </c>
    </row>
    <row r="11" spans="1:8" ht="16.3">
      <c r="A11" s="2" t="s">
        <v>32</v>
      </c>
      <c r="C11" s="39">
        <v>64214</v>
      </c>
      <c r="D11" s="12">
        <v>0</v>
      </c>
      <c r="E11" s="11">
        <f>SUM(C11:D11)</f>
        <v>64214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1862595</v>
      </c>
      <c r="D13" s="12">
        <f>SUM(D7:D12)</f>
        <v>1349984</v>
      </c>
      <c r="E13" s="12">
        <f>SUM(E7:E11)</f>
        <v>3212579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350622</v>
      </c>
      <c r="D16" s="10">
        <v>0</v>
      </c>
      <c r="E16" s="10">
        <f>SUM(C16:D16)</f>
        <v>350622</v>
      </c>
    </row>
    <row r="17" spans="1:7" ht="16.3">
      <c r="A17" s="2" t="s">
        <v>7</v>
      </c>
      <c r="C17" s="40">
        <v>784138</v>
      </c>
      <c r="D17" s="12">
        <v>0</v>
      </c>
      <c r="E17" s="12">
        <f>SUM(C17:D17)</f>
        <v>784138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2997355</v>
      </c>
      <c r="D19" s="12">
        <f>SUM(D13:D17)</f>
        <v>1349984</v>
      </c>
      <c r="E19" s="12">
        <f>SUM(E13:E18)</f>
        <v>4347339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-250258</v>
      </c>
      <c r="D23" s="10">
        <v>-765162</v>
      </c>
      <c r="E23" s="10">
        <f>SUM(C23:D23)</f>
        <v>-1015420</v>
      </c>
    </row>
    <row r="24" spans="1:7">
      <c r="A24" s="2" t="s">
        <v>25</v>
      </c>
      <c r="C24" s="10">
        <f>-C16</f>
        <v>-350622</v>
      </c>
      <c r="D24" s="10">
        <v>0</v>
      </c>
      <c r="E24" s="10">
        <f t="shared" ref="E24" si="0">SUM(C24:D24)</f>
        <v>-350622</v>
      </c>
    </row>
    <row r="25" spans="1:7">
      <c r="A25" s="2" t="s">
        <v>26</v>
      </c>
      <c r="C25" s="10">
        <v>-149795</v>
      </c>
      <c r="D25" s="10">
        <v>-250760</v>
      </c>
      <c r="E25" s="10">
        <f>SUM(C25:D25)</f>
        <v>-400555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-392069</v>
      </c>
      <c r="D27" s="10">
        <v>-392069</v>
      </c>
      <c r="E27" s="10">
        <f>SUM(C27:D27)</f>
        <v>-784138</v>
      </c>
    </row>
    <row r="28" spans="1:7" ht="16.3">
      <c r="A28" s="2" t="s">
        <v>26</v>
      </c>
      <c r="C28" s="12">
        <v>-30289</v>
      </c>
      <c r="D28" s="12">
        <v>-30289</v>
      </c>
      <c r="E28" s="12">
        <f>SUM(C28:D28)</f>
        <v>-60578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-1173033</v>
      </c>
      <c r="D30" s="12">
        <f>SUM(D23:D25)+SUM(D27:D28)</f>
        <v>-1438280</v>
      </c>
      <c r="E30" s="12">
        <f>SUM(E23:E25,E27:E28)</f>
        <v>-2611313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1824322</v>
      </c>
      <c r="D32" s="22">
        <f>SUM(D19,D30)</f>
        <v>-88296</v>
      </c>
      <c r="E32" s="22">
        <f>SUM(E19,E30)</f>
        <v>1736026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980867</v>
      </c>
      <c r="D35" s="15">
        <f>-C35</f>
        <v>-980867</v>
      </c>
      <c r="E35" s="10">
        <f>SUM(C35:D35)</f>
        <v>0</v>
      </c>
    </row>
    <row r="36" spans="1:5">
      <c r="A36" s="2" t="s">
        <v>34</v>
      </c>
      <c r="C36" s="30">
        <v>34503</v>
      </c>
      <c r="D36" s="10">
        <f>-C36</f>
        <v>-34503</v>
      </c>
      <c r="E36" s="10">
        <f>SUM(C36:D36)</f>
        <v>0</v>
      </c>
    </row>
    <row r="37" spans="1:5" ht="16.3">
      <c r="A37" s="2" t="s">
        <v>35</v>
      </c>
      <c r="C37" s="12">
        <f>D9</f>
        <v>48173</v>
      </c>
      <c r="D37" s="12">
        <f>-C37</f>
        <v>-48173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1063543</v>
      </c>
      <c r="D39" s="11">
        <f>SUM(D35:D38)</f>
        <v>-1063543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2887865</v>
      </c>
      <c r="D41" s="16">
        <f>SUM(D32,D39)</f>
        <v>-1151839</v>
      </c>
      <c r="E41" s="16">
        <f>SUM(E32,E39)</f>
        <v>1736026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2616916</v>
      </c>
      <c r="D48" s="17">
        <f>((C8+C9+C36+C37)*0.95)+D8+D9+D36+D37+C16+C17</f>
        <v>1730423</v>
      </c>
      <c r="E48" s="17">
        <f>SUM(C48:D48)</f>
        <v>4347339</v>
      </c>
    </row>
    <row r="49" spans="1:14">
      <c r="A49" s="2" t="s">
        <v>16</v>
      </c>
      <c r="C49" s="11">
        <f>SUM(C23:D24,C27:D27)</f>
        <v>-2150180</v>
      </c>
      <c r="D49" s="11">
        <f>SUM(C25:D25,C28:D28)</f>
        <v>-461133</v>
      </c>
      <c r="E49" s="11">
        <f>SUM(C49:D49)</f>
        <v>-2611313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466736</v>
      </c>
      <c r="D51" s="11">
        <f>SUM(D48:D50)</f>
        <v>1269290</v>
      </c>
      <c r="E51" s="11">
        <f>SUM(E48:E49)</f>
        <v>1736026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6670</v>
      </c>
      <c r="D53" s="12">
        <v>13339.57</v>
      </c>
      <c r="E53" s="12">
        <f>SUM(C53:D53)</f>
        <v>20010</v>
      </c>
    </row>
    <row r="54" spans="1:14" ht="11.3" customHeight="1"/>
    <row r="55" spans="1:14">
      <c r="A55" s="2" t="s">
        <v>18</v>
      </c>
      <c r="C55" s="16">
        <f>SUM(C51:C53)</f>
        <v>473406</v>
      </c>
      <c r="D55" s="16">
        <f>SUM(D51:D53)</f>
        <v>1282630</v>
      </c>
      <c r="E55" s="16">
        <f>SUM(E51:E53)</f>
        <v>1756036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>
  <sheetPr codeName="Sheet76"/>
  <dimension ref="A1:N57"/>
  <sheetViews>
    <sheetView topLeftCell="A28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109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434703</v>
      </c>
      <c r="D7" s="32">
        <v>363139</v>
      </c>
      <c r="E7" s="17">
        <f>SUM(C7:D7)</f>
        <v>797842</v>
      </c>
    </row>
    <row r="8" spans="1:8">
      <c r="A8" s="2" t="s">
        <v>30</v>
      </c>
      <c r="C8" s="30">
        <v>138399</v>
      </c>
      <c r="D8" s="30">
        <v>97444</v>
      </c>
      <c r="E8" s="10">
        <f>SUM(C8:D8)</f>
        <v>235843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66642</v>
      </c>
      <c r="D10" s="10">
        <v>0</v>
      </c>
      <c r="E10" s="10">
        <f>SUM(C10:D10)</f>
        <v>66642</v>
      </c>
    </row>
    <row r="11" spans="1:8" ht="16.3">
      <c r="A11" s="2" t="s">
        <v>32</v>
      </c>
      <c r="C11" s="39">
        <v>23882</v>
      </c>
      <c r="D11" s="12">
        <v>0</v>
      </c>
      <c r="E11" s="11">
        <f>SUM(C11:D11)</f>
        <v>23882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663626</v>
      </c>
      <c r="D13" s="12">
        <f>SUM(D7:D12)</f>
        <v>460583</v>
      </c>
      <c r="E13" s="12">
        <f>SUM(E7:E11)</f>
        <v>1124209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176294</v>
      </c>
      <c r="D16" s="10">
        <v>0</v>
      </c>
      <c r="E16" s="10">
        <f>SUM(C16:D16)</f>
        <v>176294</v>
      </c>
    </row>
    <row r="17" spans="1:7" ht="16.3">
      <c r="A17" s="2" t="s">
        <v>7</v>
      </c>
      <c r="C17" s="40">
        <v>77149</v>
      </c>
      <c r="D17" s="12">
        <v>0</v>
      </c>
      <c r="E17" s="12">
        <f>SUM(C17:D17)</f>
        <v>77149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917069</v>
      </c>
      <c r="D19" s="12">
        <f>SUM(D13:D17)</f>
        <v>460583</v>
      </c>
      <c r="E19" s="12">
        <f>SUM(E13:E18)</f>
        <v>1377652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-20826</v>
      </c>
      <c r="D23" s="10">
        <v>-233296</v>
      </c>
      <c r="E23" s="10">
        <f>SUM(C23:D23)</f>
        <v>-254122</v>
      </c>
    </row>
    <row r="24" spans="1:7">
      <c r="A24" s="2" t="s">
        <v>25</v>
      </c>
      <c r="C24" s="10">
        <f>-C16</f>
        <v>-176294</v>
      </c>
      <c r="D24" s="10">
        <v>0</v>
      </c>
      <c r="E24" s="10">
        <f t="shared" ref="E24" si="0">SUM(C24:D24)</f>
        <v>-176294</v>
      </c>
    </row>
    <row r="25" spans="1:7">
      <c r="A25" s="2" t="s">
        <v>26</v>
      </c>
      <c r="C25" s="10">
        <v>-120411</v>
      </c>
      <c r="D25" s="10">
        <v>-69118</v>
      </c>
      <c r="E25" s="10">
        <f>SUM(C25:D25)</f>
        <v>-189529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-38574</v>
      </c>
      <c r="D27" s="10">
        <v>-38574</v>
      </c>
      <c r="E27" s="10">
        <f>SUM(C27:D27)</f>
        <v>-77148</v>
      </c>
    </row>
    <row r="28" spans="1:7" ht="16.3">
      <c r="A28" s="2" t="s">
        <v>26</v>
      </c>
      <c r="C28" s="12">
        <v>-26292</v>
      </c>
      <c r="D28" s="12">
        <v>-26292</v>
      </c>
      <c r="E28" s="12">
        <f>SUM(C28:D28)</f>
        <v>-52584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-382397</v>
      </c>
      <c r="D30" s="12">
        <f>SUM(D23:D25)+SUM(D27:D28)</f>
        <v>-367280</v>
      </c>
      <c r="E30" s="12">
        <f>SUM(E23:E25,E27:E28)</f>
        <v>-749677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534672</v>
      </c>
      <c r="D32" s="22">
        <f>SUM(D19,D30)</f>
        <v>93303</v>
      </c>
      <c r="E32" s="22">
        <f>SUM(E19,E30)</f>
        <v>627975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308225</v>
      </c>
      <c r="D35" s="15">
        <f>-C35</f>
        <v>-308225</v>
      </c>
      <c r="E35" s="10">
        <f>SUM(C35:D35)</f>
        <v>0</v>
      </c>
    </row>
    <row r="36" spans="1:5">
      <c r="A36" s="2" t="s">
        <v>34</v>
      </c>
      <c r="C36" s="30">
        <v>67071.77</v>
      </c>
      <c r="D36" s="10">
        <f>-C36</f>
        <v>-67072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375297</v>
      </c>
      <c r="D39" s="11">
        <f>SUM(D35:D38)</f>
        <v>-375297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909969</v>
      </c>
      <c r="D41" s="16">
        <f>SUM(D32,D39)</f>
        <v>-281994</v>
      </c>
      <c r="E41" s="16">
        <f>SUM(E32,E39)</f>
        <v>627975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898640</v>
      </c>
      <c r="D48" s="17">
        <f>((C8+C9+C36+C37)*0.95)+D8+D9+D36+D37+C16+C17</f>
        <v>479012</v>
      </c>
      <c r="E48" s="17">
        <f>SUM(C48:D48)</f>
        <v>1377652</v>
      </c>
    </row>
    <row r="49" spans="1:14">
      <c r="A49" s="2" t="s">
        <v>16</v>
      </c>
      <c r="C49" s="11">
        <f>SUM(C23:D24,C27:D27)</f>
        <v>-507564</v>
      </c>
      <c r="D49" s="11">
        <f>SUM(C25:D25,C28:D28)</f>
        <v>-242113</v>
      </c>
      <c r="E49" s="11">
        <f>SUM(C49:D49)</f>
        <v>-749677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391076</v>
      </c>
      <c r="D51" s="11">
        <f>SUM(D48:D50)</f>
        <v>236899</v>
      </c>
      <c r="E51" s="11">
        <f>SUM(E48:E49)</f>
        <v>627975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391076</v>
      </c>
      <c r="D55" s="16">
        <f>SUM(D51:D53)</f>
        <v>236899</v>
      </c>
      <c r="E55" s="16">
        <f>SUM(E51:E53)</f>
        <v>627975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sheetPr codeName="Sheet77"/>
  <dimension ref="A1:N57"/>
  <sheetViews>
    <sheetView topLeftCell="A34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278487</v>
      </c>
      <c r="D7" s="32">
        <v>268687</v>
      </c>
      <c r="E7" s="17">
        <f>SUM(C7:D7)</f>
        <v>547174</v>
      </c>
    </row>
    <row r="8" spans="1:8">
      <c r="A8" s="2" t="s">
        <v>30</v>
      </c>
      <c r="C8" s="30">
        <v>86272</v>
      </c>
      <c r="D8" s="30">
        <v>90875</v>
      </c>
      <c r="E8" s="10">
        <f>SUM(C8:D8)</f>
        <v>177147</v>
      </c>
      <c r="G8" s="10"/>
    </row>
    <row r="9" spans="1:8">
      <c r="A9" s="2" t="s">
        <v>31</v>
      </c>
      <c r="C9" s="30">
        <v>20603</v>
      </c>
      <c r="D9" s="30">
        <v>20300</v>
      </c>
      <c r="E9" s="10">
        <f>SUM(C9:D9)</f>
        <v>40903</v>
      </c>
      <c r="G9" s="10"/>
      <c r="H9" s="10"/>
    </row>
    <row r="10" spans="1:8">
      <c r="A10" s="2" t="s">
        <v>3</v>
      </c>
      <c r="C10" s="30">
        <v>57174</v>
      </c>
      <c r="D10" s="10">
        <v>0</v>
      </c>
      <c r="E10" s="10">
        <f>SUM(C10:D10)</f>
        <v>57174</v>
      </c>
    </row>
    <row r="11" spans="1:8" ht="16.3">
      <c r="A11" s="2" t="s">
        <v>32</v>
      </c>
      <c r="C11" s="39">
        <v>16160</v>
      </c>
      <c r="D11" s="12">
        <v>0</v>
      </c>
      <c r="E11" s="11">
        <f>SUM(C11:D11)</f>
        <v>16160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458696</v>
      </c>
      <c r="D13" s="12">
        <f>SUM(D7:D12)</f>
        <v>379862</v>
      </c>
      <c r="E13" s="12">
        <f>SUM(E7:E11)</f>
        <v>838558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158568</v>
      </c>
      <c r="D16" s="10">
        <v>0</v>
      </c>
      <c r="E16" s="10">
        <f>SUM(C16:D16)</f>
        <v>158568</v>
      </c>
    </row>
    <row r="17" spans="1:7" ht="16.3">
      <c r="A17" s="2" t="s">
        <v>7</v>
      </c>
      <c r="C17" s="40">
        <v>316223</v>
      </c>
      <c r="D17" s="12">
        <v>0</v>
      </c>
      <c r="E17" s="12">
        <f>SUM(C17:D17)</f>
        <v>316223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933487</v>
      </c>
      <c r="D19" s="12">
        <f>SUM(D13:D17)</f>
        <v>379862</v>
      </c>
      <c r="E19" s="12">
        <f>SUM(E13:E18)</f>
        <v>1313349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-27675</v>
      </c>
      <c r="D23" s="10">
        <v>-214708</v>
      </c>
      <c r="E23" s="10">
        <f>SUM(C23:D23)</f>
        <v>-242383</v>
      </c>
    </row>
    <row r="24" spans="1:7">
      <c r="A24" s="2" t="s">
        <v>25</v>
      </c>
      <c r="C24" s="10">
        <f>-C16</f>
        <v>-158568</v>
      </c>
      <c r="D24" s="10">
        <v>0</v>
      </c>
      <c r="E24" s="10">
        <f t="shared" ref="E24" si="0">SUM(C24:D24)</f>
        <v>-158568</v>
      </c>
    </row>
    <row r="25" spans="1:7">
      <c r="A25" s="2" t="s">
        <v>26</v>
      </c>
      <c r="C25" s="10">
        <v>-47658</v>
      </c>
      <c r="D25" s="10">
        <v>-123022</v>
      </c>
      <c r="E25" s="10">
        <f>SUM(C25:D25)</f>
        <v>-170680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-158111</v>
      </c>
      <c r="D27" s="10">
        <v>-158111</v>
      </c>
      <c r="E27" s="10">
        <f>SUM(C27:D27)</f>
        <v>-316222</v>
      </c>
    </row>
    <row r="28" spans="1:7" ht="16.3">
      <c r="A28" s="2" t="s">
        <v>26</v>
      </c>
      <c r="C28" s="12">
        <v>158111</v>
      </c>
      <c r="D28" s="12">
        <v>158111</v>
      </c>
      <c r="E28" s="12">
        <f>SUM(C28:D28)</f>
        <v>316222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-233901</v>
      </c>
      <c r="D30" s="12">
        <f>SUM(D23:D25)+SUM(D27:D28)</f>
        <v>-337730</v>
      </c>
      <c r="E30" s="12">
        <f>SUM(E23:E25,E27:E28)</f>
        <v>-571631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699586</v>
      </c>
      <c r="D32" s="22">
        <f>SUM(D19,D30)</f>
        <v>42132</v>
      </c>
      <c r="E32" s="22">
        <f>SUM(E19,E30)</f>
        <v>741718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208625</v>
      </c>
      <c r="D35" s="15">
        <f>-C35</f>
        <v>-208625</v>
      </c>
      <c r="E35" s="10">
        <f>SUM(C35:D35)</f>
        <v>0</v>
      </c>
    </row>
    <row r="36" spans="1:5">
      <c r="A36" s="2" t="s">
        <v>34</v>
      </c>
      <c r="C36" s="30">
        <v>54474.06</v>
      </c>
      <c r="D36" s="10">
        <f>-C36</f>
        <v>-54474</v>
      </c>
      <c r="E36" s="10">
        <f>SUM(C36:D36)</f>
        <v>0</v>
      </c>
    </row>
    <row r="37" spans="1:5" ht="16.3">
      <c r="A37" s="2" t="s">
        <v>35</v>
      </c>
      <c r="C37" s="12">
        <f>D9</f>
        <v>20300</v>
      </c>
      <c r="D37" s="12">
        <f>-C37</f>
        <v>-20300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283399</v>
      </c>
      <c r="D39" s="11">
        <f>SUM(D35:D38)</f>
        <v>-283399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982985</v>
      </c>
      <c r="D41" s="16">
        <f>SUM(D32,D39)</f>
        <v>-241267</v>
      </c>
      <c r="E41" s="16">
        <f>SUM(E32,E39)</f>
        <v>741718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629590</v>
      </c>
      <c r="D48" s="17">
        <f>((C8+C9+C36+C37)*0.95)+D8+D9+D36+D37+C16+C17</f>
        <v>683759</v>
      </c>
      <c r="E48" s="17">
        <f>SUM(C48:D48)</f>
        <v>1313349</v>
      </c>
    </row>
    <row r="49" spans="1:14">
      <c r="A49" s="2" t="s">
        <v>16</v>
      </c>
      <c r="C49" s="11">
        <f>SUM(C23:D24,C27:D27)</f>
        <v>-717173</v>
      </c>
      <c r="D49" s="11">
        <f>SUM(C25:D25,C28:D28)</f>
        <v>145542</v>
      </c>
      <c r="E49" s="11">
        <f>SUM(C49:D49)</f>
        <v>-571631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-87583</v>
      </c>
      <c r="D51" s="11">
        <f>SUM(D48:D50)</f>
        <v>829301</v>
      </c>
      <c r="E51" s="11">
        <f>SUM(E48:E49)</f>
        <v>741718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-87583</v>
      </c>
      <c r="D55" s="16">
        <f>SUM(D51:D53)</f>
        <v>829301</v>
      </c>
      <c r="E55" s="16">
        <f>SUM(E51:E53)</f>
        <v>741718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sheetPr codeName="Sheet78"/>
  <dimension ref="A1:N57"/>
  <sheetViews>
    <sheetView topLeftCell="A34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.332031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162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4403074</v>
      </c>
      <c r="D7" s="32">
        <v>1814570</v>
      </c>
      <c r="E7" s="17">
        <f>SUM(C7:D7)</f>
        <v>6217644</v>
      </c>
    </row>
    <row r="8" spans="1:8">
      <c r="A8" s="2" t="s">
        <v>30</v>
      </c>
      <c r="C8" s="30">
        <v>1352250</v>
      </c>
      <c r="D8" s="30">
        <v>1006986</v>
      </c>
      <c r="E8" s="10">
        <f>SUM(C8:D8)</f>
        <v>2359236</v>
      </c>
      <c r="G8" s="10"/>
    </row>
    <row r="9" spans="1:8">
      <c r="A9" s="2" t="s">
        <v>31</v>
      </c>
      <c r="C9" s="30">
        <v>100058</v>
      </c>
      <c r="D9" s="30">
        <v>103625</v>
      </c>
      <c r="E9" s="10">
        <f>SUM(C9:D9)</f>
        <v>203683</v>
      </c>
      <c r="G9" s="10"/>
      <c r="H9" s="10"/>
    </row>
    <row r="10" spans="1:8">
      <c r="A10" s="2" t="s">
        <v>3</v>
      </c>
      <c r="C10" s="30">
        <v>681393</v>
      </c>
      <c r="D10" s="10">
        <v>0</v>
      </c>
      <c r="E10" s="10">
        <f>SUM(C10:D10)</f>
        <v>681393</v>
      </c>
    </row>
    <row r="11" spans="1:8" ht="16.3">
      <c r="A11" s="2" t="s">
        <v>32</v>
      </c>
      <c r="C11" s="39">
        <v>170483</v>
      </c>
      <c r="D11" s="12">
        <v>0</v>
      </c>
      <c r="E11" s="11">
        <f>SUM(C11:D11)</f>
        <v>170483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6707258</v>
      </c>
      <c r="D13" s="12">
        <f>SUM(D7:D12)</f>
        <v>2925181</v>
      </c>
      <c r="E13" s="12">
        <f>SUM(E7:E11)</f>
        <v>9632439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547475</v>
      </c>
      <c r="D16" s="10">
        <v>0</v>
      </c>
      <c r="E16" s="10">
        <f>SUM(C16:D16)</f>
        <v>547475</v>
      </c>
    </row>
    <row r="17" spans="1:7" ht="16.3">
      <c r="A17" s="2" t="s">
        <v>7</v>
      </c>
      <c r="C17" s="40">
        <v>830615</v>
      </c>
      <c r="D17" s="12">
        <v>0</v>
      </c>
      <c r="E17" s="12">
        <f>SUM(C17:D17)</f>
        <v>830615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8085348</v>
      </c>
      <c r="D19" s="12">
        <f>SUM(D13:D17)</f>
        <v>2925181</v>
      </c>
      <c r="E19" s="12">
        <f>SUM(E13:E18)</f>
        <v>11010529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-415668</v>
      </c>
      <c r="D23" s="10">
        <v>-1022438</v>
      </c>
      <c r="E23" s="10">
        <f>SUM(C23:D23)</f>
        <v>-1438106</v>
      </c>
    </row>
    <row r="24" spans="1:7">
      <c r="A24" s="2" t="s">
        <v>25</v>
      </c>
      <c r="C24" s="10">
        <f>-C16</f>
        <v>-547475</v>
      </c>
      <c r="D24" s="10">
        <v>0</v>
      </c>
      <c r="E24" s="10">
        <f t="shared" ref="E24" si="0">SUM(C24:D24)</f>
        <v>-547475</v>
      </c>
    </row>
    <row r="25" spans="1:7">
      <c r="A25" s="2" t="s">
        <v>26</v>
      </c>
      <c r="C25" s="10">
        <v>-518987</v>
      </c>
      <c r="D25" s="10">
        <v>-432314</v>
      </c>
      <c r="E25" s="10">
        <f>SUM(C25:D25)</f>
        <v>-951301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-332246</v>
      </c>
      <c r="D27" s="10">
        <v>-498369</v>
      </c>
      <c r="E27" s="10">
        <f>SUM(C27:D27)</f>
        <v>-830615</v>
      </c>
    </row>
    <row r="28" spans="1:7" ht="16.3">
      <c r="A28" s="2" t="s">
        <v>26</v>
      </c>
      <c r="C28" s="12">
        <v>-172894</v>
      </c>
      <c r="D28" s="12">
        <v>-259341</v>
      </c>
      <c r="E28" s="12">
        <f>SUM(C28:D28)</f>
        <v>-432235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-1987270</v>
      </c>
      <c r="D30" s="12">
        <f>SUM(D23:D25)+SUM(D27:D28)</f>
        <v>-2212462</v>
      </c>
      <c r="E30" s="12">
        <f>SUM(E23:E25,E27:E28)</f>
        <v>-4199732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6098078</v>
      </c>
      <c r="D32" s="22">
        <f>SUM(D19,D30)</f>
        <v>712719</v>
      </c>
      <c r="E32" s="22">
        <f>SUM(E19,E30)</f>
        <v>6810797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1450692</v>
      </c>
      <c r="D35" s="15">
        <f>-C35</f>
        <v>-1450692</v>
      </c>
      <c r="E35" s="10">
        <f>SUM(C35:D35)</f>
        <v>0</v>
      </c>
    </row>
    <row r="36" spans="1:5">
      <c r="A36" s="2" t="s">
        <v>34</v>
      </c>
      <c r="C36" s="30">
        <v>762095.35</v>
      </c>
      <c r="D36" s="10">
        <f>-C36</f>
        <v>-762095</v>
      </c>
      <c r="E36" s="10">
        <f>SUM(C36:D36)</f>
        <v>0</v>
      </c>
    </row>
    <row r="37" spans="1:5" ht="16.3">
      <c r="A37" s="2" t="s">
        <v>35</v>
      </c>
      <c r="C37" s="12">
        <f>D9</f>
        <v>103625</v>
      </c>
      <c r="D37" s="12">
        <f>-C37</f>
        <v>-103625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2316412</v>
      </c>
      <c r="D39" s="11">
        <f>SUM(D35:D38)</f>
        <v>-2316412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8414490</v>
      </c>
      <c r="D41" s="16">
        <f>SUM(D32,D39)</f>
        <v>-1603693</v>
      </c>
      <c r="E41" s="16">
        <f>SUM(E32,E39)</f>
        <v>6810797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7185421</v>
      </c>
      <c r="D48" s="17">
        <f>((C8+C9+C36+C37)*0.95)+D8+D9+D36+D37+C16+C17</f>
        <v>3825108</v>
      </c>
      <c r="E48" s="17">
        <f>SUM(C48:D48)</f>
        <v>11010529</v>
      </c>
    </row>
    <row r="49" spans="1:14">
      <c r="A49" s="2" t="s">
        <v>16</v>
      </c>
      <c r="C49" s="11">
        <f>SUM(C23:D24,C27:D27)</f>
        <v>-2816196</v>
      </c>
      <c r="D49" s="11">
        <f>SUM(C25:D25,C28:D28)</f>
        <v>-1383536</v>
      </c>
      <c r="E49" s="11">
        <f>SUM(C49:D49)</f>
        <v>-4199732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4369225</v>
      </c>
      <c r="D51" s="11">
        <f>SUM(D48:D50)</f>
        <v>2441572</v>
      </c>
      <c r="E51" s="11">
        <f>SUM(E48:E49)</f>
        <v>6810797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136184</v>
      </c>
      <c r="D53" s="12">
        <v>272368.11</v>
      </c>
      <c r="E53" s="12">
        <f>SUM(C53:D53)</f>
        <v>408552</v>
      </c>
    </row>
    <row r="54" spans="1:14" ht="11.3" customHeight="1"/>
    <row r="55" spans="1:14">
      <c r="A55" s="2" t="s">
        <v>18</v>
      </c>
      <c r="C55" s="16">
        <f>SUM(C51:C53)</f>
        <v>4505409</v>
      </c>
      <c r="D55" s="16">
        <f>SUM(D51:D53)</f>
        <v>2713940</v>
      </c>
      <c r="E55" s="16">
        <f>SUM(E51:E53)</f>
        <v>7219349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>
  <sheetPr codeName="Sheet79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1285916</v>
      </c>
      <c r="D7" s="32">
        <v>1556968</v>
      </c>
      <c r="E7" s="17">
        <f>SUM(C7:D7)</f>
        <v>2842884</v>
      </c>
    </row>
    <row r="8" spans="1:8">
      <c r="A8" s="2" t="s">
        <v>30</v>
      </c>
      <c r="C8" s="30">
        <v>396543</v>
      </c>
      <c r="D8" s="30">
        <v>376496</v>
      </c>
      <c r="E8" s="10">
        <f>SUM(C8:D8)</f>
        <v>773039</v>
      </c>
      <c r="G8" s="10"/>
    </row>
    <row r="9" spans="1:8">
      <c r="A9" s="2" t="s">
        <v>31</v>
      </c>
      <c r="C9" s="30">
        <v>70215</v>
      </c>
      <c r="D9" s="30">
        <v>71049</v>
      </c>
      <c r="E9" s="10">
        <f>SUM(C9:D9)</f>
        <v>141264</v>
      </c>
      <c r="G9" s="10"/>
      <c r="H9" s="10"/>
    </row>
    <row r="10" spans="1:8">
      <c r="A10" s="2" t="s">
        <v>3</v>
      </c>
      <c r="C10" s="30">
        <v>211375</v>
      </c>
      <c r="D10" s="10">
        <v>0</v>
      </c>
      <c r="E10" s="10">
        <f>SUM(C10:D10)</f>
        <v>211375</v>
      </c>
    </row>
    <row r="11" spans="1:8" ht="16.3">
      <c r="A11" s="2" t="s">
        <v>32</v>
      </c>
      <c r="C11" s="39">
        <v>78481</v>
      </c>
      <c r="D11" s="12">
        <v>0</v>
      </c>
      <c r="E11" s="11">
        <f>SUM(C11:D11)</f>
        <v>78481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2042530</v>
      </c>
      <c r="D13" s="12">
        <f>SUM(D7:D12)</f>
        <v>2004513</v>
      </c>
      <c r="E13" s="12">
        <f>SUM(E7:E11)</f>
        <v>4047043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251495</v>
      </c>
      <c r="D16" s="10">
        <v>0</v>
      </c>
      <c r="E16" s="10">
        <f>SUM(C16:D16)</f>
        <v>251495</v>
      </c>
    </row>
    <row r="17" spans="1:7" ht="16.3">
      <c r="A17" s="2" t="s">
        <v>7</v>
      </c>
      <c r="C17" s="40">
        <v>421334</v>
      </c>
      <c r="D17" s="12">
        <v>0</v>
      </c>
      <c r="E17" s="12">
        <f>SUM(C17:D17)</f>
        <v>421334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2715359</v>
      </c>
      <c r="D19" s="12">
        <f>SUM(D13:D17)</f>
        <v>2004513</v>
      </c>
      <c r="E19" s="12">
        <f>SUM(E13:E18)</f>
        <v>4719872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-137617</v>
      </c>
      <c r="D23" s="10">
        <v>-670623</v>
      </c>
      <c r="E23" s="10">
        <f>SUM(C23:D23)</f>
        <v>-808240</v>
      </c>
    </row>
    <row r="24" spans="1:7">
      <c r="A24" s="2" t="s">
        <v>25</v>
      </c>
      <c r="C24" s="10">
        <f>-C16</f>
        <v>-251495</v>
      </c>
      <c r="D24" s="10">
        <v>0</v>
      </c>
      <c r="E24" s="10">
        <f t="shared" ref="E24" si="0">SUM(C24:D24)</f>
        <v>-251495</v>
      </c>
    </row>
    <row r="25" spans="1:7">
      <c r="A25" s="2" t="s">
        <v>26</v>
      </c>
      <c r="C25" s="10">
        <v>-128816</v>
      </c>
      <c r="D25" s="10">
        <v>-491403</v>
      </c>
      <c r="E25" s="10">
        <f>SUM(C25:D25)</f>
        <v>-620219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-280889</v>
      </c>
      <c r="D27" s="10">
        <v>-140445</v>
      </c>
      <c r="E27" s="10">
        <f>SUM(C27:D27)</f>
        <v>-421334</v>
      </c>
    </row>
    <row r="28" spans="1:7" ht="16.3">
      <c r="A28" s="2" t="s">
        <v>26</v>
      </c>
      <c r="C28" s="12">
        <v>140883</v>
      </c>
      <c r="D28" s="12">
        <v>70442</v>
      </c>
      <c r="E28" s="12">
        <f>SUM(C28:D28)</f>
        <v>211325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-657934</v>
      </c>
      <c r="D30" s="12">
        <f>SUM(D23:D25)+SUM(D27:D28)</f>
        <v>-1232029</v>
      </c>
      <c r="E30" s="12">
        <f>SUM(E23:E25,E27:E28)</f>
        <v>-1889963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2057425</v>
      </c>
      <c r="D32" s="22">
        <f>SUM(D19,D30)</f>
        <v>772484</v>
      </c>
      <c r="E32" s="22">
        <f>SUM(E19,E30)</f>
        <v>2829909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1294025</v>
      </c>
      <c r="D35" s="15">
        <f>-C35</f>
        <v>-1294025</v>
      </c>
      <c r="E35" s="10">
        <f>SUM(C35:D35)</f>
        <v>0</v>
      </c>
    </row>
    <row r="36" spans="1:5">
      <c r="A36" s="2" t="s">
        <v>34</v>
      </c>
      <c r="C36" s="30">
        <v>202431.16</v>
      </c>
      <c r="D36" s="10">
        <f>-C36</f>
        <v>-202431</v>
      </c>
      <c r="E36" s="10">
        <f>SUM(C36:D36)</f>
        <v>0</v>
      </c>
    </row>
    <row r="37" spans="1:5" ht="16.3">
      <c r="A37" s="2" t="s">
        <v>35</v>
      </c>
      <c r="C37" s="12">
        <f>D9</f>
        <v>71049</v>
      </c>
      <c r="D37" s="12">
        <f>-C37</f>
        <v>-71049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1567505</v>
      </c>
      <c r="D39" s="11">
        <f>SUM(D35:D38)</f>
        <v>-1567505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3624930</v>
      </c>
      <c r="D41" s="16">
        <f>SUM(D32,D39)</f>
        <v>-795021</v>
      </c>
      <c r="E41" s="16">
        <f>SUM(E32,E39)</f>
        <v>2829909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3169752</v>
      </c>
      <c r="D48" s="17">
        <f>((C8+C9+C36+C37)*0.95)+D8+D9+D36+D37+C16+C17</f>
        <v>1550120</v>
      </c>
      <c r="E48" s="17">
        <f>SUM(C48:D48)</f>
        <v>4719872</v>
      </c>
    </row>
    <row r="49" spans="1:14">
      <c r="A49" s="2" t="s">
        <v>16</v>
      </c>
      <c r="C49" s="11">
        <f>SUM(C23:D24,C27:D27)</f>
        <v>-1481069</v>
      </c>
      <c r="D49" s="11">
        <f>SUM(C25:D25,C28:D28)</f>
        <v>-408894</v>
      </c>
      <c r="E49" s="11">
        <f>SUM(C49:D49)</f>
        <v>-1889963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1688683</v>
      </c>
      <c r="D51" s="11">
        <f>SUM(D48:D50)</f>
        <v>1141226</v>
      </c>
      <c r="E51" s="11">
        <f>SUM(E48:E49)</f>
        <v>2829909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43536</v>
      </c>
      <c r="D53" s="12">
        <v>87071.33</v>
      </c>
      <c r="E53" s="12">
        <f>SUM(C53:D53)</f>
        <v>130607</v>
      </c>
    </row>
    <row r="54" spans="1:14" ht="11.3" customHeight="1"/>
    <row r="55" spans="1:14">
      <c r="A55" s="2" t="s">
        <v>18</v>
      </c>
      <c r="C55" s="16">
        <f>SUM(C51:C53)</f>
        <v>1732219</v>
      </c>
      <c r="D55" s="16">
        <f>SUM(D51:D53)</f>
        <v>1228297</v>
      </c>
      <c r="E55" s="16">
        <f>SUM(E51:E53)</f>
        <v>2960516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N57"/>
  <sheetViews>
    <sheetView zoomScaleNormal="100" workbookViewId="0">
      <selection activeCell="E9" sqref="E9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43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478951</v>
      </c>
      <c r="D7" s="32">
        <v>370263</v>
      </c>
      <c r="E7" s="17">
        <f>SUM(C7:D7)</f>
        <v>849214</v>
      </c>
    </row>
    <row r="8" spans="1:8">
      <c r="A8" s="2" t="s">
        <v>30</v>
      </c>
      <c r="C8" s="30">
        <v>151425</v>
      </c>
      <c r="D8" s="30">
        <v>86942</v>
      </c>
      <c r="E8" s="10">
        <f>SUM(C8:D8)</f>
        <v>238367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85757</v>
      </c>
      <c r="D10" s="10">
        <v>0</v>
      </c>
      <c r="E10" s="10">
        <f>SUM(C10:D10)</f>
        <v>85757</v>
      </c>
    </row>
    <row r="11" spans="1:8" ht="16.3">
      <c r="A11" s="2" t="s">
        <v>32</v>
      </c>
      <c r="C11" s="39">
        <v>24151</v>
      </c>
      <c r="D11" s="12">
        <v>0</v>
      </c>
      <c r="E11" s="11">
        <f>SUM(C11:D11)</f>
        <v>24151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740284</v>
      </c>
      <c r="D13" s="12">
        <f>SUM(D7:D12)</f>
        <v>457205</v>
      </c>
      <c r="E13" s="12">
        <f>SUM(E7:E11)</f>
        <v>1197489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195293</v>
      </c>
      <c r="D16" s="10">
        <v>0</v>
      </c>
      <c r="E16" s="10">
        <f>SUM(C16:D16)</f>
        <v>195293</v>
      </c>
    </row>
    <row r="17" spans="1:7" ht="16.3">
      <c r="A17" s="2" t="s">
        <v>7</v>
      </c>
      <c r="C17" s="40">
        <v>257746</v>
      </c>
      <c r="D17" s="12">
        <v>0</v>
      </c>
      <c r="E17" s="12">
        <f>SUM(C17:D17)</f>
        <v>257746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1193323</v>
      </c>
      <c r="D19" s="12">
        <f>SUM(D13:D17)</f>
        <v>457205</v>
      </c>
      <c r="E19" s="12">
        <f>SUM(E13:E18)</f>
        <v>1650528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-67121</v>
      </c>
      <c r="D23" s="10">
        <v>-396271</v>
      </c>
      <c r="E23" s="10">
        <f>SUM(C23:D23)</f>
        <v>-463392</v>
      </c>
    </row>
    <row r="24" spans="1:7">
      <c r="A24" s="2" t="s">
        <v>25</v>
      </c>
      <c r="C24" s="10">
        <f>-C16</f>
        <v>-195293</v>
      </c>
      <c r="D24" s="10">
        <v>0</v>
      </c>
      <c r="E24" s="10">
        <f t="shared" ref="E24" si="0">SUM(C24:D24)</f>
        <v>-195293</v>
      </c>
    </row>
    <row r="25" spans="1:7">
      <c r="A25" s="2" t="s">
        <v>26</v>
      </c>
      <c r="C25" s="10">
        <v>-51085</v>
      </c>
      <c r="D25" s="10">
        <v>-270538</v>
      </c>
      <c r="E25" s="10">
        <f>SUM(C25:D25)</f>
        <v>-321623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-128873</v>
      </c>
      <c r="D27" s="10">
        <v>-128873</v>
      </c>
      <c r="E27" s="10">
        <f>SUM(C27:D27)</f>
        <v>-257746</v>
      </c>
    </row>
    <row r="28" spans="1:7" ht="16.3">
      <c r="A28" s="2" t="s">
        <v>26</v>
      </c>
      <c r="C28" s="12">
        <v>94357</v>
      </c>
      <c r="D28" s="12">
        <v>94357</v>
      </c>
      <c r="E28" s="12">
        <f>SUM(C28:D28)</f>
        <v>188714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-348015</v>
      </c>
      <c r="D30" s="12">
        <f>SUM(D23:D25)+SUM(D27:D28)</f>
        <v>-701325</v>
      </c>
      <c r="E30" s="12">
        <f>SUM(E23:E25,E27:E28)</f>
        <v>-1049340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845308</v>
      </c>
      <c r="D32" s="22">
        <f>SUM(D19,D30)</f>
        <v>-244120</v>
      </c>
      <c r="E32" s="22">
        <f>SUM(E19,E30)</f>
        <v>601188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311916</v>
      </c>
      <c r="D35" s="15">
        <f>-C35</f>
        <v>-311916</v>
      </c>
      <c r="E35" s="10">
        <f>SUM(C35:D35)</f>
        <v>0</v>
      </c>
    </row>
    <row r="36" spans="1:5">
      <c r="A36" s="2" t="s">
        <v>34</v>
      </c>
      <c r="C36" s="30">
        <v>28509.83</v>
      </c>
      <c r="D36" s="10">
        <f>-C36</f>
        <v>-28510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340426</v>
      </c>
      <c r="D39" s="11">
        <f>SUM(D35:D38)</f>
        <v>-340426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1185734</v>
      </c>
      <c r="D41" s="16">
        <f>SUM(D32,D39)</f>
        <v>-584546</v>
      </c>
      <c r="E41" s="16">
        <f>SUM(E32,E39)</f>
        <v>601188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968119</v>
      </c>
      <c r="D48" s="17">
        <f>((C8+C9+C36+C37)*0.95)+D8+D9+D36+D37+C16+C17</f>
        <v>682409</v>
      </c>
      <c r="E48" s="17">
        <f>SUM(C48:D48)</f>
        <v>1650528</v>
      </c>
    </row>
    <row r="49" spans="1:14">
      <c r="A49" s="2" t="s">
        <v>16</v>
      </c>
      <c r="C49" s="11">
        <f>SUM(C23:D24,C27:D27)</f>
        <v>-916431</v>
      </c>
      <c r="D49" s="11">
        <f>SUM(C25:D25,C28:D28)</f>
        <v>-132909</v>
      </c>
      <c r="E49" s="11">
        <f>SUM(C49:D49)</f>
        <v>-1049340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51688</v>
      </c>
      <c r="D51" s="11">
        <f>SUM(D48:D50)</f>
        <v>549500</v>
      </c>
      <c r="E51" s="11">
        <f>SUM(E48:E49)</f>
        <v>601188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/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51688</v>
      </c>
      <c r="D55" s="16">
        <f>SUM(D51:D53)</f>
        <v>549500</v>
      </c>
      <c r="E55" s="16">
        <f>SUM(E51:E53)</f>
        <v>601188</v>
      </c>
    </row>
    <row r="56" spans="1:14" customFormat="1" ht="11.3" customHeight="1">
      <c r="C56" s="2"/>
      <c r="F56" s="8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>
  <sheetPr codeName="Sheet80"/>
  <dimension ref="A1:N57"/>
  <sheetViews>
    <sheetView topLeftCell="A37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.55468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112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5889651</v>
      </c>
      <c r="D7" s="32">
        <v>2457560</v>
      </c>
      <c r="E7" s="17">
        <f>SUM(C7:D7)</f>
        <v>8347211</v>
      </c>
    </row>
    <row r="8" spans="1:8">
      <c r="A8" s="2" t="s">
        <v>30</v>
      </c>
      <c r="C8" s="30">
        <v>1777307</v>
      </c>
      <c r="D8" s="30">
        <v>889335</v>
      </c>
      <c r="E8" s="10">
        <f>SUM(C8:D8)</f>
        <v>2666642</v>
      </c>
      <c r="G8" s="10"/>
    </row>
    <row r="9" spans="1:8">
      <c r="A9" s="2" t="s">
        <v>31</v>
      </c>
      <c r="C9" s="30">
        <v>332584</v>
      </c>
      <c r="D9" s="30">
        <v>340042</v>
      </c>
      <c r="E9" s="10">
        <f>SUM(C9:D9)</f>
        <v>672626</v>
      </c>
      <c r="G9" s="10"/>
      <c r="H9" s="10"/>
    </row>
    <row r="10" spans="1:8">
      <c r="A10" s="2" t="s">
        <v>3</v>
      </c>
      <c r="C10" s="30">
        <v>1062017</v>
      </c>
      <c r="D10" s="10">
        <v>0</v>
      </c>
      <c r="E10" s="10">
        <f>SUM(C10:D10)</f>
        <v>1062017</v>
      </c>
    </row>
    <row r="11" spans="1:8" ht="16.3">
      <c r="A11" s="2" t="s">
        <v>32</v>
      </c>
      <c r="C11" s="39">
        <v>219071</v>
      </c>
      <c r="D11" s="12">
        <v>0</v>
      </c>
      <c r="E11" s="11">
        <f>SUM(C11:D11)</f>
        <v>219071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9280630</v>
      </c>
      <c r="D13" s="12">
        <f>SUM(D7:D12)</f>
        <v>3686937</v>
      </c>
      <c r="E13" s="12">
        <f>SUM(E7:E11)</f>
        <v>12967567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626539</v>
      </c>
      <c r="D16" s="10">
        <v>0</v>
      </c>
      <c r="E16" s="10">
        <f>SUM(C16:D16)</f>
        <v>626539</v>
      </c>
    </row>
    <row r="17" spans="1:7" ht="16.3">
      <c r="A17" s="2" t="s">
        <v>7</v>
      </c>
      <c r="C17" s="40">
        <v>897770</v>
      </c>
      <c r="D17" s="12">
        <v>0</v>
      </c>
      <c r="E17" s="12">
        <f>SUM(C17:D17)</f>
        <v>897770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10804939</v>
      </c>
      <c r="D19" s="12">
        <f>SUM(D13:D17)</f>
        <v>3686937</v>
      </c>
      <c r="E19" s="12">
        <f>SUM(E13:E18)</f>
        <v>14491876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-543830</v>
      </c>
      <c r="D23" s="10">
        <v>-1394569</v>
      </c>
      <c r="E23" s="10">
        <f>SUM(C23:D23)</f>
        <v>-1938399</v>
      </c>
    </row>
    <row r="24" spans="1:7">
      <c r="A24" s="2" t="s">
        <v>25</v>
      </c>
      <c r="C24" s="10">
        <f>-C16</f>
        <v>-626539</v>
      </c>
      <c r="D24" s="10">
        <v>0</v>
      </c>
      <c r="E24" s="10">
        <f t="shared" ref="E24" si="0">SUM(C24:D24)</f>
        <v>-626539</v>
      </c>
    </row>
    <row r="25" spans="1:7">
      <c r="A25" s="2" t="s">
        <v>26</v>
      </c>
      <c r="C25" s="10">
        <v>-633799</v>
      </c>
      <c r="D25" s="10">
        <v>-189399</v>
      </c>
      <c r="E25" s="10">
        <f>SUM(C25:D25)</f>
        <v>-823198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-598513</v>
      </c>
      <c r="D27" s="10">
        <v>-299257</v>
      </c>
      <c r="E27" s="10">
        <f>SUM(C27:D27)</f>
        <v>-897770</v>
      </c>
    </row>
    <row r="28" spans="1:7" ht="16.3">
      <c r="A28" s="2" t="s">
        <v>26</v>
      </c>
      <c r="C28" s="12">
        <v>7795</v>
      </c>
      <c r="D28" s="12">
        <v>3898</v>
      </c>
      <c r="E28" s="12">
        <f>SUM(C28:D28)</f>
        <v>11693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-2394886</v>
      </c>
      <c r="D30" s="12">
        <f>SUM(D23:D25)+SUM(D27:D28)</f>
        <v>-1879327</v>
      </c>
      <c r="E30" s="12">
        <f>SUM(E23:E25,E27:E28)</f>
        <v>-4274213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8410053</v>
      </c>
      <c r="D32" s="22">
        <f>SUM(D19,D30)</f>
        <v>1807610</v>
      </c>
      <c r="E32" s="22">
        <f>SUM(E19,E30)</f>
        <v>10217663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1948871</v>
      </c>
      <c r="D35" s="15">
        <f>-C35</f>
        <v>-1948871</v>
      </c>
      <c r="E35" s="10">
        <f>SUM(C35:D35)</f>
        <v>0</v>
      </c>
    </row>
    <row r="36" spans="1:5">
      <c r="A36" s="2" t="s">
        <v>34</v>
      </c>
      <c r="C36" s="30">
        <v>487251.49</v>
      </c>
      <c r="D36" s="10">
        <f>-C36</f>
        <v>-487251</v>
      </c>
      <c r="E36" s="10">
        <f>SUM(C36:D36)</f>
        <v>0</v>
      </c>
    </row>
    <row r="37" spans="1:5" ht="16.3">
      <c r="A37" s="2" t="s">
        <v>35</v>
      </c>
      <c r="C37" s="12">
        <f>D9</f>
        <v>340042</v>
      </c>
      <c r="D37" s="12">
        <f>-C37</f>
        <v>-340042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2776164</v>
      </c>
      <c r="D39" s="11">
        <f>SUM(D35:D38)</f>
        <v>-2776164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11186217</v>
      </c>
      <c r="D41" s="16">
        <f>SUM(D32,D39)</f>
        <v>-968554</v>
      </c>
      <c r="E41" s="16">
        <f>SUM(E32,E39)</f>
        <v>10217663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9775158</v>
      </c>
      <c r="D48" s="17">
        <f>((C8+C9+C36+C37)*0.95)+D8+D9+D36+D37+C16+C17</f>
        <v>4716718</v>
      </c>
      <c r="E48" s="17">
        <f>SUM(C48:D48)</f>
        <v>14491876</v>
      </c>
    </row>
    <row r="49" spans="1:14">
      <c r="A49" s="2" t="s">
        <v>16</v>
      </c>
      <c r="C49" s="11">
        <f>SUM(C23:D24,C27:D27)</f>
        <v>-3462708</v>
      </c>
      <c r="D49" s="11">
        <f>SUM(C25:D25,C28:D28)</f>
        <v>-811505</v>
      </c>
      <c r="E49" s="11">
        <f>SUM(C49:D49)</f>
        <v>-4274213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6312450</v>
      </c>
      <c r="D51" s="11">
        <f>SUM(D48:D50)</f>
        <v>3905213</v>
      </c>
      <c r="E51" s="11">
        <f>SUM(E48:E49)</f>
        <v>10217663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261782</v>
      </c>
      <c r="D53" s="12">
        <v>523564.86</v>
      </c>
      <c r="E53" s="12">
        <f>SUM(C53:D53)</f>
        <v>785347</v>
      </c>
    </row>
    <row r="54" spans="1:14" ht="11.3" customHeight="1"/>
    <row r="55" spans="1:14">
      <c r="A55" s="2" t="s">
        <v>18</v>
      </c>
      <c r="C55" s="16">
        <f>SUM(C51:C53)</f>
        <v>6574232</v>
      </c>
      <c r="D55" s="16">
        <f>SUM(D51:D53)</f>
        <v>4428778</v>
      </c>
      <c r="E55" s="16">
        <f>SUM(E51:E53)</f>
        <v>11003010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>
  <sheetPr codeName="Sheet81"/>
  <dimension ref="A1:N57"/>
  <sheetViews>
    <sheetView topLeftCell="A28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634001</v>
      </c>
      <c r="D7" s="32">
        <v>514672</v>
      </c>
      <c r="E7" s="17">
        <f>SUM(C7:D7)</f>
        <v>1148673</v>
      </c>
    </row>
    <row r="8" spans="1:8">
      <c r="A8" s="2" t="s">
        <v>30</v>
      </c>
      <c r="C8" s="30">
        <v>187017</v>
      </c>
      <c r="D8" s="30">
        <v>71237</v>
      </c>
      <c r="E8" s="10">
        <f>SUM(C8:D8)</f>
        <v>258254</v>
      </c>
      <c r="G8" s="10"/>
    </row>
    <row r="9" spans="1:8">
      <c r="A9" s="2" t="s">
        <v>31</v>
      </c>
      <c r="C9" s="30">
        <v>12255</v>
      </c>
      <c r="D9" s="30">
        <v>13206</v>
      </c>
      <c r="E9" s="10">
        <f>SUM(C9:D9)</f>
        <v>25461</v>
      </c>
      <c r="G9" s="10"/>
      <c r="H9" s="10"/>
    </row>
    <row r="10" spans="1:8">
      <c r="A10" s="2" t="s">
        <v>3</v>
      </c>
      <c r="C10" s="30">
        <v>143017</v>
      </c>
      <c r="D10" s="10">
        <v>0</v>
      </c>
      <c r="E10" s="10">
        <f>SUM(C10:D10)</f>
        <v>143017</v>
      </c>
    </row>
    <row r="11" spans="1:8" ht="16.3">
      <c r="A11" s="2" t="s">
        <v>32</v>
      </c>
      <c r="C11" s="39">
        <v>31139</v>
      </c>
      <c r="D11" s="12">
        <v>0</v>
      </c>
      <c r="E11" s="11">
        <f>SUM(C11:D11)</f>
        <v>31139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1007429</v>
      </c>
      <c r="D13" s="12">
        <f>SUM(D7:D12)</f>
        <v>599115</v>
      </c>
      <c r="E13" s="12">
        <f>SUM(E7:E11)</f>
        <v>1606544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234769</v>
      </c>
      <c r="D16" s="10">
        <v>0</v>
      </c>
      <c r="E16" s="10">
        <f>SUM(C16:D16)</f>
        <v>234769</v>
      </c>
    </row>
    <row r="17" spans="1:7" ht="16.3">
      <c r="A17" s="2" t="s">
        <v>7</v>
      </c>
      <c r="C17" s="40">
        <v>435188</v>
      </c>
      <c r="D17" s="12">
        <v>0</v>
      </c>
      <c r="E17" s="12">
        <f>SUM(C17:D17)</f>
        <v>435188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1677386</v>
      </c>
      <c r="D19" s="12">
        <f>SUM(D13:D17)</f>
        <v>599115</v>
      </c>
      <c r="E19" s="12">
        <f>SUM(E13:E18)</f>
        <v>2276501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-412887</v>
      </c>
      <c r="D23" s="10">
        <v>-343618</v>
      </c>
      <c r="E23" s="10">
        <f>SUM(C23:D23)</f>
        <v>-756505</v>
      </c>
    </row>
    <row r="24" spans="1:7">
      <c r="A24" s="2" t="s">
        <v>25</v>
      </c>
      <c r="C24" s="10">
        <f>-C16</f>
        <v>-234769</v>
      </c>
      <c r="D24" s="10">
        <v>0</v>
      </c>
      <c r="E24" s="10">
        <f t="shared" ref="E24" si="0">SUM(C24:D24)</f>
        <v>-234769</v>
      </c>
    </row>
    <row r="25" spans="1:7">
      <c r="A25" s="2" t="s">
        <v>26</v>
      </c>
      <c r="C25" s="10">
        <v>234769</v>
      </c>
      <c r="D25" s="10">
        <v>0</v>
      </c>
      <c r="E25" s="10">
        <f>SUM(C25:D25)</f>
        <v>234769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-174075</v>
      </c>
      <c r="D27" s="10">
        <v>-261113</v>
      </c>
      <c r="E27" s="10">
        <f>SUM(C27:D27)</f>
        <v>-435188</v>
      </c>
    </row>
    <row r="28" spans="1:7" ht="16.3">
      <c r="A28" s="2" t="s">
        <v>26</v>
      </c>
      <c r="C28" s="12">
        <v>174075</v>
      </c>
      <c r="D28" s="12">
        <v>261113</v>
      </c>
      <c r="E28" s="12">
        <f>SUM(C28:D28)</f>
        <v>435188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-412887</v>
      </c>
      <c r="D30" s="12">
        <f>SUM(D23:D25)+SUM(D27:D28)</f>
        <v>-343618</v>
      </c>
      <c r="E30" s="12">
        <f>SUM(E23:E25,E27:E28)</f>
        <v>-756505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1264499</v>
      </c>
      <c r="D32" s="22">
        <f>SUM(D19,D30)</f>
        <v>255497</v>
      </c>
      <c r="E32" s="22">
        <f>SUM(E19,E30)</f>
        <v>1519996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455327</v>
      </c>
      <c r="D35" s="15">
        <f>-C35</f>
        <v>-455327</v>
      </c>
      <c r="E35" s="10">
        <f>SUM(C35:D35)</f>
        <v>0</v>
      </c>
    </row>
    <row r="36" spans="1:5">
      <c r="A36" s="2" t="s">
        <v>34</v>
      </c>
      <c r="C36" s="30">
        <v>603.47</v>
      </c>
      <c r="D36" s="10">
        <f>-C36</f>
        <v>-603</v>
      </c>
      <c r="E36" s="10">
        <f>SUM(C36:D36)</f>
        <v>0</v>
      </c>
    </row>
    <row r="37" spans="1:5" ht="16.3">
      <c r="A37" s="2" t="s">
        <v>35</v>
      </c>
      <c r="C37" s="12">
        <f>D9</f>
        <v>13206</v>
      </c>
      <c r="D37" s="12">
        <f>-C37</f>
        <v>-13206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469136</v>
      </c>
      <c r="D39" s="11">
        <f>SUM(D35:D38)</f>
        <v>-469136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1733635</v>
      </c>
      <c r="D41" s="16">
        <f>SUM(D32,D39)</f>
        <v>-213639</v>
      </c>
      <c r="E41" s="16">
        <f>SUM(E32,E39)</f>
        <v>1519996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1333483</v>
      </c>
      <c r="D48" s="17">
        <f>((C8+C9+C36+C37)*0.95)+D8+D9+D36+D37+C16+C17</f>
        <v>943018</v>
      </c>
      <c r="E48" s="17">
        <f>SUM(C48:D48)</f>
        <v>2276501</v>
      </c>
    </row>
    <row r="49" spans="1:14">
      <c r="A49" s="2" t="s">
        <v>16</v>
      </c>
      <c r="C49" s="11">
        <f>SUM(C23:D24,C27:D27)</f>
        <v>-1426462</v>
      </c>
      <c r="D49" s="11">
        <f>SUM(C25:D25,C28:D28)</f>
        <v>669957</v>
      </c>
      <c r="E49" s="11">
        <f>SUM(C49:D49)</f>
        <v>-756505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-92979</v>
      </c>
      <c r="D51" s="11">
        <f>SUM(D48:D50)</f>
        <v>1612975</v>
      </c>
      <c r="E51" s="11">
        <f>SUM(E48:E49)</f>
        <v>1519996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-92979</v>
      </c>
      <c r="D55" s="16">
        <f>SUM(D51:D53)</f>
        <v>1612975</v>
      </c>
      <c r="E55" s="16">
        <f>SUM(E51:E53)</f>
        <v>1519996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>
  <sheetPr codeName="Sheet82"/>
  <dimension ref="A1:N57"/>
  <sheetViews>
    <sheetView topLeftCell="A28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454372</v>
      </c>
      <c r="D7" s="32">
        <v>629864</v>
      </c>
      <c r="E7" s="17">
        <f>SUM(C7:D7)</f>
        <v>1084236</v>
      </c>
    </row>
    <row r="8" spans="1:8">
      <c r="A8" s="2" t="s">
        <v>30</v>
      </c>
      <c r="C8" s="30">
        <v>129035</v>
      </c>
      <c r="D8" s="30">
        <v>113832</v>
      </c>
      <c r="E8" s="10">
        <f>SUM(C8:D8)</f>
        <v>242867</v>
      </c>
      <c r="G8" s="10"/>
    </row>
    <row r="9" spans="1:8">
      <c r="A9" s="2" t="s">
        <v>31</v>
      </c>
      <c r="C9" s="30">
        <v>30771</v>
      </c>
      <c r="D9" s="30">
        <v>35052</v>
      </c>
      <c r="E9" s="10">
        <f>SUM(C9:D9)</f>
        <v>65823</v>
      </c>
      <c r="G9" s="10"/>
      <c r="H9" s="10"/>
    </row>
    <row r="10" spans="1:8">
      <c r="A10" s="2" t="s">
        <v>3</v>
      </c>
      <c r="C10" s="30">
        <v>111659</v>
      </c>
      <c r="D10" s="10">
        <v>0</v>
      </c>
      <c r="E10" s="10">
        <f>SUM(C10:D10)</f>
        <v>111659</v>
      </c>
    </row>
    <row r="11" spans="1:8" ht="16.3">
      <c r="A11" s="2" t="s">
        <v>32</v>
      </c>
      <c r="C11" s="39">
        <v>30084</v>
      </c>
      <c r="D11" s="12">
        <v>0</v>
      </c>
      <c r="E11" s="11">
        <f>SUM(C11:D11)</f>
        <v>30084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755921</v>
      </c>
      <c r="D13" s="12">
        <f>SUM(D7:D12)</f>
        <v>778748</v>
      </c>
      <c r="E13" s="12">
        <f>SUM(E7:E11)</f>
        <v>1534669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334540</v>
      </c>
      <c r="D16" s="10">
        <v>0</v>
      </c>
      <c r="E16" s="10">
        <f>SUM(C16:D16)</f>
        <v>334540</v>
      </c>
    </row>
    <row r="17" spans="1:7" ht="16.3">
      <c r="A17" s="2" t="s">
        <v>7</v>
      </c>
      <c r="C17" s="40">
        <v>474576</v>
      </c>
      <c r="D17" s="12">
        <v>0</v>
      </c>
      <c r="E17" s="12">
        <f>SUM(C17:D17)</f>
        <v>474576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1565037</v>
      </c>
      <c r="D19" s="12">
        <f>SUM(D13:D17)</f>
        <v>778748</v>
      </c>
      <c r="E19" s="12">
        <f>SUM(E13:E18)</f>
        <v>2343785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-118605</v>
      </c>
      <c r="D23" s="10">
        <v>-316001</v>
      </c>
      <c r="E23" s="10">
        <f>SUM(C23:D23)</f>
        <v>-434606</v>
      </c>
    </row>
    <row r="24" spans="1:7">
      <c r="A24" s="2" t="s">
        <v>25</v>
      </c>
      <c r="C24" s="10">
        <f>-C16</f>
        <v>-334540</v>
      </c>
      <c r="D24" s="10">
        <v>0</v>
      </c>
      <c r="E24" s="10">
        <f t="shared" ref="E24" si="0">SUM(C24:D24)</f>
        <v>-334540</v>
      </c>
    </row>
    <row r="25" spans="1:7">
      <c r="A25" s="2" t="s">
        <v>26</v>
      </c>
      <c r="C25" s="10">
        <v>-17722</v>
      </c>
      <c r="D25" s="10">
        <v>-267057</v>
      </c>
      <c r="E25" s="10">
        <f>SUM(C25:D25)</f>
        <v>-284779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-237288</v>
      </c>
      <c r="D27" s="10">
        <v>-237288</v>
      </c>
      <c r="E27" s="10">
        <f>SUM(C27:D27)</f>
        <v>-474576</v>
      </c>
    </row>
    <row r="28" spans="1:7" ht="16.3">
      <c r="A28" s="2" t="s">
        <v>26</v>
      </c>
      <c r="C28" s="12">
        <v>18725</v>
      </c>
      <c r="D28" s="12">
        <v>18725</v>
      </c>
      <c r="E28" s="12">
        <f>SUM(C28:D28)</f>
        <v>37450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-689430</v>
      </c>
      <c r="D30" s="12">
        <f>SUM(D23:D25)+SUM(D27:D28)</f>
        <v>-801621</v>
      </c>
      <c r="E30" s="12">
        <f>SUM(E23:E25,E27:E28)</f>
        <v>-1491051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875607</v>
      </c>
      <c r="D32" s="22">
        <f>SUM(D19,D30)</f>
        <v>-22873</v>
      </c>
      <c r="E32" s="22">
        <f>SUM(E19,E30)</f>
        <v>852734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548379</v>
      </c>
      <c r="D35" s="15">
        <f>-C35</f>
        <v>-548379</v>
      </c>
      <c r="E35" s="10">
        <f>SUM(C35:D35)</f>
        <v>0</v>
      </c>
    </row>
    <row r="36" spans="1:5">
      <c r="A36" s="2" t="s">
        <v>34</v>
      </c>
      <c r="C36" s="30">
        <v>31228.62</v>
      </c>
      <c r="D36" s="10">
        <f>-C36</f>
        <v>-31229</v>
      </c>
      <c r="E36" s="10">
        <f>SUM(C36:D36)</f>
        <v>0</v>
      </c>
    </row>
    <row r="37" spans="1:5" ht="16.3">
      <c r="A37" s="2" t="s">
        <v>35</v>
      </c>
      <c r="C37" s="12">
        <f>D9</f>
        <v>35052</v>
      </c>
      <c r="D37" s="12">
        <f>-C37</f>
        <v>-35052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614660</v>
      </c>
      <c r="D39" s="11">
        <f>SUM(D35:D38)</f>
        <v>-614660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1490267</v>
      </c>
      <c r="D41" s="16">
        <f>SUM(D32,D39)</f>
        <v>-637533</v>
      </c>
      <c r="E41" s="16">
        <f>SUM(E32,E39)</f>
        <v>852734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1237284</v>
      </c>
      <c r="D48" s="17">
        <f>((C8+C9+C36+C37)*0.95)+D8+D9+D36+D37+C16+C17</f>
        <v>1106501</v>
      </c>
      <c r="E48" s="17">
        <f>SUM(C48:D48)</f>
        <v>2343785</v>
      </c>
    </row>
    <row r="49" spans="1:14">
      <c r="A49" s="2" t="s">
        <v>16</v>
      </c>
      <c r="C49" s="11">
        <f>SUM(C23:D24,C27:D27)</f>
        <v>-1243722</v>
      </c>
      <c r="D49" s="11">
        <f>SUM(C25:D25,C28:D28)</f>
        <v>-247329</v>
      </c>
      <c r="E49" s="11">
        <f>SUM(C49:D49)</f>
        <v>-1491051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-6438</v>
      </c>
      <c r="D51" s="11">
        <f>SUM(D48:D50)</f>
        <v>859172</v>
      </c>
      <c r="E51" s="11">
        <f>SUM(E48:E49)</f>
        <v>852734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-6438</v>
      </c>
      <c r="D55" s="16">
        <f>SUM(D51:D53)</f>
        <v>859172</v>
      </c>
      <c r="E55" s="16">
        <f>SUM(E51:E53)</f>
        <v>852734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>
  <sheetPr codeName="Sheet83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1985691</v>
      </c>
      <c r="D7" s="32">
        <v>1711042</v>
      </c>
      <c r="E7" s="17">
        <f>SUM(C7:D7)</f>
        <v>3696733</v>
      </c>
    </row>
    <row r="8" spans="1:8">
      <c r="A8" s="2" t="s">
        <v>30</v>
      </c>
      <c r="C8" s="30">
        <v>656033</v>
      </c>
      <c r="D8" s="30">
        <v>244810</v>
      </c>
      <c r="E8" s="10">
        <f>SUM(C8:D8)</f>
        <v>900843</v>
      </c>
      <c r="G8" s="10"/>
    </row>
    <row r="9" spans="1:8">
      <c r="A9" s="2" t="s">
        <v>31</v>
      </c>
      <c r="C9" s="30">
        <v>138527</v>
      </c>
      <c r="D9" s="30">
        <v>144505</v>
      </c>
      <c r="E9" s="10">
        <f>SUM(C9:D9)</f>
        <v>283032</v>
      </c>
      <c r="G9" s="10"/>
      <c r="H9" s="10"/>
    </row>
    <row r="10" spans="1:8">
      <c r="A10" s="2" t="s">
        <v>3</v>
      </c>
      <c r="C10" s="30">
        <v>360536</v>
      </c>
      <c r="D10" s="10">
        <v>0</v>
      </c>
      <c r="E10" s="10">
        <f>SUM(C10:D10)</f>
        <v>360536</v>
      </c>
    </row>
    <row r="11" spans="1:8" ht="16.3">
      <c r="A11" s="2" t="s">
        <v>32</v>
      </c>
      <c r="C11" s="39">
        <v>110157</v>
      </c>
      <c r="D11" s="12">
        <v>0</v>
      </c>
      <c r="E11" s="11">
        <f>SUM(C11:D11)</f>
        <v>110157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3250944</v>
      </c>
      <c r="D13" s="12">
        <f>SUM(D7:D12)</f>
        <v>2100357</v>
      </c>
      <c r="E13" s="12">
        <f>SUM(E7:E11)</f>
        <v>5351301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296425</v>
      </c>
      <c r="D16" s="10">
        <v>0</v>
      </c>
      <c r="E16" s="10">
        <f>SUM(C16:D16)</f>
        <v>296425</v>
      </c>
    </row>
    <row r="17" spans="1:7" ht="16.3">
      <c r="A17" s="2" t="s">
        <v>7</v>
      </c>
      <c r="C17" s="40">
        <v>476045</v>
      </c>
      <c r="D17" s="12">
        <v>0</v>
      </c>
      <c r="E17" s="12">
        <f>SUM(C17:D17)</f>
        <v>476045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4023414</v>
      </c>
      <c r="D19" s="12">
        <f>SUM(D13:D17)</f>
        <v>2100357</v>
      </c>
      <c r="E19" s="12">
        <f>SUM(E13:E18)</f>
        <v>6123771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-2045</v>
      </c>
      <c r="D23" s="10">
        <v>-600972</v>
      </c>
      <c r="E23" s="10">
        <f>SUM(C23:D23)</f>
        <v>-603017</v>
      </c>
    </row>
    <row r="24" spans="1:7">
      <c r="A24" s="2" t="s">
        <v>25</v>
      </c>
      <c r="C24" s="10">
        <f>-C16</f>
        <v>-296425</v>
      </c>
      <c r="D24" s="10">
        <v>0</v>
      </c>
      <c r="E24" s="10">
        <f t="shared" ref="E24" si="0">SUM(C24:D24)</f>
        <v>-296425</v>
      </c>
    </row>
    <row r="25" spans="1:7">
      <c r="A25" s="2" t="s">
        <v>26</v>
      </c>
      <c r="C25" s="10">
        <v>-277887</v>
      </c>
      <c r="D25" s="10">
        <v>-231814</v>
      </c>
      <c r="E25" s="10">
        <f>SUM(C25:D25)</f>
        <v>-509701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-158682</v>
      </c>
      <c r="D27" s="10">
        <v>-317363</v>
      </c>
      <c r="E27" s="10">
        <f>SUM(C27:D27)</f>
        <v>-476045</v>
      </c>
    </row>
    <row r="28" spans="1:7" ht="16.3">
      <c r="A28" s="2" t="s">
        <v>26</v>
      </c>
      <c r="C28" s="12">
        <v>5491</v>
      </c>
      <c r="D28" s="12">
        <v>10981</v>
      </c>
      <c r="E28" s="12">
        <f>SUM(C28:D28)</f>
        <v>16472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-729548</v>
      </c>
      <c r="D30" s="12">
        <f>SUM(D23:D25)+SUM(D27:D28)</f>
        <v>-1139168</v>
      </c>
      <c r="E30" s="12">
        <f>SUM(E23:E25,E27:E28)</f>
        <v>-1868716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3293866</v>
      </c>
      <c r="D32" s="22">
        <f>SUM(D19,D30)</f>
        <v>961189</v>
      </c>
      <c r="E32" s="22">
        <f>SUM(E19,E30)</f>
        <v>4255055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1431256</v>
      </c>
      <c r="D35" s="15">
        <f>-C35</f>
        <v>-1431256</v>
      </c>
      <c r="E35" s="10">
        <f>SUM(C35:D35)</f>
        <v>0</v>
      </c>
    </row>
    <row r="36" spans="1:5">
      <c r="A36" s="2" t="s">
        <v>34</v>
      </c>
      <c r="C36" s="30">
        <v>48592.21</v>
      </c>
      <c r="D36" s="10">
        <f>-C36</f>
        <v>-48592</v>
      </c>
      <c r="E36" s="10">
        <f>SUM(C36:D36)</f>
        <v>0</v>
      </c>
    </row>
    <row r="37" spans="1:5" ht="16.3">
      <c r="A37" s="2" t="s">
        <v>35</v>
      </c>
      <c r="C37" s="12">
        <f>D9</f>
        <v>144505</v>
      </c>
      <c r="D37" s="12">
        <f>-C37</f>
        <v>-144505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1624353</v>
      </c>
      <c r="D39" s="11">
        <f>SUM(D35:D38)</f>
        <v>-1624353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4918219</v>
      </c>
      <c r="D41" s="16">
        <f>SUM(D32,D39)</f>
        <v>-663164</v>
      </c>
      <c r="E41" s="16">
        <f>SUM(E32,E39)</f>
        <v>4255055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4216809</v>
      </c>
      <c r="D48" s="17">
        <f>((C8+C9+C36+C37)*0.95)+D8+D9+D36+D37+C16+C17</f>
        <v>1906962</v>
      </c>
      <c r="E48" s="17">
        <f>SUM(C48:D48)</f>
        <v>6123771</v>
      </c>
    </row>
    <row r="49" spans="1:14">
      <c r="A49" s="2" t="s">
        <v>16</v>
      </c>
      <c r="C49" s="11">
        <f>SUM(C23:D24,C27:D27)</f>
        <v>-1375487</v>
      </c>
      <c r="D49" s="11">
        <f>SUM(C25:D25,C28:D28)</f>
        <v>-493229</v>
      </c>
      <c r="E49" s="11">
        <f>SUM(C49:D49)</f>
        <v>-1868716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2841322</v>
      </c>
      <c r="D51" s="11">
        <f>SUM(D48:D50)</f>
        <v>1413733</v>
      </c>
      <c r="E51" s="11">
        <f>SUM(E48:E49)</f>
        <v>4255055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75858</v>
      </c>
      <c r="D53" s="12">
        <v>151716.88</v>
      </c>
      <c r="E53" s="12">
        <f>SUM(C53:D53)</f>
        <v>227575</v>
      </c>
    </row>
    <row r="54" spans="1:14" ht="11.3" customHeight="1"/>
    <row r="55" spans="1:14">
      <c r="A55" s="2" t="s">
        <v>18</v>
      </c>
      <c r="C55" s="16">
        <f>SUM(C51:C53)</f>
        <v>2917180</v>
      </c>
      <c r="D55" s="16">
        <f>SUM(D51:D53)</f>
        <v>1565450</v>
      </c>
      <c r="E55" s="16">
        <f>SUM(E51:E53)</f>
        <v>4482630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>
  <sheetPr codeName="Sheet84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814872</v>
      </c>
      <c r="D7" s="32">
        <v>957509</v>
      </c>
      <c r="E7" s="17">
        <f>SUM(C7:D7)</f>
        <v>1772381</v>
      </c>
    </row>
    <row r="8" spans="1:8">
      <c r="A8" s="2" t="s">
        <v>30</v>
      </c>
      <c r="C8" s="30">
        <v>243034</v>
      </c>
      <c r="D8" s="30">
        <v>343146</v>
      </c>
      <c r="E8" s="10">
        <f>SUM(C8:D8)</f>
        <v>586180</v>
      </c>
      <c r="G8" s="10"/>
    </row>
    <row r="9" spans="1:8">
      <c r="A9" s="2" t="s">
        <v>31</v>
      </c>
      <c r="C9" s="30">
        <v>312</v>
      </c>
      <c r="D9" s="30">
        <v>40393</v>
      </c>
      <c r="E9" s="10">
        <f>SUM(C9:D9)</f>
        <v>40705</v>
      </c>
      <c r="G9" s="10"/>
      <c r="H9" s="10"/>
    </row>
    <row r="10" spans="1:8">
      <c r="A10" s="2" t="s">
        <v>3</v>
      </c>
      <c r="C10" s="30">
        <v>179187</v>
      </c>
      <c r="D10" s="10">
        <v>0</v>
      </c>
      <c r="E10" s="10">
        <f>SUM(C10:D10)</f>
        <v>179187</v>
      </c>
    </row>
    <row r="11" spans="1:8" ht="16.3">
      <c r="A11" s="2" t="s">
        <v>32</v>
      </c>
      <c r="C11" s="39">
        <v>49817</v>
      </c>
      <c r="D11" s="12">
        <v>0</v>
      </c>
      <c r="E11" s="11">
        <f>SUM(C11:D11)</f>
        <v>49817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1287222</v>
      </c>
      <c r="D13" s="12">
        <f>SUM(D7:D12)</f>
        <v>1341048</v>
      </c>
      <c r="E13" s="12">
        <f>SUM(E7:E11)</f>
        <v>2628270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283369</v>
      </c>
      <c r="D16" s="10">
        <v>0</v>
      </c>
      <c r="E16" s="10">
        <f>SUM(C16:D16)</f>
        <v>283369</v>
      </c>
    </row>
    <row r="17" spans="1:7" ht="16.3">
      <c r="A17" s="2" t="s">
        <v>7</v>
      </c>
      <c r="C17" s="40">
        <v>515409</v>
      </c>
      <c r="D17" s="12">
        <v>0</v>
      </c>
      <c r="E17" s="12">
        <f>SUM(C17:D17)</f>
        <v>515409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2086000</v>
      </c>
      <c r="D19" s="12">
        <f>SUM(D13:D17)</f>
        <v>1341048</v>
      </c>
      <c r="E19" s="12">
        <f>SUM(E13:E18)</f>
        <v>3427048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-125644</v>
      </c>
      <c r="D23" s="10">
        <v>-581053</v>
      </c>
      <c r="E23" s="10">
        <f>SUM(C23:D23)</f>
        <v>-706697</v>
      </c>
    </row>
    <row r="24" spans="1:7">
      <c r="A24" s="2" t="s">
        <v>25</v>
      </c>
      <c r="C24" s="10">
        <f>-C16</f>
        <v>-283369</v>
      </c>
      <c r="D24" s="10">
        <v>0</v>
      </c>
      <c r="E24" s="10">
        <f t="shared" ref="E24" si="0">SUM(C24:D24)</f>
        <v>-283369</v>
      </c>
    </row>
    <row r="25" spans="1:7">
      <c r="A25" s="2" t="s">
        <v>26</v>
      </c>
      <c r="C25" s="10">
        <v>283369</v>
      </c>
      <c r="D25" s="10">
        <v>0</v>
      </c>
      <c r="E25" s="10">
        <f>SUM(C25:D25)</f>
        <v>283369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-257704</v>
      </c>
      <c r="D27" s="10">
        <v>-257704</v>
      </c>
      <c r="E27" s="10">
        <f>SUM(C27:D27)</f>
        <v>-515408</v>
      </c>
    </row>
    <row r="28" spans="1:7" ht="16.3">
      <c r="A28" s="2" t="s">
        <v>26</v>
      </c>
      <c r="C28" s="12">
        <v>257704</v>
      </c>
      <c r="D28" s="12">
        <v>257704</v>
      </c>
      <c r="E28" s="12">
        <f>SUM(C28:D28)</f>
        <v>515408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-125644</v>
      </c>
      <c r="D30" s="12">
        <f>SUM(D23:D25)+SUM(D27:D28)</f>
        <v>-581053</v>
      </c>
      <c r="E30" s="12">
        <f>SUM(E23:E25,E27:E28)</f>
        <v>-706697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1960356</v>
      </c>
      <c r="D32" s="22">
        <f>SUM(D19,D30)</f>
        <v>759995</v>
      </c>
      <c r="E32" s="22">
        <f>SUM(E19,E30)</f>
        <v>2720351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804107</v>
      </c>
      <c r="D35" s="10">
        <f>-C35</f>
        <v>-804107</v>
      </c>
      <c r="E35" s="10">
        <f>SUM(C35:D35)</f>
        <v>0</v>
      </c>
    </row>
    <row r="36" spans="1:5">
      <c r="A36" s="2" t="s">
        <v>34</v>
      </c>
      <c r="C36" s="30">
        <v>208228.79</v>
      </c>
      <c r="D36" s="10">
        <f>-C36</f>
        <v>-208229</v>
      </c>
      <c r="E36" s="10">
        <f>SUM(C36:D36)</f>
        <v>0</v>
      </c>
    </row>
    <row r="37" spans="1:5" ht="16.3">
      <c r="A37" s="2" t="s">
        <v>35</v>
      </c>
      <c r="C37" s="12">
        <f>D9</f>
        <v>40393</v>
      </c>
      <c r="D37" s="12">
        <f>-C37</f>
        <v>-40393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1052729</v>
      </c>
      <c r="D39" s="11">
        <f>SUM(D35:D38)</f>
        <v>-1052729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3013085</v>
      </c>
      <c r="D41" s="16">
        <f>SUM(D32,D39)</f>
        <v>-292734</v>
      </c>
      <c r="E41" s="16">
        <f>SUM(E32,E39)</f>
        <v>2720351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2025984</v>
      </c>
      <c r="D48" s="17">
        <f>((C8+C9+C36+C37)*0.95)+D8+D9+D36+D37+C16+C17</f>
        <v>1401064</v>
      </c>
      <c r="E48" s="17">
        <f>SUM(C48:D48)</f>
        <v>3427048</v>
      </c>
    </row>
    <row r="49" spans="1:14">
      <c r="A49" s="2" t="s">
        <v>16</v>
      </c>
      <c r="C49" s="11">
        <f>SUM(C23:D24,C27:D27)</f>
        <v>-1505474</v>
      </c>
      <c r="D49" s="11">
        <f>SUM(C25:D25,C28:D28)</f>
        <v>798777</v>
      </c>
      <c r="E49" s="11">
        <f>SUM(C49:D49)</f>
        <v>-706697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520510</v>
      </c>
      <c r="D51" s="11">
        <f>SUM(D48:D50)</f>
        <v>2199841</v>
      </c>
      <c r="E51" s="11">
        <f>SUM(E48:E49)</f>
        <v>2720351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4125</v>
      </c>
      <c r="D53" s="12">
        <v>8249.7999999999993</v>
      </c>
      <c r="E53" s="12">
        <f>SUM(C53:D53)</f>
        <v>12375</v>
      </c>
    </row>
    <row r="54" spans="1:14" ht="11.3" customHeight="1"/>
    <row r="55" spans="1:14">
      <c r="A55" s="2" t="s">
        <v>18</v>
      </c>
      <c r="C55" s="16">
        <f>SUM(C51:C53)</f>
        <v>524635</v>
      </c>
      <c r="D55" s="16">
        <f>SUM(D51:D53)</f>
        <v>2208091</v>
      </c>
      <c r="E55" s="16">
        <f>SUM(E51:E53)</f>
        <v>2732726</v>
      </c>
    </row>
    <row r="56" spans="1:14" ht="11.3" customHeight="1">
      <c r="K56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>
  <sheetPr codeName="Sheet85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117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1032886</v>
      </c>
      <c r="D7" s="32">
        <v>1097202</v>
      </c>
      <c r="E7" s="17">
        <f>SUM(C7:D7)</f>
        <v>2130088</v>
      </c>
    </row>
    <row r="8" spans="1:8">
      <c r="A8" s="2" t="s">
        <v>30</v>
      </c>
      <c r="C8" s="30">
        <v>312897</v>
      </c>
      <c r="D8" s="30">
        <v>718429</v>
      </c>
      <c r="E8" s="10">
        <f>SUM(C8:D8)</f>
        <v>1031326</v>
      </c>
      <c r="G8" s="10"/>
    </row>
    <row r="9" spans="1:8">
      <c r="A9" s="2" t="s">
        <v>31</v>
      </c>
      <c r="C9" s="30">
        <v>134</v>
      </c>
      <c r="D9" s="30">
        <v>7737</v>
      </c>
      <c r="E9" s="10">
        <f>SUM(C9:D9)</f>
        <v>7871</v>
      </c>
      <c r="G9" s="10"/>
      <c r="H9" s="10"/>
    </row>
    <row r="10" spans="1:8">
      <c r="A10" s="2" t="s">
        <v>3</v>
      </c>
      <c r="C10" s="30">
        <v>209991</v>
      </c>
      <c r="D10" s="10">
        <v>0</v>
      </c>
      <c r="E10" s="10">
        <f>SUM(C10:D10)</f>
        <v>209991</v>
      </c>
    </row>
    <row r="11" spans="1:8" ht="16.3">
      <c r="A11" s="2" t="s">
        <v>32</v>
      </c>
      <c r="C11" s="39">
        <v>62093</v>
      </c>
      <c r="D11" s="12">
        <v>0</v>
      </c>
      <c r="E11" s="11">
        <f>SUM(C11:D11)</f>
        <v>62093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1618001</v>
      </c>
      <c r="D13" s="12">
        <f>SUM(D7:D12)</f>
        <v>1823368</v>
      </c>
      <c r="E13" s="12">
        <f>SUM(E7:E11)</f>
        <v>3441369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339721</v>
      </c>
      <c r="D16" s="10">
        <v>0</v>
      </c>
      <c r="E16" s="10">
        <f>SUM(C16:D16)</f>
        <v>339721</v>
      </c>
    </row>
    <row r="17" spans="1:7" ht="16.3">
      <c r="A17" s="2" t="s">
        <v>7</v>
      </c>
      <c r="C17" s="40">
        <v>597996</v>
      </c>
      <c r="D17" s="12">
        <v>0</v>
      </c>
      <c r="E17" s="12">
        <f>SUM(C17:D17)</f>
        <v>597996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2555718</v>
      </c>
      <c r="D19" s="12">
        <f>SUM(D13:D17)</f>
        <v>1823368</v>
      </c>
      <c r="E19" s="12">
        <f>SUM(E13:E18)</f>
        <v>4379086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-167631</v>
      </c>
      <c r="D23" s="10">
        <v>-325808</v>
      </c>
      <c r="E23" s="10">
        <f>SUM(C23:D23)</f>
        <v>-493439</v>
      </c>
    </row>
    <row r="24" spans="1:7">
      <c r="A24" s="2" t="s">
        <v>25</v>
      </c>
      <c r="C24" s="10">
        <f>-C16</f>
        <v>-339721</v>
      </c>
      <c r="D24" s="10">
        <v>0</v>
      </c>
      <c r="E24" s="10">
        <f t="shared" ref="E24" si="0">SUM(C24:D24)</f>
        <v>-339721</v>
      </c>
    </row>
    <row r="25" spans="1:7">
      <c r="A25" s="2" t="s">
        <v>26</v>
      </c>
      <c r="C25" s="10">
        <v>-140879</v>
      </c>
      <c r="D25" s="10">
        <v>-186282</v>
      </c>
      <c r="E25" s="10">
        <f>SUM(C25:D25)</f>
        <v>-327161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-239199</v>
      </c>
      <c r="D27" s="10">
        <v>-358798</v>
      </c>
      <c r="E27" s="10">
        <f>SUM(C27:D27)</f>
        <v>-597997</v>
      </c>
    </row>
    <row r="28" spans="1:7" ht="16.3">
      <c r="A28" s="2" t="s">
        <v>26</v>
      </c>
      <c r="C28" s="12">
        <v>97782</v>
      </c>
      <c r="D28" s="12">
        <v>146673</v>
      </c>
      <c r="E28" s="12">
        <f>SUM(C28:D28)</f>
        <v>244455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-789648</v>
      </c>
      <c r="D30" s="12">
        <f>SUM(D23:D25)+SUM(D27:D28)</f>
        <v>-724215</v>
      </c>
      <c r="E30" s="12">
        <f>SUM(E23:E25,E27:E28)</f>
        <v>-1513863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1766070</v>
      </c>
      <c r="D32" s="22">
        <f>SUM(D19,D30)</f>
        <v>1099153</v>
      </c>
      <c r="E32" s="22">
        <f>SUM(E19,E30)</f>
        <v>2865223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927141</v>
      </c>
      <c r="D35" s="15">
        <f>-C35</f>
        <v>-927141</v>
      </c>
      <c r="E35" s="10">
        <f>SUM(C35:D35)</f>
        <v>0</v>
      </c>
    </row>
    <row r="36" spans="1:5">
      <c r="A36" s="2" t="s">
        <v>34</v>
      </c>
      <c r="C36" s="30">
        <v>551594.28</v>
      </c>
      <c r="D36" s="10">
        <f>-C36</f>
        <v>-551594</v>
      </c>
      <c r="E36" s="10">
        <f>SUM(C36:D36)</f>
        <v>0</v>
      </c>
    </row>
    <row r="37" spans="1:5" ht="16.3">
      <c r="A37" s="2" t="s">
        <v>35</v>
      </c>
      <c r="C37" s="12">
        <f>D9</f>
        <v>7737</v>
      </c>
      <c r="D37" s="12">
        <f>-C37</f>
        <v>-7737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1486472</v>
      </c>
      <c r="D39" s="11">
        <f>SUM(D35:D38)</f>
        <v>-1486472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3252542</v>
      </c>
      <c r="D41" s="16">
        <f>SUM(D32,D39)</f>
        <v>-387319</v>
      </c>
      <c r="E41" s="16">
        <f>SUM(E32,E39)</f>
        <v>2865223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2445790</v>
      </c>
      <c r="D48" s="17">
        <f>((C8+C9+C36+C37)*0.95)+D8+D9+D36+D37+C16+C17</f>
        <v>1933296</v>
      </c>
      <c r="E48" s="17">
        <f>SUM(C48:D48)</f>
        <v>4379086</v>
      </c>
    </row>
    <row r="49" spans="1:14">
      <c r="A49" s="2" t="s">
        <v>16</v>
      </c>
      <c r="C49" s="11">
        <f>SUM(C23:D24,C27:D27)</f>
        <v>-1431157</v>
      </c>
      <c r="D49" s="11">
        <f>SUM(C25:D25,C28:D28)</f>
        <v>-82706</v>
      </c>
      <c r="E49" s="11">
        <f>SUM(C49:D49)</f>
        <v>-1513863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1014633</v>
      </c>
      <c r="D51" s="11">
        <f>SUM(D48:D50)</f>
        <v>1850590</v>
      </c>
      <c r="E51" s="11">
        <f>SUM(E48:E49)</f>
        <v>2865223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9715</v>
      </c>
      <c r="D53" s="12">
        <v>19430.439999999999</v>
      </c>
      <c r="E53" s="12">
        <f>SUM(C53:D53)</f>
        <v>29145</v>
      </c>
    </row>
    <row r="54" spans="1:14" ht="11.3" customHeight="1"/>
    <row r="55" spans="1:14">
      <c r="A55" s="2" t="s">
        <v>18</v>
      </c>
      <c r="C55" s="16">
        <f>SUM(C51:C53)</f>
        <v>1024348</v>
      </c>
      <c r="D55" s="16">
        <f>SUM(D51:D53)</f>
        <v>1870020</v>
      </c>
      <c r="E55" s="16">
        <f>SUM(E51:E53)</f>
        <v>2894368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>
  <sheetPr codeName="Sheet86"/>
  <dimension ref="A1:N57"/>
  <sheetViews>
    <sheetView topLeftCell="A31" zoomScaleNormal="100" workbookViewId="0">
      <selection activeCell="D10" sqref="D10"/>
    </sheetView>
  </sheetViews>
  <sheetFormatPr defaultColWidth="9.109375" defaultRowHeight="14.4"/>
  <cols>
    <col min="1" max="1" width="41.109375" style="2" customWidth="1"/>
    <col min="2" max="2" width="27.66406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118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8191936</v>
      </c>
      <c r="D7" s="32">
        <v>2259521</v>
      </c>
      <c r="E7" s="17">
        <f>SUM(C7:D7)</f>
        <v>10451457</v>
      </c>
    </row>
    <row r="8" spans="1:8">
      <c r="A8" s="2" t="s">
        <v>30</v>
      </c>
      <c r="C8" s="30">
        <v>2769476</v>
      </c>
      <c r="D8" s="30">
        <v>1115891</v>
      </c>
      <c r="E8" s="10">
        <f>SUM(C8:D8)</f>
        <v>3885367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903684</v>
      </c>
      <c r="D10" s="10">
        <v>0</v>
      </c>
      <c r="E10" s="10">
        <f>SUM(C10:D10)</f>
        <v>903684</v>
      </c>
    </row>
    <row r="11" spans="1:8" ht="16.3">
      <c r="A11" s="2" t="s">
        <v>32</v>
      </c>
      <c r="C11" s="39">
        <v>293078</v>
      </c>
      <c r="D11" s="12">
        <v>0</v>
      </c>
      <c r="E11" s="11">
        <f>SUM(C11:D11)</f>
        <v>293078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12158174</v>
      </c>
      <c r="D13" s="12">
        <f>SUM(D7:D12)</f>
        <v>3375412</v>
      </c>
      <c r="E13" s="12">
        <f>SUM(E7:E11)</f>
        <v>15533586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700854</v>
      </c>
      <c r="D16" s="10">
        <v>0</v>
      </c>
      <c r="E16" s="10">
        <f>SUM(C16:D16)</f>
        <v>700854</v>
      </c>
    </row>
    <row r="17" spans="1:7" ht="16.3">
      <c r="A17" s="2" t="s">
        <v>7</v>
      </c>
      <c r="C17" s="40">
        <v>556707</v>
      </c>
      <c r="D17" s="12">
        <v>0</v>
      </c>
      <c r="E17" s="12">
        <f>SUM(C17:D17)</f>
        <v>556707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13415735</v>
      </c>
      <c r="D19" s="12">
        <f>SUM(D13:D17)</f>
        <v>3375412</v>
      </c>
      <c r="E19" s="12">
        <f>SUM(E13:E18)</f>
        <v>16791147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-317386</v>
      </c>
      <c r="D23" s="10">
        <v>-1155422</v>
      </c>
      <c r="E23" s="10">
        <f>SUM(C23:D23)</f>
        <v>-1472808</v>
      </c>
    </row>
    <row r="24" spans="1:7">
      <c r="A24" s="2" t="s">
        <v>25</v>
      </c>
      <c r="C24" s="10">
        <f>-C16</f>
        <v>-700854</v>
      </c>
      <c r="D24" s="10">
        <v>0</v>
      </c>
      <c r="E24" s="10">
        <f t="shared" ref="E24" si="0">SUM(C24:D24)</f>
        <v>-700854</v>
      </c>
    </row>
    <row r="25" spans="1:7">
      <c r="A25" s="2" t="s">
        <v>26</v>
      </c>
      <c r="C25" s="10">
        <v>-751223</v>
      </c>
      <c r="D25" s="10">
        <v>-473904</v>
      </c>
      <c r="E25" s="10">
        <f>SUM(C25:D25)</f>
        <v>-1225127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-222683</v>
      </c>
      <c r="D27" s="10">
        <v>-334024</v>
      </c>
      <c r="E27" s="10">
        <f>SUM(C27:D27)</f>
        <v>-556707</v>
      </c>
    </row>
    <row r="28" spans="1:7" ht="16.3">
      <c r="A28" s="2" t="s">
        <v>26</v>
      </c>
      <c r="C28" s="12">
        <v>-674645</v>
      </c>
      <c r="D28" s="12">
        <v>-1011969</v>
      </c>
      <c r="E28" s="12">
        <f>SUM(C28:D28)</f>
        <v>-1686614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-2666791</v>
      </c>
      <c r="D30" s="12">
        <f>SUM(D23:D25)+SUM(D27:D28)</f>
        <v>-2975319</v>
      </c>
      <c r="E30" s="12">
        <f>SUM(E23:E25,E27:E28)</f>
        <v>-5642110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10748944</v>
      </c>
      <c r="D32" s="22">
        <f>SUM(D19,D30)</f>
        <v>400093</v>
      </c>
      <c r="E32" s="22">
        <f>SUM(E19,E30)</f>
        <v>11149037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1671231</v>
      </c>
      <c r="D35" s="15">
        <f>-C35</f>
        <v>-1671231</v>
      </c>
      <c r="E35" s="10">
        <f>SUM(C35:D35)</f>
        <v>0</v>
      </c>
    </row>
    <row r="36" spans="1:5">
      <c r="A36" s="2" t="s">
        <v>34</v>
      </c>
      <c r="C36" s="30">
        <v>762392.61</v>
      </c>
      <c r="D36" s="10">
        <f>-C36</f>
        <v>-762393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2433624</v>
      </c>
      <c r="D39" s="11">
        <f>SUM(D35:D38)</f>
        <v>-2433624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13182568</v>
      </c>
      <c r="D41" s="16">
        <f>SUM(D32,D39)</f>
        <v>-2033531</v>
      </c>
      <c r="E41" s="16">
        <f>SUM(E32,E39)</f>
        <v>11149037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11824813</v>
      </c>
      <c r="D48" s="17">
        <f>((C8+C9+C36+C37)*0.95)+D8+D9+D36+D37+C16+C17</f>
        <v>4966334</v>
      </c>
      <c r="E48" s="17">
        <f>SUM(C48:D48)</f>
        <v>16791147</v>
      </c>
    </row>
    <row r="49" spans="1:14">
      <c r="A49" s="2" t="s">
        <v>16</v>
      </c>
      <c r="C49" s="11">
        <f>SUM(C23:D24,C27:D27)</f>
        <v>-2730369</v>
      </c>
      <c r="D49" s="11">
        <f>SUM(C25:D25,C28:D28)</f>
        <v>-2911741</v>
      </c>
      <c r="E49" s="11">
        <f>SUM(C49:D49)</f>
        <v>-5642110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9094444</v>
      </c>
      <c r="D51" s="11">
        <f>SUM(D48:D50)</f>
        <v>2054593</v>
      </c>
      <c r="E51" s="11">
        <f>SUM(E48:E49)</f>
        <v>11149037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221057</v>
      </c>
      <c r="D53" s="12">
        <v>442113.95</v>
      </c>
      <c r="E53" s="12">
        <f>SUM(C53:D53)</f>
        <v>663171</v>
      </c>
    </row>
    <row r="54" spans="1:14" ht="11.3" customHeight="1"/>
    <row r="55" spans="1:14">
      <c r="A55" s="2" t="s">
        <v>18</v>
      </c>
      <c r="C55" s="16">
        <f>SUM(C51:C53)</f>
        <v>9315501</v>
      </c>
      <c r="D55" s="16">
        <f>SUM(D51:D53)</f>
        <v>2496707</v>
      </c>
      <c r="E55" s="16">
        <f>SUM(E51:E53)</f>
        <v>11812208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>
  <sheetPr codeName="Sheet87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8.1093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119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9448270</v>
      </c>
      <c r="D7" s="32">
        <v>2447171</v>
      </c>
      <c r="E7" s="17">
        <f>SUM(C7:D7)</f>
        <v>11895441</v>
      </c>
    </row>
    <row r="8" spans="1:8">
      <c r="A8" s="2" t="s">
        <v>30</v>
      </c>
      <c r="C8" s="30">
        <v>3201259</v>
      </c>
      <c r="D8" s="30">
        <v>1098419</v>
      </c>
      <c r="E8" s="10">
        <f>SUM(C8:D8)</f>
        <v>4299678</v>
      </c>
      <c r="G8" s="10"/>
    </row>
    <row r="9" spans="1:8">
      <c r="A9" s="2" t="s">
        <v>31</v>
      </c>
      <c r="C9" s="30">
        <v>1131</v>
      </c>
      <c r="D9" s="30">
        <v>88</v>
      </c>
      <c r="E9" s="10">
        <f>SUM(C9:D9)</f>
        <v>1219</v>
      </c>
      <c r="G9" s="10"/>
      <c r="H9" s="10"/>
    </row>
    <row r="10" spans="1:8">
      <c r="A10" s="2" t="s">
        <v>3</v>
      </c>
      <c r="C10" s="30">
        <v>865688</v>
      </c>
      <c r="D10" s="10">
        <v>0</v>
      </c>
      <c r="E10" s="10">
        <f>SUM(C10:D10)</f>
        <v>865688</v>
      </c>
    </row>
    <row r="11" spans="1:8" ht="16.3">
      <c r="A11" s="2" t="s">
        <v>32</v>
      </c>
      <c r="C11" s="39">
        <v>338154</v>
      </c>
      <c r="D11" s="12">
        <v>0</v>
      </c>
      <c r="E11" s="11">
        <f>SUM(C11:D11)</f>
        <v>338154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13854502</v>
      </c>
      <c r="D13" s="12">
        <f>SUM(D7:D12)</f>
        <v>3545678</v>
      </c>
      <c r="E13" s="12">
        <f>SUM(E7:E11)</f>
        <v>17400180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575247</v>
      </c>
      <c r="D16" s="10">
        <v>0</v>
      </c>
      <c r="E16" s="10">
        <f>SUM(C16:D16)</f>
        <v>575247</v>
      </c>
    </row>
    <row r="17" spans="1:7" ht="16.3">
      <c r="A17" s="2" t="s">
        <v>7</v>
      </c>
      <c r="C17" s="40">
        <v>819038</v>
      </c>
      <c r="D17" s="12">
        <v>0</v>
      </c>
      <c r="E17" s="12">
        <f>SUM(C17:D17)</f>
        <v>819038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15248787</v>
      </c>
      <c r="D19" s="12">
        <f>SUM(D13:D17)</f>
        <v>3545678</v>
      </c>
      <c r="E19" s="12">
        <f>SUM(E13:E18)</f>
        <v>18794465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-334133</v>
      </c>
      <c r="D23" s="10">
        <v>-1467636</v>
      </c>
      <c r="E23" s="10">
        <f>SUM(C23:D23)</f>
        <v>-1801769</v>
      </c>
    </row>
    <row r="24" spans="1:7">
      <c r="A24" s="2" t="s">
        <v>25</v>
      </c>
      <c r="C24" s="10">
        <f>-C16</f>
        <v>-575247</v>
      </c>
      <c r="D24" s="10">
        <v>0</v>
      </c>
      <c r="E24" s="10">
        <f t="shared" ref="E24" si="0">SUM(C24:D24)</f>
        <v>-575247</v>
      </c>
    </row>
    <row r="25" spans="1:7">
      <c r="A25" s="2" t="s">
        <v>26</v>
      </c>
      <c r="C25" s="10">
        <v>-1215550</v>
      </c>
      <c r="D25" s="10">
        <v>-454183</v>
      </c>
      <c r="E25" s="10">
        <f>SUM(C25:D25)</f>
        <v>-1669733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-468022</v>
      </c>
      <c r="D27" s="10">
        <v>-351016</v>
      </c>
      <c r="E27" s="10">
        <f>SUM(C27:D27)</f>
        <v>-819038</v>
      </c>
    </row>
    <row r="28" spans="1:7" ht="16.3">
      <c r="A28" s="2" t="s">
        <v>26</v>
      </c>
      <c r="C28" s="12">
        <v>-755617</v>
      </c>
      <c r="D28" s="12">
        <v>-566714</v>
      </c>
      <c r="E28" s="12">
        <f>SUM(C28:D28)</f>
        <v>-1322331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-3348569</v>
      </c>
      <c r="D30" s="12">
        <f>SUM(D23:D25)+SUM(D27:D28)</f>
        <v>-2839549</v>
      </c>
      <c r="E30" s="12">
        <f>SUM(E23:E25,E27:E28)</f>
        <v>-6188118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11900218</v>
      </c>
      <c r="D32" s="22">
        <f>SUM(D19,D30)</f>
        <v>706129</v>
      </c>
      <c r="E32" s="22">
        <f>SUM(E19,E30)</f>
        <v>12606347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1913546</v>
      </c>
      <c r="D35" s="15">
        <f>-C35</f>
        <v>-1913546</v>
      </c>
      <c r="E35" s="10">
        <f>SUM(C35:D35)</f>
        <v>0</v>
      </c>
    </row>
    <row r="36" spans="1:5">
      <c r="A36" s="2" t="s">
        <v>34</v>
      </c>
      <c r="C36" s="30">
        <v>732014.13</v>
      </c>
      <c r="D36" s="10">
        <f>-C36</f>
        <v>-732014</v>
      </c>
      <c r="E36" s="10">
        <f>SUM(C36:D36)</f>
        <v>0</v>
      </c>
    </row>
    <row r="37" spans="1:5" ht="16.3">
      <c r="A37" s="2" t="s">
        <v>35</v>
      </c>
      <c r="C37" s="12">
        <f>D9</f>
        <v>88</v>
      </c>
      <c r="D37" s="12">
        <f>-C37</f>
        <v>-88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2645648</v>
      </c>
      <c r="D39" s="11">
        <f>SUM(D35:D38)</f>
        <v>-2645648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14545866</v>
      </c>
      <c r="D41" s="16">
        <f>SUM(D32,D39)</f>
        <v>-1939519</v>
      </c>
      <c r="E41" s="16">
        <f>SUM(E32,E39)</f>
        <v>12606347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13296007</v>
      </c>
      <c r="D48" s="17">
        <f>((C8+C9+C36+C37)*0.95)+D8+D9+D36+D37+C16+C17</f>
        <v>5498458</v>
      </c>
      <c r="E48" s="17">
        <f>SUM(C48:D48)</f>
        <v>18794465</v>
      </c>
    </row>
    <row r="49" spans="1:14">
      <c r="A49" s="2" t="s">
        <v>16</v>
      </c>
      <c r="C49" s="11">
        <f>SUM(C23:D24,C27:D27)</f>
        <v>-3196054</v>
      </c>
      <c r="D49" s="11">
        <f>SUM(C25:D25,C28:D28)</f>
        <v>-2992064</v>
      </c>
      <c r="E49" s="11">
        <f>SUM(C49:D49)</f>
        <v>-6188118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10099953</v>
      </c>
      <c r="D51" s="11">
        <f>SUM(D48:D50)</f>
        <v>2506394</v>
      </c>
      <c r="E51" s="11">
        <f>SUM(E48:E49)</f>
        <v>12606347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225035</v>
      </c>
      <c r="D53" s="12">
        <v>450069.01</v>
      </c>
      <c r="E53" s="12">
        <f>SUM(C53:D53)</f>
        <v>675104</v>
      </c>
    </row>
    <row r="54" spans="1:14" ht="11.3" customHeight="1"/>
    <row r="55" spans="1:14">
      <c r="A55" s="2" t="s">
        <v>18</v>
      </c>
      <c r="C55" s="16">
        <f>SUM(C51:C53)</f>
        <v>10324988</v>
      </c>
      <c r="D55" s="16">
        <f>SUM(D51:D53)</f>
        <v>2956463</v>
      </c>
      <c r="E55" s="16">
        <f>SUM(E51:E53)</f>
        <v>13281451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>
  <sheetPr codeName="Sheet88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2.4414062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317874</v>
      </c>
      <c r="D7" s="32">
        <v>139764</v>
      </c>
      <c r="E7" s="17">
        <f>SUM(C7:D7)</f>
        <v>457638</v>
      </c>
    </row>
    <row r="8" spans="1:8">
      <c r="A8" s="2" t="s">
        <v>30</v>
      </c>
      <c r="C8" s="30">
        <v>98984</v>
      </c>
      <c r="D8" s="30">
        <v>43801</v>
      </c>
      <c r="E8" s="10">
        <f>SUM(C8:D8)</f>
        <v>142785</v>
      </c>
      <c r="G8" s="10"/>
    </row>
    <row r="9" spans="1:8">
      <c r="A9" s="2" t="s">
        <v>31</v>
      </c>
      <c r="C9" s="1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53044</v>
      </c>
      <c r="D10" s="10">
        <v>0</v>
      </c>
      <c r="E10" s="10">
        <f>SUM(C10:D10)</f>
        <v>53044</v>
      </c>
    </row>
    <row r="11" spans="1:8" ht="16.3">
      <c r="A11" s="2" t="s">
        <v>32</v>
      </c>
      <c r="C11" s="39">
        <v>13649</v>
      </c>
      <c r="D11" s="12">
        <v>0</v>
      </c>
      <c r="E11" s="11">
        <f>SUM(C11:D11)</f>
        <v>13649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483551</v>
      </c>
      <c r="D13" s="12">
        <f>SUM(D7:D12)</f>
        <v>183565</v>
      </c>
      <c r="E13" s="12">
        <f>SUM(E7:E11)</f>
        <v>667116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101073</v>
      </c>
      <c r="D16" s="10">
        <v>0</v>
      </c>
      <c r="E16" s="10">
        <f>SUM(C16:D16)</f>
        <v>101073</v>
      </c>
    </row>
    <row r="17" spans="1:7" ht="16.3">
      <c r="A17" s="2" t="s">
        <v>7</v>
      </c>
      <c r="C17" s="40">
        <v>156392</v>
      </c>
      <c r="D17" s="12">
        <v>0</v>
      </c>
      <c r="E17" s="12">
        <f>SUM(C17:D17)</f>
        <v>156392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741016</v>
      </c>
      <c r="D19" s="12">
        <f>SUM(D13:D17)</f>
        <v>183565</v>
      </c>
      <c r="E19" s="12">
        <f>SUM(E13:E18)</f>
        <v>924581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-19870</v>
      </c>
      <c r="D23" s="10">
        <v>-198396</v>
      </c>
      <c r="E23" s="10">
        <f>SUM(C23:D23)</f>
        <v>-218266</v>
      </c>
    </row>
    <row r="24" spans="1:7">
      <c r="A24" s="2" t="s">
        <v>25</v>
      </c>
      <c r="C24" s="10">
        <f>-C16</f>
        <v>-101073</v>
      </c>
      <c r="D24" s="10">
        <v>0</v>
      </c>
      <c r="E24" s="10">
        <f t="shared" ref="E24" si="0">SUM(C24:D24)</f>
        <v>-101073</v>
      </c>
    </row>
    <row r="25" spans="1:7">
      <c r="A25" s="2" t="s">
        <v>26</v>
      </c>
      <c r="C25" s="10">
        <v>-75935</v>
      </c>
      <c r="D25" s="10">
        <v>-51958</v>
      </c>
      <c r="E25" s="10">
        <f>SUM(C25:D25)</f>
        <v>-127893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-104261</v>
      </c>
      <c r="D27" s="10">
        <v>-52131</v>
      </c>
      <c r="E27" s="10">
        <f>SUM(C27:D27)</f>
        <v>-156392</v>
      </c>
    </row>
    <row r="28" spans="1:7" ht="16.3">
      <c r="A28" s="2" t="s">
        <v>26</v>
      </c>
      <c r="C28" s="12">
        <v>-57286</v>
      </c>
      <c r="D28" s="12">
        <v>-28642</v>
      </c>
      <c r="E28" s="12">
        <f>SUM(C28:D28)</f>
        <v>-85928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-358425</v>
      </c>
      <c r="D30" s="12">
        <f>SUM(D23:D25)+SUM(D27:D28)</f>
        <v>-331127</v>
      </c>
      <c r="E30" s="12">
        <f>SUM(E23:E25,E27:E28)</f>
        <v>-689552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382591</v>
      </c>
      <c r="D32" s="22">
        <f>SUM(D19,D30)</f>
        <v>-147562</v>
      </c>
      <c r="E32" s="22">
        <f>SUM(E19,E30)</f>
        <v>235029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117778</v>
      </c>
      <c r="D35" s="15">
        <f>-C35</f>
        <v>-117778</v>
      </c>
      <c r="E35" s="10">
        <f>SUM(C35:D35)</f>
        <v>0</v>
      </c>
    </row>
    <row r="36" spans="1:5">
      <c r="A36" s="2" t="s">
        <v>34</v>
      </c>
      <c r="C36" s="30">
        <v>21042.45</v>
      </c>
      <c r="D36" s="10">
        <f>-C36</f>
        <v>-21042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138820</v>
      </c>
      <c r="D39" s="11">
        <f>SUM(D35:D38)</f>
        <v>-138820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521411</v>
      </c>
      <c r="D41" s="16">
        <f>SUM(D32,D39)</f>
        <v>-286382</v>
      </c>
      <c r="E41" s="16">
        <f>SUM(E32,E39)</f>
        <v>235029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530332</v>
      </c>
      <c r="D48" s="17">
        <f>((C8+C9+C36+C37)*0.95)+D8+D9+D36+D37+C16+C17</f>
        <v>394249</v>
      </c>
      <c r="E48" s="17">
        <f>SUM(C48:D48)</f>
        <v>924581</v>
      </c>
    </row>
    <row r="49" spans="1:14">
      <c r="A49" s="2" t="s">
        <v>16</v>
      </c>
      <c r="C49" s="11">
        <f>SUM(C23:D24,C27:D27)</f>
        <v>-475731</v>
      </c>
      <c r="D49" s="11">
        <f>SUM(C25:D25,C28:D28)</f>
        <v>-213821</v>
      </c>
      <c r="E49" s="11">
        <f>SUM(C49:D49)</f>
        <v>-689552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54601</v>
      </c>
      <c r="D51" s="11">
        <f>SUM(D48:D50)</f>
        <v>180428</v>
      </c>
      <c r="E51" s="11">
        <f>SUM(E48:E49)</f>
        <v>235029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54601</v>
      </c>
      <c r="D55" s="16">
        <f>SUM(D51:D53)</f>
        <v>180428</v>
      </c>
      <c r="E55" s="16">
        <f>SUM(E51:E53)</f>
        <v>235029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>
  <sheetPr codeName="Sheet89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321149</v>
      </c>
      <c r="D7" s="32">
        <v>1618521</v>
      </c>
      <c r="E7" s="17">
        <f>SUM(C7:D7)</f>
        <v>1939670</v>
      </c>
    </row>
    <row r="8" spans="1:8">
      <c r="A8" s="2" t="s">
        <v>30</v>
      </c>
      <c r="C8" s="30">
        <v>82457</v>
      </c>
      <c r="D8" s="30">
        <v>747998</v>
      </c>
      <c r="E8" s="10">
        <f>SUM(C8:D8)</f>
        <v>830455</v>
      </c>
      <c r="G8" s="10"/>
    </row>
    <row r="9" spans="1:8">
      <c r="A9" s="2" t="s">
        <v>31</v>
      </c>
      <c r="C9" s="30">
        <v>340186</v>
      </c>
      <c r="D9" s="30">
        <v>373813</v>
      </c>
      <c r="E9" s="10">
        <f>SUM(C9:D9)</f>
        <v>713999</v>
      </c>
      <c r="G9" s="10"/>
      <c r="H9" s="10"/>
    </row>
    <row r="10" spans="1:8">
      <c r="A10" s="2" t="s">
        <v>3</v>
      </c>
      <c r="C10" s="30">
        <v>102347</v>
      </c>
      <c r="D10" s="10">
        <v>0</v>
      </c>
      <c r="E10" s="10">
        <f>SUM(C10:D10)</f>
        <v>102347</v>
      </c>
    </row>
    <row r="11" spans="1:8" ht="16.3">
      <c r="A11" s="2" t="s">
        <v>32</v>
      </c>
      <c r="C11" s="39">
        <v>51248</v>
      </c>
      <c r="D11" s="12">
        <v>0</v>
      </c>
      <c r="E11" s="11">
        <f>SUM(C11:D11)</f>
        <v>51248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897387</v>
      </c>
      <c r="D13" s="12">
        <f>SUM(D7:D12)</f>
        <v>2740332</v>
      </c>
      <c r="E13" s="12">
        <f>SUM(E7:E11)</f>
        <v>3637719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174395</v>
      </c>
      <c r="D16" s="10">
        <v>0</v>
      </c>
      <c r="E16" s="10">
        <f>SUM(C16:D16)</f>
        <v>174395</v>
      </c>
    </row>
    <row r="17" spans="1:7" ht="16.3">
      <c r="A17" s="2" t="s">
        <v>7</v>
      </c>
      <c r="C17" s="40">
        <v>306883</v>
      </c>
      <c r="D17" s="12">
        <v>0</v>
      </c>
      <c r="E17" s="12">
        <f>SUM(C17:D17)</f>
        <v>306883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1378665</v>
      </c>
      <c r="D19" s="12">
        <f>SUM(D13:D17)</f>
        <v>2740332</v>
      </c>
      <c r="E19" s="12">
        <f>SUM(E13:E18)</f>
        <v>4118997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-47218</v>
      </c>
      <c r="D23" s="10">
        <v>-385282</v>
      </c>
      <c r="E23" s="10">
        <f>SUM(C23:D23)</f>
        <v>-432500</v>
      </c>
    </row>
    <row r="24" spans="1:7">
      <c r="A24" s="2" t="s">
        <v>25</v>
      </c>
      <c r="C24" s="10">
        <f>-C16</f>
        <v>-174395</v>
      </c>
      <c r="D24" s="10">
        <v>0</v>
      </c>
      <c r="E24" s="10">
        <f t="shared" ref="E24" si="0">SUM(C24:D24)</f>
        <v>-174395</v>
      </c>
    </row>
    <row r="25" spans="1:7">
      <c r="A25" s="2" t="s">
        <v>26</v>
      </c>
      <c r="C25" s="10">
        <v>-129667</v>
      </c>
      <c r="D25" s="10">
        <v>-45263</v>
      </c>
      <c r="E25" s="10">
        <f>SUM(C25:D25)</f>
        <v>-174930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-175362</v>
      </c>
      <c r="D27" s="10">
        <v>-131521</v>
      </c>
      <c r="E27" s="10">
        <f>SUM(C27:D27)</f>
        <v>-306883</v>
      </c>
    </row>
    <row r="28" spans="1:7" ht="16.3">
      <c r="A28" s="2" t="s">
        <v>26</v>
      </c>
      <c r="C28" s="12">
        <v>103952</v>
      </c>
      <c r="D28" s="12">
        <v>77964</v>
      </c>
      <c r="E28" s="12">
        <f>SUM(C28:D28)</f>
        <v>181916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-422690</v>
      </c>
      <c r="D30" s="12">
        <f>SUM(D23:D25)+SUM(D27:D28)</f>
        <v>-484102</v>
      </c>
      <c r="E30" s="12">
        <f>SUM(E23:E25,E27:E28)</f>
        <v>-906792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955975</v>
      </c>
      <c r="D32" s="22">
        <f>SUM(D19,D30)</f>
        <v>2256230</v>
      </c>
      <c r="E32" s="22">
        <f>SUM(E19,E30)</f>
        <v>3212205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1393455</v>
      </c>
      <c r="D35" s="15">
        <f>-C35</f>
        <v>-1393455</v>
      </c>
      <c r="E35" s="10">
        <f>SUM(C35:D35)</f>
        <v>0</v>
      </c>
    </row>
    <row r="36" spans="1:5">
      <c r="A36" s="2" t="s">
        <v>34</v>
      </c>
      <c r="C36" s="30">
        <v>535703.42000000004</v>
      </c>
      <c r="D36" s="10">
        <f>-C36</f>
        <v>-535703</v>
      </c>
      <c r="E36" s="10">
        <f>SUM(C36:D36)</f>
        <v>0</v>
      </c>
    </row>
    <row r="37" spans="1:5" ht="16.3">
      <c r="A37" s="2" t="s">
        <v>35</v>
      </c>
      <c r="C37" s="12">
        <f>D9</f>
        <v>373813</v>
      </c>
      <c r="D37" s="12">
        <f>-C37</f>
        <v>-373813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2302971</v>
      </c>
      <c r="D39" s="11">
        <f>SUM(D35:D38)</f>
        <v>-2302971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3258946</v>
      </c>
      <c r="D41" s="16">
        <f>SUM(D32,D39)</f>
        <v>-46741</v>
      </c>
      <c r="E41" s="16">
        <f>SUM(E32,E39)</f>
        <v>3212205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2159873</v>
      </c>
      <c r="D48" s="17">
        <f>((C8+C9+C36+C37)*0.95)+D8+D9+D36+D37+C16+C17</f>
        <v>1959124</v>
      </c>
      <c r="E48" s="17">
        <f>SUM(C48:D48)</f>
        <v>4118997</v>
      </c>
    </row>
    <row r="49" spans="1:14">
      <c r="A49" s="2" t="s">
        <v>16</v>
      </c>
      <c r="C49" s="11">
        <f>SUM(C23:D24,C27:D27)</f>
        <v>-913778</v>
      </c>
      <c r="D49" s="11">
        <f>SUM(C25:D25,C28:D28)</f>
        <v>6986</v>
      </c>
      <c r="E49" s="11">
        <f>SUM(C49:D49)</f>
        <v>-906792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1246095</v>
      </c>
      <c r="D51" s="11">
        <f>SUM(D48:D50)</f>
        <v>1966110</v>
      </c>
      <c r="E51" s="11">
        <f>SUM(E48:E49)</f>
        <v>3212205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11609</v>
      </c>
      <c r="D53" s="12">
        <v>23217.38</v>
      </c>
      <c r="E53" s="12">
        <f>SUM(C53:D53)</f>
        <v>34826</v>
      </c>
    </row>
    <row r="54" spans="1:14" ht="11.3" customHeight="1"/>
    <row r="55" spans="1:14">
      <c r="A55" s="2" t="s">
        <v>18</v>
      </c>
      <c r="C55" s="16">
        <f>SUM(C51:C53)</f>
        <v>1257704</v>
      </c>
      <c r="D55" s="16">
        <f>SUM(D51:D53)</f>
        <v>1989327</v>
      </c>
      <c r="E55" s="16">
        <f>SUM(E51:E53)</f>
        <v>3247031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N57"/>
  <sheetViews>
    <sheetView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.441406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44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26423266</v>
      </c>
      <c r="D7" s="32">
        <v>4404907</v>
      </c>
      <c r="E7" s="17">
        <f>SUM(C7:D7)</f>
        <v>30828173</v>
      </c>
    </row>
    <row r="8" spans="1:8">
      <c r="A8" s="2" t="s">
        <v>30</v>
      </c>
      <c r="C8" s="30">
        <v>9344798</v>
      </c>
      <c r="D8" s="30">
        <v>1770251</v>
      </c>
      <c r="E8" s="10">
        <f>SUM(C8:D8)</f>
        <v>11115049</v>
      </c>
      <c r="G8" s="10"/>
    </row>
    <row r="9" spans="1:8">
      <c r="A9" s="2" t="s">
        <v>31</v>
      </c>
      <c r="C9" s="30">
        <v>527</v>
      </c>
      <c r="D9" s="30">
        <v>1882</v>
      </c>
      <c r="E9" s="10">
        <f>SUM(C9:D9)</f>
        <v>2409</v>
      </c>
      <c r="G9" s="10"/>
      <c r="H9" s="10"/>
    </row>
    <row r="10" spans="1:8">
      <c r="A10" s="2" t="s">
        <v>3</v>
      </c>
      <c r="C10" s="30">
        <v>1531179</v>
      </c>
      <c r="D10" s="10">
        <v>0</v>
      </c>
      <c r="E10" s="10">
        <f>SUM(C10:D10)</f>
        <v>1531179</v>
      </c>
    </row>
    <row r="11" spans="1:8" ht="16.3">
      <c r="A11" s="2" t="s">
        <v>32</v>
      </c>
      <c r="C11" s="39">
        <v>966188</v>
      </c>
      <c r="D11" s="12">
        <v>0</v>
      </c>
      <c r="E11" s="11">
        <f>SUM(C11:D11)</f>
        <v>966188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38265958</v>
      </c>
      <c r="D13" s="12">
        <f>SUM(D7:D12)</f>
        <v>6177040</v>
      </c>
      <c r="E13" s="12">
        <f>SUM(E7:E11)</f>
        <v>44442998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1101912</v>
      </c>
      <c r="D16" s="13">
        <v>0</v>
      </c>
      <c r="E16" s="10">
        <f>SUM(C16:D16)</f>
        <v>1101912</v>
      </c>
    </row>
    <row r="17" spans="1:7" ht="16.3">
      <c r="A17" s="2" t="s">
        <v>7</v>
      </c>
      <c r="C17" s="40">
        <v>1085225</v>
      </c>
      <c r="D17" s="12">
        <v>0</v>
      </c>
      <c r="E17" s="12">
        <f>SUM(C17:D17)</f>
        <v>1085225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40453095</v>
      </c>
      <c r="D19" s="12">
        <f>SUM(D13:D17)</f>
        <v>6177040</v>
      </c>
      <c r="E19" s="12">
        <f>SUM(E13:E18)</f>
        <v>46630135</v>
      </c>
    </row>
    <row r="20" spans="1:7" ht="11.3" customHeight="1">
      <c r="C20" s="12"/>
      <c r="D20" s="12"/>
      <c r="E20" s="12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-934208</v>
      </c>
      <c r="D23" s="10">
        <v>-2735456</v>
      </c>
      <c r="E23" s="10">
        <f>SUM(C23:D23)</f>
        <v>-3669664</v>
      </c>
    </row>
    <row r="24" spans="1:7">
      <c r="A24" s="2" t="s">
        <v>25</v>
      </c>
      <c r="C24" s="10">
        <f>-C16</f>
        <v>-1101912</v>
      </c>
      <c r="D24" s="10">
        <v>0</v>
      </c>
      <c r="E24" s="10">
        <f t="shared" ref="E24" si="0">SUM(C24:D24)</f>
        <v>-1101912</v>
      </c>
    </row>
    <row r="25" spans="1:7">
      <c r="A25" s="2" t="s">
        <v>26</v>
      </c>
      <c r="C25" s="10">
        <v>-2532438</v>
      </c>
      <c r="D25" s="10">
        <v>-325067</v>
      </c>
      <c r="E25" s="10">
        <f>SUM(C25:D25)</f>
        <v>-2857505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-620129</v>
      </c>
      <c r="D27" s="10">
        <v>-465097</v>
      </c>
      <c r="E27" s="10">
        <f>SUM(C27:D27)</f>
        <v>-1085226</v>
      </c>
    </row>
    <row r="28" spans="1:7" ht="16.3">
      <c r="A28" s="2" t="s">
        <v>26</v>
      </c>
      <c r="C28" s="12">
        <v>-2839546</v>
      </c>
      <c r="D28" s="12">
        <v>-2129659</v>
      </c>
      <c r="E28" s="12">
        <f>SUM(C28:D28)</f>
        <v>-4969205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-8028233</v>
      </c>
      <c r="D30" s="12">
        <f>SUM(D23:D25)+SUM(D27:D28)</f>
        <v>-5655279</v>
      </c>
      <c r="E30" s="12">
        <f>SUM(E23:E25,E27:E28)</f>
        <v>-13683512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32424862</v>
      </c>
      <c r="D32" s="22">
        <f>SUM(D19,D30)</f>
        <v>521761</v>
      </c>
      <c r="E32" s="22">
        <f>SUM(E19,E30)</f>
        <v>32946623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3696739</v>
      </c>
      <c r="D35" s="15">
        <f>-C35</f>
        <v>-3696739</v>
      </c>
      <c r="E35" s="10">
        <f>SUM(C35:D35)</f>
        <v>0</v>
      </c>
    </row>
    <row r="36" spans="1:5">
      <c r="A36" s="2" t="s">
        <v>34</v>
      </c>
      <c r="C36" s="30">
        <v>1204805.6399999999</v>
      </c>
      <c r="D36" s="10">
        <f>-C36</f>
        <v>-1204806</v>
      </c>
      <c r="E36" s="10">
        <f>SUM(C36:D36)</f>
        <v>0</v>
      </c>
    </row>
    <row r="37" spans="1:5" ht="16.3">
      <c r="A37" s="2" t="s">
        <v>35</v>
      </c>
      <c r="C37" s="12">
        <f>D9</f>
        <v>1882</v>
      </c>
      <c r="D37" s="12">
        <f>-C37</f>
        <v>-1882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4903427</v>
      </c>
      <c r="D39" s="11">
        <f>SUM(D35:D38)</f>
        <v>-4903427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37328289</v>
      </c>
      <c r="D41" s="16">
        <f>SUM(D32,D39)</f>
        <v>-4381666</v>
      </c>
      <c r="E41" s="16">
        <f>SUM(E32,E39)</f>
        <v>32946623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33853141</v>
      </c>
      <c r="D48" s="17">
        <f>((C8+C9+C36+C37)*0.95)+D8+D9+D36+D37+C16+C17</f>
        <v>12776994</v>
      </c>
      <c r="E48" s="17">
        <f>SUM(C48:D48)</f>
        <v>46630135</v>
      </c>
    </row>
    <row r="49" spans="1:14">
      <c r="A49" s="2" t="s">
        <v>16</v>
      </c>
      <c r="C49" s="11">
        <f>SUM(C23:D24,C27:D27)</f>
        <v>-5856802</v>
      </c>
      <c r="D49" s="11">
        <f>SUM(C25:D25,C28:D28)</f>
        <v>-7826710</v>
      </c>
      <c r="E49" s="11">
        <f>SUM(C49:D49)</f>
        <v>-13683512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27996339</v>
      </c>
      <c r="D51" s="11">
        <f>SUM(D48:D50)</f>
        <v>4950284</v>
      </c>
      <c r="E51" s="11">
        <f>SUM(E48:E49)</f>
        <v>32946623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560711</v>
      </c>
      <c r="D53" s="12">
        <v>1121421.23</v>
      </c>
      <c r="E53" s="12">
        <f>SUM(C53:D53)</f>
        <v>1682132</v>
      </c>
    </row>
    <row r="54" spans="1:14" ht="11.3" customHeight="1"/>
    <row r="55" spans="1:14">
      <c r="A55" s="2" t="s">
        <v>18</v>
      </c>
      <c r="C55" s="16">
        <f>SUM(C51:C53)</f>
        <v>28557050</v>
      </c>
      <c r="D55" s="16">
        <f>SUM(D51:D53)</f>
        <v>6071705</v>
      </c>
      <c r="E55" s="16">
        <f>SUM(E51:E53)</f>
        <v>34628755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>
  <sheetPr codeName="Sheet90"/>
  <dimension ref="A1:N57"/>
  <sheetViews>
    <sheetView topLeftCell="A25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122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1338047</v>
      </c>
      <c r="D7" s="32">
        <v>839882</v>
      </c>
      <c r="E7" s="17">
        <f>SUM(C7:D7)</f>
        <v>2177929</v>
      </c>
    </row>
    <row r="8" spans="1:8">
      <c r="A8" s="2" t="s">
        <v>30</v>
      </c>
      <c r="C8" s="30">
        <v>369052</v>
      </c>
      <c r="D8" s="30">
        <v>197466</v>
      </c>
      <c r="E8" s="10">
        <f>SUM(C8:D8)</f>
        <v>566518</v>
      </c>
      <c r="G8" s="10"/>
    </row>
    <row r="9" spans="1:8">
      <c r="A9" s="2" t="s">
        <v>31</v>
      </c>
      <c r="C9" s="30">
        <v>187873</v>
      </c>
      <c r="D9" s="30">
        <v>191432</v>
      </c>
      <c r="E9" s="10">
        <f>SUM(C9:D9)</f>
        <v>379305</v>
      </c>
      <c r="G9" s="10"/>
      <c r="H9" s="10"/>
    </row>
    <row r="10" spans="1:8">
      <c r="A10" s="2" t="s">
        <v>3</v>
      </c>
      <c r="C10" s="30">
        <v>256847</v>
      </c>
      <c r="D10" s="10">
        <v>0</v>
      </c>
      <c r="E10" s="10">
        <f>SUM(C10:D10)</f>
        <v>256847</v>
      </c>
    </row>
    <row r="11" spans="1:8" ht="16.3">
      <c r="A11" s="2" t="s">
        <v>32</v>
      </c>
      <c r="C11" s="39">
        <v>57836</v>
      </c>
      <c r="D11" s="12">
        <v>0</v>
      </c>
      <c r="E11" s="11">
        <f>SUM(C11:D11)</f>
        <v>57836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2209655</v>
      </c>
      <c r="D13" s="12">
        <f>SUM(D7:D12)</f>
        <v>1228780</v>
      </c>
      <c r="E13" s="12">
        <f>SUM(E7:E11)</f>
        <v>3438435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436773</v>
      </c>
      <c r="D16" s="10">
        <v>0</v>
      </c>
      <c r="E16" s="10">
        <f>SUM(C16:D16)</f>
        <v>436773</v>
      </c>
    </row>
    <row r="17" spans="1:7" ht="16.3">
      <c r="A17" s="2" t="s">
        <v>7</v>
      </c>
      <c r="C17" s="40">
        <v>517706</v>
      </c>
      <c r="D17" s="12">
        <v>0</v>
      </c>
      <c r="E17" s="12">
        <f>SUM(C17:D17)</f>
        <v>517706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3164134</v>
      </c>
      <c r="D19" s="12">
        <f>SUM(D13:D17)</f>
        <v>1228780</v>
      </c>
      <c r="E19" s="12">
        <f>SUM(E13:E18)</f>
        <v>4392914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-248471</v>
      </c>
      <c r="D23" s="10">
        <v>-778863</v>
      </c>
      <c r="E23" s="10">
        <f>SUM(C23:D23)</f>
        <v>-1027334</v>
      </c>
    </row>
    <row r="24" spans="1:7">
      <c r="A24" s="2" t="s">
        <v>25</v>
      </c>
      <c r="C24" s="10">
        <f>-C16</f>
        <v>-436773</v>
      </c>
      <c r="D24" s="10">
        <v>0</v>
      </c>
      <c r="E24" s="10">
        <f t="shared" ref="E24" si="0">SUM(C24:D24)</f>
        <v>-436773</v>
      </c>
    </row>
    <row r="25" spans="1:7">
      <c r="A25" s="2" t="s">
        <v>26</v>
      </c>
      <c r="C25" s="10">
        <v>-302434</v>
      </c>
      <c r="D25" s="10">
        <v>-155108</v>
      </c>
      <c r="E25" s="10">
        <f>SUM(C25:D25)</f>
        <v>-457542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-258853</v>
      </c>
      <c r="D27" s="10">
        <v>-258853</v>
      </c>
      <c r="E27" s="10">
        <f>SUM(C27:D27)</f>
        <v>-517706</v>
      </c>
    </row>
    <row r="28" spans="1:7" ht="16.3">
      <c r="A28" s="2" t="s">
        <v>26</v>
      </c>
      <c r="C28" s="12">
        <v>76340</v>
      </c>
      <c r="D28" s="12">
        <v>76340</v>
      </c>
      <c r="E28" s="12">
        <f>SUM(C28:D28)</f>
        <v>152680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-1170191</v>
      </c>
      <c r="D30" s="12">
        <f>SUM(D23:D25)+SUM(D27:D28)</f>
        <v>-1116484</v>
      </c>
      <c r="E30" s="12">
        <f>SUM(E23:E25,E27:E28)</f>
        <v>-2286675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1993943</v>
      </c>
      <c r="D32" s="22">
        <f>SUM(D19,D30)</f>
        <v>112296</v>
      </c>
      <c r="E32" s="22">
        <f>SUM(E19,E30)</f>
        <v>2106239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667919</v>
      </c>
      <c r="D35" s="15">
        <f>-C35</f>
        <v>-667919</v>
      </c>
      <c r="E35" s="10">
        <f>SUM(C35:D35)</f>
        <v>0</v>
      </c>
    </row>
    <row r="36" spans="1:5">
      <c r="A36" s="2" t="s">
        <v>34</v>
      </c>
      <c r="C36" s="30">
        <v>47407.15</v>
      </c>
      <c r="D36" s="10">
        <f>-C36</f>
        <v>-47407</v>
      </c>
      <c r="E36" s="10">
        <f>SUM(C36:D36)</f>
        <v>0</v>
      </c>
    </row>
    <row r="37" spans="1:5" ht="16.3">
      <c r="A37" s="2" t="s">
        <v>35</v>
      </c>
      <c r="C37" s="12">
        <f>D9</f>
        <v>191432</v>
      </c>
      <c r="D37" s="12">
        <f>-C37</f>
        <v>-191432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906758</v>
      </c>
      <c r="D39" s="11">
        <f>SUM(D35:D38)</f>
        <v>-906758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2900701</v>
      </c>
      <c r="D41" s="16">
        <f>SUM(D32,D39)</f>
        <v>-794462</v>
      </c>
      <c r="E41" s="16">
        <f>SUM(E32,E39)</f>
        <v>2106239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2532400</v>
      </c>
      <c r="D48" s="17">
        <f>((C8+C9+C36+C37)*0.95)+D8+D9+D36+D37+C16+C17</f>
        <v>1860514</v>
      </c>
      <c r="E48" s="17">
        <f>SUM(C48:D48)</f>
        <v>4392914</v>
      </c>
    </row>
    <row r="49" spans="1:14">
      <c r="A49" s="2" t="s">
        <v>16</v>
      </c>
      <c r="C49" s="11">
        <f>SUM(C23:D24,C27:D27)</f>
        <v>-1981813</v>
      </c>
      <c r="D49" s="11">
        <f>SUM(C25:D25,C28:D28)</f>
        <v>-304862</v>
      </c>
      <c r="E49" s="11">
        <f>SUM(C49:D49)</f>
        <v>-2286675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550587</v>
      </c>
      <c r="D51" s="11">
        <f>SUM(D48:D50)</f>
        <v>1555652</v>
      </c>
      <c r="E51" s="11">
        <f>SUM(E48:E49)</f>
        <v>2106239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550587</v>
      </c>
      <c r="D55" s="16">
        <f>SUM(D51:D53)</f>
        <v>1555652</v>
      </c>
      <c r="E55" s="16">
        <f>SUM(E51:E53)</f>
        <v>2106239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>
  <sheetPr codeName="Sheet91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123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2035700</v>
      </c>
      <c r="D7" s="32">
        <v>1108064</v>
      </c>
      <c r="E7" s="17">
        <f>SUM(C7:D7)</f>
        <v>3143764</v>
      </c>
    </row>
    <row r="8" spans="1:8">
      <c r="A8" s="2" t="s">
        <v>30</v>
      </c>
      <c r="C8" s="30">
        <v>659576</v>
      </c>
      <c r="D8" s="30">
        <v>219919</v>
      </c>
      <c r="E8" s="10">
        <f>SUM(C8:D8)</f>
        <v>879495</v>
      </c>
      <c r="G8" s="10"/>
    </row>
    <row r="9" spans="1:8">
      <c r="A9" s="2" t="s">
        <v>31</v>
      </c>
      <c r="C9" s="30">
        <v>232442</v>
      </c>
      <c r="D9" s="30">
        <v>231560</v>
      </c>
      <c r="E9" s="10">
        <f>SUM(C9:D9)</f>
        <v>464002</v>
      </c>
      <c r="G9" s="10"/>
      <c r="H9" s="10"/>
    </row>
    <row r="10" spans="1:8">
      <c r="A10" s="2" t="s">
        <v>3</v>
      </c>
      <c r="C10" s="30">
        <v>296902</v>
      </c>
      <c r="D10" s="10">
        <v>0</v>
      </c>
      <c r="E10" s="10">
        <f>SUM(C10:D10)</f>
        <v>296902</v>
      </c>
    </row>
    <row r="11" spans="1:8" ht="16.3">
      <c r="A11" s="2" t="s">
        <v>32</v>
      </c>
      <c r="C11" s="39">
        <v>85206</v>
      </c>
      <c r="D11" s="12">
        <v>0</v>
      </c>
      <c r="E11" s="11">
        <f>SUM(C11:D11)</f>
        <v>85206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3309826</v>
      </c>
      <c r="D13" s="12">
        <f>SUM(D7:D12)</f>
        <v>1559543</v>
      </c>
      <c r="E13" s="12">
        <f>SUM(E7:E11)</f>
        <v>4869369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326166</v>
      </c>
      <c r="D16" s="10">
        <v>0</v>
      </c>
      <c r="E16" s="10">
        <f>SUM(C16:D16)</f>
        <v>326166</v>
      </c>
    </row>
    <row r="17" spans="1:7" ht="16.3">
      <c r="A17" s="2" t="s">
        <v>7</v>
      </c>
      <c r="C17" s="40">
        <v>515746</v>
      </c>
      <c r="D17" s="12">
        <v>0</v>
      </c>
      <c r="E17" s="12">
        <f>SUM(C17:D17)</f>
        <v>515746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4151738</v>
      </c>
      <c r="D19" s="12">
        <f>SUM(D13:D17)</f>
        <v>1559543</v>
      </c>
      <c r="E19" s="12">
        <f>SUM(E13:E18)</f>
        <v>5711281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-143720</v>
      </c>
      <c r="D23" s="10">
        <v>-811347</v>
      </c>
      <c r="E23" s="10">
        <f>SUM(C23:D23)</f>
        <v>-955067</v>
      </c>
    </row>
    <row r="24" spans="1:7">
      <c r="A24" s="2" t="s">
        <v>25</v>
      </c>
      <c r="C24" s="10">
        <f>-C16</f>
        <v>-326166</v>
      </c>
      <c r="D24" s="10">
        <v>0</v>
      </c>
      <c r="E24" s="10">
        <f t="shared" ref="E24" si="0">SUM(C24:D24)</f>
        <v>-326166</v>
      </c>
    </row>
    <row r="25" spans="1:7">
      <c r="A25" s="2" t="s">
        <v>26</v>
      </c>
      <c r="C25" s="10">
        <v>-296784</v>
      </c>
      <c r="D25" s="10">
        <v>-76927</v>
      </c>
      <c r="E25" s="10">
        <f>SUM(C25:D25)</f>
        <v>-373711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-257873</v>
      </c>
      <c r="D27" s="10">
        <v>-257873</v>
      </c>
      <c r="E27" s="10">
        <f>SUM(C27:D27)</f>
        <v>-515746</v>
      </c>
    </row>
    <row r="28" spans="1:7" ht="16.3">
      <c r="A28" s="2" t="s">
        <v>26</v>
      </c>
      <c r="C28" s="12">
        <v>23180</v>
      </c>
      <c r="D28" s="12">
        <v>23180</v>
      </c>
      <c r="E28" s="12">
        <f>SUM(C28:D28)</f>
        <v>46360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-1001363</v>
      </c>
      <c r="D30" s="12">
        <f>SUM(D23:D25)+SUM(D27:D28)</f>
        <v>-1122967</v>
      </c>
      <c r="E30" s="12">
        <f>SUM(E23:E25,E27:E28)</f>
        <v>-2124330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3150375</v>
      </c>
      <c r="D32" s="22">
        <f>SUM(D19,D30)</f>
        <v>436576</v>
      </c>
      <c r="E32" s="22">
        <f>SUM(E19,E30)</f>
        <v>3586951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857549</v>
      </c>
      <c r="D35" s="15">
        <f>-C35</f>
        <v>-857549</v>
      </c>
      <c r="E35" s="10">
        <f>SUM(C35:D35)</f>
        <v>0</v>
      </c>
    </row>
    <row r="36" spans="1:5">
      <c r="A36" s="2" t="s">
        <v>34</v>
      </c>
      <c r="C36" s="30">
        <v>50481.93</v>
      </c>
      <c r="D36" s="10">
        <f>-C36</f>
        <v>-50482</v>
      </c>
      <c r="E36" s="10">
        <f>SUM(C36:D36)</f>
        <v>0</v>
      </c>
    </row>
    <row r="37" spans="1:5" ht="16.3">
      <c r="A37" s="2" t="s">
        <v>35</v>
      </c>
      <c r="C37" s="12">
        <f>D9</f>
        <v>231560</v>
      </c>
      <c r="D37" s="12">
        <f>-C37</f>
        <v>-231560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1139591</v>
      </c>
      <c r="D39" s="11">
        <f>SUM(D35:D38)</f>
        <v>-1139591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4289966</v>
      </c>
      <c r="D41" s="16">
        <f>SUM(D32,D39)</f>
        <v>-703015</v>
      </c>
      <c r="E41" s="16">
        <f>SUM(E32,E39)</f>
        <v>3586951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3584575</v>
      </c>
      <c r="D48" s="17">
        <f>((C8+C9+C36+C37)*0.95)+D8+D9+D36+D37+C16+C17</f>
        <v>2126706</v>
      </c>
      <c r="E48" s="17">
        <f>SUM(C48:D48)</f>
        <v>5711281</v>
      </c>
    </row>
    <row r="49" spans="1:14">
      <c r="A49" s="2" t="s">
        <v>16</v>
      </c>
      <c r="C49" s="11">
        <f>SUM(C23:D24,C27:D27)</f>
        <v>-1796979</v>
      </c>
      <c r="D49" s="11">
        <f>SUM(C25:D25,C28:D28)</f>
        <v>-327351</v>
      </c>
      <c r="E49" s="11">
        <f>SUM(C49:D49)</f>
        <v>-2124330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1787596</v>
      </c>
      <c r="D51" s="11">
        <f>SUM(D48:D50)</f>
        <v>1799355</v>
      </c>
      <c r="E51" s="11">
        <f>SUM(E48:E49)</f>
        <v>3586951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39455</v>
      </c>
      <c r="D53" s="12">
        <v>78909.179999999993</v>
      </c>
      <c r="E53" s="12">
        <f>SUM(C53:D53)</f>
        <v>118364</v>
      </c>
    </row>
    <row r="54" spans="1:14" ht="11.3" customHeight="1"/>
    <row r="55" spans="1:14">
      <c r="A55" s="2" t="s">
        <v>18</v>
      </c>
      <c r="C55" s="16">
        <f>SUM(C51:C53)</f>
        <v>1827051</v>
      </c>
      <c r="D55" s="16">
        <f>SUM(D51:D53)</f>
        <v>1878264</v>
      </c>
      <c r="E55" s="16">
        <f>SUM(E51:E53)</f>
        <v>3705315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>
  <sheetPr codeName="Sheet92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124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1890061</v>
      </c>
      <c r="D7" s="32">
        <v>1469872</v>
      </c>
      <c r="E7" s="17">
        <f>SUM(C7:D7)</f>
        <v>3359933</v>
      </c>
    </row>
    <row r="8" spans="1:8">
      <c r="A8" s="2" t="s">
        <v>30</v>
      </c>
      <c r="C8" s="30">
        <v>550641</v>
      </c>
      <c r="D8" s="30">
        <v>841206</v>
      </c>
      <c r="E8" s="10">
        <f>SUM(C8:D8)</f>
        <v>1391847</v>
      </c>
      <c r="G8" s="10"/>
    </row>
    <row r="9" spans="1:8">
      <c r="A9" s="2" t="s">
        <v>31</v>
      </c>
      <c r="C9" s="30">
        <v>78017</v>
      </c>
      <c r="D9" s="30">
        <v>80917</v>
      </c>
      <c r="E9" s="10">
        <f>SUM(C9:D9)</f>
        <v>158934</v>
      </c>
      <c r="G9" s="10"/>
      <c r="H9" s="10"/>
    </row>
    <row r="10" spans="1:8">
      <c r="A10" s="2" t="s">
        <v>3</v>
      </c>
      <c r="C10" s="30">
        <v>323629</v>
      </c>
      <c r="D10" s="10">
        <v>0</v>
      </c>
      <c r="E10" s="10">
        <f>SUM(C10:D10)</f>
        <v>323629</v>
      </c>
    </row>
    <row r="11" spans="1:8" ht="16.3">
      <c r="A11" s="2" t="s">
        <v>32</v>
      </c>
      <c r="C11" s="39">
        <v>88883</v>
      </c>
      <c r="D11" s="12">
        <v>0</v>
      </c>
      <c r="E11" s="11">
        <f>SUM(C11:D11)</f>
        <v>88883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2931231</v>
      </c>
      <c r="D13" s="12">
        <f>SUM(D7:D12)</f>
        <v>2391995</v>
      </c>
      <c r="E13" s="12">
        <f>SUM(E7:E11)</f>
        <v>5323226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344216</v>
      </c>
      <c r="D16" s="10">
        <v>0</v>
      </c>
      <c r="E16" s="10">
        <f>SUM(C16:D16)</f>
        <v>344216</v>
      </c>
    </row>
    <row r="17" spans="1:7" ht="16.3">
      <c r="A17" s="2" t="s">
        <v>7</v>
      </c>
      <c r="C17" s="40">
        <v>704879</v>
      </c>
      <c r="D17" s="12">
        <v>0</v>
      </c>
      <c r="E17" s="12">
        <f>SUM(C17:D17)</f>
        <v>704879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3980326</v>
      </c>
      <c r="D19" s="12">
        <f>SUM(D13:D17)</f>
        <v>2391995</v>
      </c>
      <c r="E19" s="12">
        <f>SUM(E13:E18)</f>
        <v>6372321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-455691</v>
      </c>
      <c r="D23" s="10">
        <v>-815673</v>
      </c>
      <c r="E23" s="10">
        <f>SUM(C23:D23)</f>
        <v>-1271364</v>
      </c>
    </row>
    <row r="24" spans="1:7">
      <c r="A24" s="2" t="s">
        <v>25</v>
      </c>
      <c r="C24" s="10">
        <f>-C16</f>
        <v>-344216</v>
      </c>
      <c r="D24" s="10">
        <v>0</v>
      </c>
      <c r="E24" s="10">
        <f t="shared" ref="E24" si="0">SUM(C24:D24)</f>
        <v>-344216</v>
      </c>
    </row>
    <row r="25" spans="1:7">
      <c r="A25" s="2" t="s">
        <v>26</v>
      </c>
      <c r="C25" s="10">
        <v>-232131</v>
      </c>
      <c r="D25" s="10">
        <v>-92827</v>
      </c>
      <c r="E25" s="10">
        <f>SUM(C25:D25)</f>
        <v>-324958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-352440</v>
      </c>
      <c r="D27" s="10">
        <v>-352440</v>
      </c>
      <c r="E27" s="10">
        <f>SUM(C27:D27)</f>
        <v>-704880</v>
      </c>
    </row>
    <row r="28" spans="1:7" ht="16.3">
      <c r="A28" s="2" t="s">
        <v>26</v>
      </c>
      <c r="C28" s="12">
        <v>-84744</v>
      </c>
      <c r="D28" s="12">
        <v>-84744</v>
      </c>
      <c r="E28" s="12">
        <f>SUM(C28:D28)</f>
        <v>-169488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-1469222</v>
      </c>
      <c r="D30" s="12">
        <f>SUM(D23:D25)+SUM(D27:D28)</f>
        <v>-1345684</v>
      </c>
      <c r="E30" s="12">
        <f>SUM(E23:E25,E27:E28)</f>
        <v>-2814906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2511104</v>
      </c>
      <c r="D32" s="22">
        <f>SUM(D19,D30)</f>
        <v>1046311</v>
      </c>
      <c r="E32" s="22">
        <f>SUM(E19,E30)</f>
        <v>3557415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1199915</v>
      </c>
      <c r="D35" s="15">
        <f>-C35</f>
        <v>-1199915</v>
      </c>
      <c r="E35" s="10">
        <f>SUM(C35:D35)</f>
        <v>0</v>
      </c>
    </row>
    <row r="36" spans="1:5">
      <c r="A36" s="2" t="s">
        <v>34</v>
      </c>
      <c r="C36" s="30">
        <v>583148.11</v>
      </c>
      <c r="D36" s="10">
        <f>-C36</f>
        <v>-583148</v>
      </c>
      <c r="E36" s="10">
        <f>SUM(C36:D36)</f>
        <v>0</v>
      </c>
    </row>
    <row r="37" spans="1:5" ht="16.3">
      <c r="A37" s="2" t="s">
        <v>35</v>
      </c>
      <c r="C37" s="12">
        <f>D9</f>
        <v>80917</v>
      </c>
      <c r="D37" s="12">
        <f>-C37</f>
        <v>-80917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1863980</v>
      </c>
      <c r="D39" s="11">
        <f>SUM(D35:D38)</f>
        <v>-1863980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4375084</v>
      </c>
      <c r="D41" s="16">
        <f>SUM(D32,D39)</f>
        <v>-817669</v>
      </c>
      <c r="E41" s="16">
        <f>SUM(E32,E39)</f>
        <v>3557415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3837081</v>
      </c>
      <c r="D48" s="17">
        <f>((C8+C9+C36+C37)*0.95)+D8+D9+D36+D37+C16+C17</f>
        <v>2535240</v>
      </c>
      <c r="E48" s="17">
        <f>SUM(C48:D48)</f>
        <v>6372321</v>
      </c>
    </row>
    <row r="49" spans="1:14">
      <c r="A49" s="2" t="s">
        <v>16</v>
      </c>
      <c r="C49" s="11">
        <f>SUM(C23:D24,C27:D27)</f>
        <v>-2320460</v>
      </c>
      <c r="D49" s="11">
        <f>SUM(C25:D25,C28:D28)</f>
        <v>-494446</v>
      </c>
      <c r="E49" s="11">
        <f>SUM(C49:D49)</f>
        <v>-2814906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1516621</v>
      </c>
      <c r="D51" s="11">
        <f>SUM(D48:D50)</f>
        <v>2040794</v>
      </c>
      <c r="E51" s="11">
        <f>SUM(E48:E49)</f>
        <v>3557415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52992</v>
      </c>
      <c r="D53" s="12">
        <v>105984.63</v>
      </c>
      <c r="E53" s="12">
        <f>SUM(C53:D53)</f>
        <v>158977</v>
      </c>
    </row>
    <row r="54" spans="1:14" ht="11.3" customHeight="1"/>
    <row r="55" spans="1:14">
      <c r="A55" s="2" t="s">
        <v>18</v>
      </c>
      <c r="C55" s="16">
        <f>SUM(C51:C53)</f>
        <v>1569613</v>
      </c>
      <c r="D55" s="16">
        <f>SUM(D51:D53)</f>
        <v>2146779</v>
      </c>
      <c r="E55" s="16">
        <f>SUM(E51:E53)</f>
        <v>3716392</v>
      </c>
    </row>
    <row r="56" spans="1:14" customFormat="1" ht="11.3" customHeight="1">
      <c r="C56" s="2"/>
      <c r="G56" s="2"/>
      <c r="I56" s="6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>
  <sheetPr codeName="Sheet93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125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1030573</v>
      </c>
      <c r="D7" s="32">
        <v>254816</v>
      </c>
      <c r="E7" s="17">
        <f>SUM(C7:D7)</f>
        <v>1285389</v>
      </c>
    </row>
    <row r="8" spans="1:8">
      <c r="A8" s="2" t="s">
        <v>30</v>
      </c>
      <c r="C8" s="30">
        <v>328268</v>
      </c>
      <c r="D8" s="30">
        <v>95770</v>
      </c>
      <c r="E8" s="10">
        <f>SUM(C8:D8)</f>
        <v>424038</v>
      </c>
      <c r="G8" s="10"/>
    </row>
    <row r="9" spans="1:8">
      <c r="A9" s="2" t="s">
        <v>31</v>
      </c>
      <c r="C9" s="30">
        <v>20659</v>
      </c>
      <c r="D9" s="30">
        <v>20968</v>
      </c>
      <c r="E9" s="10">
        <f>SUM(C9:D9)</f>
        <v>41627</v>
      </c>
      <c r="G9" s="10"/>
      <c r="H9" s="10"/>
    </row>
    <row r="10" spans="1:8">
      <c r="A10" s="2" t="s">
        <v>3</v>
      </c>
      <c r="C10" s="30">
        <v>137796</v>
      </c>
      <c r="D10" s="10">
        <v>0</v>
      </c>
      <c r="E10" s="10">
        <f>SUM(C10:D10)</f>
        <v>137796</v>
      </c>
    </row>
    <row r="11" spans="1:8" ht="16.3">
      <c r="A11" s="2" t="s">
        <v>32</v>
      </c>
      <c r="C11" s="39">
        <v>37167</v>
      </c>
      <c r="D11" s="12">
        <v>0</v>
      </c>
      <c r="E11" s="11">
        <f>SUM(C11:D11)</f>
        <v>37167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1554463</v>
      </c>
      <c r="D13" s="12">
        <f>SUM(D7:D12)</f>
        <v>371554</v>
      </c>
      <c r="E13" s="12">
        <f>SUM(E7:E11)</f>
        <v>1926017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206280</v>
      </c>
      <c r="D16" s="10">
        <v>0</v>
      </c>
      <c r="E16" s="10">
        <f>SUM(C16:D16)</f>
        <v>206280</v>
      </c>
    </row>
    <row r="17" spans="1:7" ht="16.3">
      <c r="A17" s="2" t="s">
        <v>7</v>
      </c>
      <c r="C17" s="40">
        <v>421253</v>
      </c>
      <c r="D17" s="12">
        <v>0</v>
      </c>
      <c r="E17" s="12">
        <f>SUM(C17:D17)</f>
        <v>421253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2181996</v>
      </c>
      <c r="D19" s="12">
        <f>SUM(D13:D17)</f>
        <v>371554</v>
      </c>
      <c r="E19" s="12">
        <f>SUM(E13:E18)</f>
        <v>2553550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-319131</v>
      </c>
      <c r="D23" s="10">
        <v>-374785</v>
      </c>
      <c r="E23" s="10">
        <f>SUM(C23:D23)</f>
        <v>-693916</v>
      </c>
    </row>
    <row r="24" spans="1:7">
      <c r="A24" s="2" t="s">
        <v>25</v>
      </c>
      <c r="C24" s="10">
        <f>-C16</f>
        <v>-206280</v>
      </c>
      <c r="D24" s="10">
        <v>0</v>
      </c>
      <c r="E24" s="10">
        <f t="shared" ref="E24" si="0">SUM(C24:D24)</f>
        <v>-206280</v>
      </c>
    </row>
    <row r="25" spans="1:7">
      <c r="A25" s="2" t="s">
        <v>26</v>
      </c>
      <c r="C25" s="10">
        <v>-145257</v>
      </c>
      <c r="D25" s="10">
        <v>-176921</v>
      </c>
      <c r="E25" s="10">
        <f>SUM(C25:D25)</f>
        <v>-322178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-168501</v>
      </c>
      <c r="D27" s="10">
        <v>-252752</v>
      </c>
      <c r="E27" s="10">
        <f>SUM(C27:D27)</f>
        <v>-421253</v>
      </c>
    </row>
    <row r="28" spans="1:7" ht="16.3">
      <c r="A28" s="2" t="s">
        <v>26</v>
      </c>
      <c r="C28" s="12">
        <v>12783</v>
      </c>
      <c r="D28" s="12">
        <v>19175</v>
      </c>
      <c r="E28" s="12">
        <f>SUM(C28:D28)</f>
        <v>31958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-826386</v>
      </c>
      <c r="D30" s="12">
        <f>SUM(D23:D25)+SUM(D27:D28)</f>
        <v>-785283</v>
      </c>
      <c r="E30" s="12">
        <f>SUM(E23:E25,E27:E28)</f>
        <v>-1611669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1355610</v>
      </c>
      <c r="D32" s="22">
        <f>SUM(D19,D30)</f>
        <v>-413729</v>
      </c>
      <c r="E32" s="22">
        <f>SUM(E19,E30)</f>
        <v>941881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196922</v>
      </c>
      <c r="D35" s="15">
        <f>-C35</f>
        <v>-196922</v>
      </c>
      <c r="E35" s="10">
        <f>SUM(C35:D35)</f>
        <v>0</v>
      </c>
    </row>
    <row r="36" spans="1:5">
      <c r="A36" s="2" t="s">
        <v>34</v>
      </c>
      <c r="C36" s="30">
        <v>57665.45</v>
      </c>
      <c r="D36" s="10">
        <f>-C36</f>
        <v>-57665</v>
      </c>
      <c r="E36" s="10">
        <f>SUM(C36:D36)</f>
        <v>0</v>
      </c>
    </row>
    <row r="37" spans="1:5" ht="16.3">
      <c r="A37" s="2" t="s">
        <v>35</v>
      </c>
      <c r="C37" s="12">
        <f>D9</f>
        <v>20968</v>
      </c>
      <c r="D37" s="12">
        <f>-C37</f>
        <v>-20968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275555</v>
      </c>
      <c r="D39" s="11">
        <f>SUM(D35:D38)</f>
        <v>-275555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1631165</v>
      </c>
      <c r="D41" s="16">
        <f>SUM(D32,D39)</f>
        <v>-689284</v>
      </c>
      <c r="E41" s="16">
        <f>SUM(E32,E39)</f>
        <v>941881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1481730</v>
      </c>
      <c r="D48" s="17">
        <f>((C8+C9+C36+C37)*0.95)+D8+D9+D36+D37+C16+C17</f>
        <v>1071820</v>
      </c>
      <c r="E48" s="17">
        <f>SUM(C48:D48)</f>
        <v>2553550</v>
      </c>
    </row>
    <row r="49" spans="1:14">
      <c r="A49" s="2" t="s">
        <v>16</v>
      </c>
      <c r="C49" s="11">
        <f>SUM(C23:D24,C27:D27)</f>
        <v>-1321449</v>
      </c>
      <c r="D49" s="11">
        <f>SUM(C25:D25,C28:D28)</f>
        <v>-290220</v>
      </c>
      <c r="E49" s="11">
        <f>SUM(C49:D49)</f>
        <v>-1611669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160281</v>
      </c>
      <c r="D51" s="11">
        <f>SUM(D48:D50)</f>
        <v>781600</v>
      </c>
      <c r="E51" s="11">
        <f>SUM(E48:E49)</f>
        <v>941881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10520</v>
      </c>
      <c r="D53" s="12">
        <v>21039.67</v>
      </c>
      <c r="E53" s="12">
        <f>SUM(C53:D53)</f>
        <v>31560</v>
      </c>
    </row>
    <row r="54" spans="1:14" ht="11.3" customHeight="1"/>
    <row r="55" spans="1:14">
      <c r="A55" s="2" t="s">
        <v>18</v>
      </c>
      <c r="C55" s="16">
        <f>SUM(C51:C53)</f>
        <v>170801</v>
      </c>
      <c r="D55" s="16">
        <f>SUM(D51:D53)</f>
        <v>802640</v>
      </c>
      <c r="E55" s="16">
        <f>SUM(E51:E53)</f>
        <v>973441</v>
      </c>
    </row>
    <row r="56" spans="1:14" customFormat="1" ht="11.3" customHeight="1">
      <c r="C56" s="2"/>
      <c r="G56" s="2"/>
      <c r="I56" s="6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>
  <sheetPr codeName="Sheet94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126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967203</v>
      </c>
      <c r="D7" s="32">
        <v>1071968</v>
      </c>
      <c r="E7" s="17">
        <f>SUM(C7:D7)</f>
        <v>2039171</v>
      </c>
    </row>
    <row r="8" spans="1:8">
      <c r="A8" s="2" t="s">
        <v>30</v>
      </c>
      <c r="C8" s="30">
        <v>272847</v>
      </c>
      <c r="D8" s="30">
        <v>193398</v>
      </c>
      <c r="E8" s="10">
        <f>SUM(C8:D8)</f>
        <v>466245</v>
      </c>
      <c r="G8" s="10"/>
    </row>
    <row r="9" spans="1:8">
      <c r="A9" s="2" t="s">
        <v>31</v>
      </c>
      <c r="C9" s="30">
        <v>272527</v>
      </c>
      <c r="D9" s="30">
        <v>262345</v>
      </c>
      <c r="E9" s="10">
        <f>SUM(C9:D9)</f>
        <v>534872</v>
      </c>
      <c r="G9" s="10"/>
      <c r="H9" s="10"/>
    </row>
    <row r="10" spans="1:8">
      <c r="A10" s="2" t="s">
        <v>3</v>
      </c>
      <c r="C10" s="30">
        <v>223305</v>
      </c>
      <c r="D10" s="10">
        <v>0</v>
      </c>
      <c r="E10" s="10">
        <f>SUM(C10:D10)</f>
        <v>223305</v>
      </c>
    </row>
    <row r="11" spans="1:8" ht="16.3">
      <c r="A11" s="2" t="s">
        <v>32</v>
      </c>
      <c r="C11" s="39">
        <v>54472</v>
      </c>
      <c r="D11" s="12">
        <v>0</v>
      </c>
      <c r="E11" s="11">
        <f>SUM(C11:D11)</f>
        <v>54472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1790354</v>
      </c>
      <c r="D13" s="12">
        <f>SUM(D7:D12)</f>
        <v>1527711</v>
      </c>
      <c r="E13" s="12">
        <f>SUM(E7:E11)</f>
        <v>3318065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396964</v>
      </c>
      <c r="D16" s="10">
        <v>0</v>
      </c>
      <c r="E16" s="10">
        <f>SUM(C16:D16)</f>
        <v>396964</v>
      </c>
    </row>
    <row r="17" spans="1:7" ht="16.3">
      <c r="A17" s="2" t="s">
        <v>7</v>
      </c>
      <c r="C17" s="40">
        <v>862980</v>
      </c>
      <c r="D17" s="12">
        <v>0</v>
      </c>
      <c r="E17" s="12">
        <f>SUM(C17:D17)</f>
        <v>862980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3050298</v>
      </c>
      <c r="D19" s="12">
        <f>SUM(D13:D17)</f>
        <v>1527711</v>
      </c>
      <c r="E19" s="12">
        <f>SUM(E13:E18)</f>
        <v>4578009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-415537</v>
      </c>
      <c r="D23" s="10">
        <v>-977574</v>
      </c>
      <c r="E23" s="10">
        <f>SUM(C23:D23)</f>
        <v>-1393111</v>
      </c>
    </row>
    <row r="24" spans="1:7">
      <c r="A24" s="2" t="s">
        <v>25</v>
      </c>
      <c r="C24" s="10">
        <f>-C16</f>
        <v>-396964</v>
      </c>
      <c r="D24" s="10">
        <v>0</v>
      </c>
      <c r="E24" s="10">
        <f t="shared" ref="E24" si="0">SUM(C24:D24)</f>
        <v>-396964</v>
      </c>
    </row>
    <row r="25" spans="1:7">
      <c r="A25" s="2" t="s">
        <v>26</v>
      </c>
      <c r="C25" s="10">
        <v>-409345</v>
      </c>
      <c r="D25" s="10">
        <v>-540086</v>
      </c>
      <c r="E25" s="10">
        <f>SUM(C25:D25)</f>
        <v>-949431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-431490</v>
      </c>
      <c r="D27" s="10">
        <v>-431490</v>
      </c>
      <c r="E27" s="10">
        <f>SUM(C27:D27)</f>
        <v>-862980</v>
      </c>
    </row>
    <row r="28" spans="1:7" ht="16.3">
      <c r="A28" s="2" t="s">
        <v>26</v>
      </c>
      <c r="C28" s="12">
        <v>111200</v>
      </c>
      <c r="D28" s="12">
        <v>111200</v>
      </c>
      <c r="E28" s="12">
        <f>SUM(C28:D28)</f>
        <v>222400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-1542136</v>
      </c>
      <c r="D30" s="12">
        <f>SUM(D23:D25)+SUM(D27:D28)</f>
        <v>-1837950</v>
      </c>
      <c r="E30" s="12">
        <f>SUM(E23:E25,E27:E28)</f>
        <v>-3380086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1508162</v>
      </c>
      <c r="D32" s="22">
        <f>SUM(D19,D30)</f>
        <v>-310239</v>
      </c>
      <c r="E32" s="22">
        <f>SUM(E19,E30)</f>
        <v>1197923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884619</v>
      </c>
      <c r="D35" s="15">
        <f>-C35</f>
        <v>-884619</v>
      </c>
      <c r="E35" s="10">
        <f>SUM(C35:D35)</f>
        <v>0</v>
      </c>
    </row>
    <row r="36" spans="1:5">
      <c r="A36" s="2" t="s">
        <v>34</v>
      </c>
      <c r="C36" s="30">
        <v>18013.48</v>
      </c>
      <c r="D36" s="10">
        <f>-C36</f>
        <v>-18013</v>
      </c>
      <c r="E36" s="10">
        <f>SUM(C36:D36)</f>
        <v>0</v>
      </c>
    </row>
    <row r="37" spans="1:5" ht="16.3">
      <c r="A37" s="2" t="s">
        <v>35</v>
      </c>
      <c r="C37" s="12">
        <f>D9</f>
        <v>262345</v>
      </c>
      <c r="D37" s="12">
        <f>-C37</f>
        <v>-262345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1164977</v>
      </c>
      <c r="D39" s="11">
        <f>SUM(D35:D38)</f>
        <v>-1164977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2673139</v>
      </c>
      <c r="D41" s="16">
        <f>SUM(D32,D39)</f>
        <v>-1475216</v>
      </c>
      <c r="E41" s="16">
        <f>SUM(E32,E39)</f>
        <v>1197923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2358234</v>
      </c>
      <c r="D48" s="17">
        <f>((C8+C9+C36+C37)*0.95)+D8+D9+D36+D37+C16+C17</f>
        <v>2219775</v>
      </c>
      <c r="E48" s="17">
        <f>SUM(C48:D48)</f>
        <v>4578009</v>
      </c>
    </row>
    <row r="49" spans="1:14">
      <c r="A49" s="2" t="s">
        <v>16</v>
      </c>
      <c r="C49" s="11">
        <f>SUM(C23:D24,C27:D27)</f>
        <v>-2653055</v>
      </c>
      <c r="D49" s="11">
        <f>SUM(C25:D25,C28:D28)</f>
        <v>-727031</v>
      </c>
      <c r="E49" s="11">
        <f>SUM(C49:D49)</f>
        <v>-3380086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-294821</v>
      </c>
      <c r="D51" s="11">
        <f>SUM(D48:D50)</f>
        <v>1492744</v>
      </c>
      <c r="E51" s="11">
        <f>SUM(E48:E49)</f>
        <v>1197923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-294821</v>
      </c>
      <c r="D55" s="16">
        <f>SUM(D51:D53)</f>
        <v>1492744</v>
      </c>
      <c r="E55" s="16">
        <f>SUM(E51:E53)</f>
        <v>1197923</v>
      </c>
    </row>
    <row r="56" spans="1:14" customFormat="1" ht="11.3" customHeight="1">
      <c r="C56" s="2"/>
      <c r="G56" s="2"/>
      <c r="I56" s="8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>
  <sheetPr codeName="Sheet95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127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982889</v>
      </c>
      <c r="D7" s="32">
        <v>2413517</v>
      </c>
      <c r="E7" s="17">
        <f>SUM(C7:D7)</f>
        <v>3396406</v>
      </c>
    </row>
    <row r="8" spans="1:8">
      <c r="A8" s="2" t="s">
        <v>30</v>
      </c>
      <c r="C8" s="30">
        <v>261122</v>
      </c>
      <c r="D8" s="30">
        <v>1803617</v>
      </c>
      <c r="E8" s="10">
        <f>SUM(C8:D8)</f>
        <v>2064739</v>
      </c>
      <c r="G8" s="10"/>
    </row>
    <row r="9" spans="1:8">
      <c r="A9" s="2" t="s">
        <v>31</v>
      </c>
      <c r="C9" s="30">
        <v>30032</v>
      </c>
      <c r="D9" s="30">
        <v>33324</v>
      </c>
      <c r="E9" s="10">
        <f>SUM(C9:D9)</f>
        <v>63356</v>
      </c>
      <c r="G9" s="10"/>
      <c r="H9" s="10"/>
    </row>
    <row r="10" spans="1:8">
      <c r="A10" s="2" t="s">
        <v>3</v>
      </c>
      <c r="C10" s="30">
        <v>243256</v>
      </c>
      <c r="D10" s="10">
        <v>0</v>
      </c>
      <c r="E10" s="10">
        <f>SUM(C10:D10)</f>
        <v>243256</v>
      </c>
    </row>
    <row r="11" spans="1:8" ht="16.3">
      <c r="A11" s="2" t="s">
        <v>32</v>
      </c>
      <c r="C11" s="39">
        <v>91923</v>
      </c>
      <c r="D11" s="12">
        <v>0</v>
      </c>
      <c r="E11" s="11">
        <f>SUM(C11:D11)</f>
        <v>91923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1609222</v>
      </c>
      <c r="D13" s="12">
        <f>SUM(D7:D12)</f>
        <v>4250458</v>
      </c>
      <c r="E13" s="12">
        <f>SUM(E7:E11)</f>
        <v>5859680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339345</v>
      </c>
      <c r="D16" s="10">
        <v>0</v>
      </c>
      <c r="E16" s="10">
        <f>SUM(C16:D16)</f>
        <v>339345</v>
      </c>
    </row>
    <row r="17" spans="1:7" ht="16.3">
      <c r="A17" s="2" t="s">
        <v>7</v>
      </c>
      <c r="C17" s="40">
        <v>497888</v>
      </c>
      <c r="D17" s="12">
        <v>0</v>
      </c>
      <c r="E17" s="12">
        <f>SUM(C17:D17)</f>
        <v>497888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2446455</v>
      </c>
      <c r="D19" s="12">
        <f>SUM(D13:D17)</f>
        <v>4250458</v>
      </c>
      <c r="E19" s="12">
        <f>SUM(E13:E18)</f>
        <v>6696913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-100190</v>
      </c>
      <c r="D23" s="10">
        <v>-678123</v>
      </c>
      <c r="E23" s="10">
        <f>SUM(C23:D23)</f>
        <v>-778313</v>
      </c>
    </row>
    <row r="24" spans="1:7">
      <c r="A24" s="2" t="s">
        <v>25</v>
      </c>
      <c r="C24" s="10">
        <f>-C16</f>
        <v>-339345</v>
      </c>
      <c r="D24" s="10">
        <v>0</v>
      </c>
      <c r="E24" s="10">
        <f t="shared" ref="E24" si="0">SUM(C24:D24)</f>
        <v>-339345</v>
      </c>
    </row>
    <row r="25" spans="1:7">
      <c r="A25" s="2" t="s">
        <v>26</v>
      </c>
      <c r="C25" s="10">
        <v>-142906</v>
      </c>
      <c r="D25" s="10">
        <v>-63443</v>
      </c>
      <c r="E25" s="10">
        <f>SUM(C25:D25)</f>
        <v>-206349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-199155</v>
      </c>
      <c r="D27" s="10">
        <v>-298733</v>
      </c>
      <c r="E27" s="10">
        <f>SUM(C27:D27)</f>
        <v>-497888</v>
      </c>
    </row>
    <row r="28" spans="1:7" ht="16.3">
      <c r="A28" s="2" t="s">
        <v>26</v>
      </c>
      <c r="C28" s="12">
        <v>-116571</v>
      </c>
      <c r="D28" s="12">
        <v>-174857</v>
      </c>
      <c r="E28" s="12">
        <f>SUM(C28:D28)</f>
        <v>-291428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-898167</v>
      </c>
      <c r="D30" s="12">
        <f>SUM(D23:D25)+SUM(D27:D28)</f>
        <v>-1215156</v>
      </c>
      <c r="E30" s="12">
        <f>SUM(E23:E25,E27:E28)</f>
        <v>-2113323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1548288</v>
      </c>
      <c r="D32" s="22">
        <f>SUM(D19,D30)</f>
        <v>3035302</v>
      </c>
      <c r="E32" s="22">
        <f>SUM(E19,E30)</f>
        <v>4583590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2097420</v>
      </c>
      <c r="D35" s="15">
        <f>-C35</f>
        <v>-2097420</v>
      </c>
      <c r="E35" s="10">
        <f>SUM(C35:D35)</f>
        <v>0</v>
      </c>
    </row>
    <row r="36" spans="1:5">
      <c r="A36" s="2" t="s">
        <v>34</v>
      </c>
      <c r="C36" s="30">
        <v>1495726.99</v>
      </c>
      <c r="D36" s="10">
        <f>-C36</f>
        <v>-1495727</v>
      </c>
      <c r="E36" s="10">
        <f>SUM(C36:D36)</f>
        <v>0</v>
      </c>
    </row>
    <row r="37" spans="1:5" ht="16.3">
      <c r="A37" s="2" t="s">
        <v>35</v>
      </c>
      <c r="C37" s="12">
        <f>D9</f>
        <v>33324</v>
      </c>
      <c r="D37" s="12">
        <f>-C37</f>
        <v>-33324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3626471</v>
      </c>
      <c r="D39" s="11">
        <f>SUM(D35:D38)</f>
        <v>-3626471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5174759</v>
      </c>
      <c r="D41" s="16">
        <f>SUM(D32,D39)</f>
        <v>-591169</v>
      </c>
      <c r="E41" s="16">
        <f>SUM(E32,E39)</f>
        <v>4583590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3822595</v>
      </c>
      <c r="D48" s="17">
        <f>((C8+C9+C36+C37)*0.95)+D8+D9+D36+D37+C16+C17</f>
        <v>2874318</v>
      </c>
      <c r="E48" s="17">
        <f>SUM(C48:D48)</f>
        <v>6696913</v>
      </c>
    </row>
    <row r="49" spans="1:14">
      <c r="A49" s="2" t="s">
        <v>16</v>
      </c>
      <c r="C49" s="11">
        <f>SUM(C23:D24,C27:D27)</f>
        <v>-1615546</v>
      </c>
      <c r="D49" s="11">
        <f>SUM(C25:D25,C28:D28)</f>
        <v>-497777</v>
      </c>
      <c r="E49" s="11">
        <f>SUM(C49:D49)</f>
        <v>-2113323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2207049</v>
      </c>
      <c r="D51" s="11">
        <f>SUM(D48:D50)</f>
        <v>2376541</v>
      </c>
      <c r="E51" s="11">
        <f>SUM(E48:E49)</f>
        <v>4583590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19616</v>
      </c>
      <c r="D53" s="12">
        <v>39232.980000000003</v>
      </c>
      <c r="E53" s="12">
        <f>SUM(C53:D53)</f>
        <v>58849</v>
      </c>
    </row>
    <row r="54" spans="1:14" ht="11.3" customHeight="1"/>
    <row r="55" spans="1:14">
      <c r="A55" s="2" t="s">
        <v>18</v>
      </c>
      <c r="C55" s="16">
        <f>SUM(C51:C53)</f>
        <v>2226665</v>
      </c>
      <c r="D55" s="16">
        <f>SUM(D51:D53)</f>
        <v>2415774</v>
      </c>
      <c r="E55" s="16">
        <f>SUM(E51:E53)</f>
        <v>4642439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>
  <sheetPr codeName="Sheet96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6.664062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128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6045751</v>
      </c>
      <c r="D7" s="32">
        <v>1251183</v>
      </c>
      <c r="E7" s="17">
        <f>SUM(C7:D7)</f>
        <v>7296934</v>
      </c>
    </row>
    <row r="8" spans="1:8">
      <c r="A8" s="2" t="s">
        <v>30</v>
      </c>
      <c r="C8" s="30">
        <v>1891914</v>
      </c>
      <c r="D8" s="30">
        <v>378224</v>
      </c>
      <c r="E8" s="10">
        <f>SUM(C8:D8)</f>
        <v>2270138</v>
      </c>
      <c r="G8" s="10"/>
    </row>
    <row r="9" spans="1:8">
      <c r="A9" s="2" t="s">
        <v>31</v>
      </c>
      <c r="C9" s="30">
        <v>30851</v>
      </c>
      <c r="D9" s="30">
        <v>31481</v>
      </c>
      <c r="E9" s="10">
        <f>SUM(C9:D9)</f>
        <v>62332</v>
      </c>
      <c r="G9" s="10"/>
      <c r="H9" s="10"/>
    </row>
    <row r="10" spans="1:8">
      <c r="A10" s="2" t="s">
        <v>3</v>
      </c>
      <c r="C10" s="30">
        <v>747118</v>
      </c>
      <c r="D10" s="10">
        <v>0</v>
      </c>
      <c r="E10" s="10">
        <f>SUM(C10:D10)</f>
        <v>747118</v>
      </c>
    </row>
    <row r="11" spans="1:8" ht="16.3">
      <c r="A11" s="2" t="s">
        <v>32</v>
      </c>
      <c r="C11" s="39">
        <v>202917</v>
      </c>
      <c r="D11" s="12">
        <v>0</v>
      </c>
      <c r="E11" s="11">
        <f>SUM(C11:D11)</f>
        <v>202917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8918551</v>
      </c>
      <c r="D13" s="12">
        <f>SUM(D7:D12)</f>
        <v>1660888</v>
      </c>
      <c r="E13" s="12">
        <f>SUM(E7:E11)</f>
        <v>10579439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473945</v>
      </c>
      <c r="D16" s="10">
        <v>0</v>
      </c>
      <c r="E16" s="10">
        <f>SUM(C16:D16)</f>
        <v>473945</v>
      </c>
    </row>
    <row r="17" spans="1:7" ht="16.3">
      <c r="A17" s="2" t="s">
        <v>7</v>
      </c>
      <c r="C17" s="40">
        <v>750534</v>
      </c>
      <c r="D17" s="12">
        <v>0</v>
      </c>
      <c r="E17" s="12">
        <f>SUM(C17:D17)</f>
        <v>750534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10143030</v>
      </c>
      <c r="D19" s="12">
        <f>SUM(D13:D17)</f>
        <v>1660888</v>
      </c>
      <c r="E19" s="12">
        <f>SUM(E13:E18)</f>
        <v>11803918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-235162</v>
      </c>
      <c r="D23" s="10">
        <v>-833475</v>
      </c>
      <c r="E23" s="10">
        <f>SUM(C23:D23)</f>
        <v>-1068637</v>
      </c>
    </row>
    <row r="24" spans="1:7">
      <c r="A24" s="2" t="s">
        <v>25</v>
      </c>
      <c r="C24" s="10">
        <f>-C16</f>
        <v>-473945</v>
      </c>
      <c r="D24" s="10">
        <v>0</v>
      </c>
      <c r="E24" s="10">
        <f t="shared" ref="E24" si="0">SUM(C24:D24)</f>
        <v>-473945</v>
      </c>
    </row>
    <row r="25" spans="1:7">
      <c r="A25" s="2" t="s">
        <v>26</v>
      </c>
      <c r="C25" s="10">
        <v>-506163</v>
      </c>
      <c r="D25" s="10">
        <v>-431456</v>
      </c>
      <c r="E25" s="10">
        <f>SUM(C25:D25)</f>
        <v>-937619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-375267</v>
      </c>
      <c r="D27" s="10">
        <v>-375267</v>
      </c>
      <c r="E27" s="10">
        <f>SUM(C27:D27)</f>
        <v>-750534</v>
      </c>
    </row>
    <row r="28" spans="1:7" ht="16.3">
      <c r="A28" s="2" t="s">
        <v>26</v>
      </c>
      <c r="C28" s="12">
        <v>-265592</v>
      </c>
      <c r="D28" s="12">
        <v>-265592</v>
      </c>
      <c r="E28" s="12">
        <f>SUM(C28:D28)</f>
        <v>-531184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-1856129</v>
      </c>
      <c r="D30" s="12">
        <f>SUM(D23:D25)+SUM(D27:D28)</f>
        <v>-1905790</v>
      </c>
      <c r="E30" s="12">
        <f>SUM(E23:E25,E27:E28)</f>
        <v>-3761919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8286901</v>
      </c>
      <c r="D32" s="22">
        <f>SUM(D19,D30)</f>
        <v>-244902</v>
      </c>
      <c r="E32" s="22">
        <f>SUM(E19,E30)</f>
        <v>8041999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1032519</v>
      </c>
      <c r="D35" s="15">
        <f>-C35</f>
        <v>-1032519</v>
      </c>
      <c r="E35" s="10">
        <f>SUM(C35:D35)</f>
        <v>0</v>
      </c>
    </row>
    <row r="36" spans="1:5">
      <c r="A36" s="2" t="s">
        <v>34</v>
      </c>
      <c r="C36" s="30">
        <v>220073.60000000001</v>
      </c>
      <c r="D36" s="10">
        <f>-C36</f>
        <v>-220074</v>
      </c>
      <c r="E36" s="10">
        <f>SUM(C36:D36)</f>
        <v>0</v>
      </c>
    </row>
    <row r="37" spans="1:5" ht="16.3">
      <c r="A37" s="2" t="s">
        <v>35</v>
      </c>
      <c r="C37" s="12">
        <f>D9</f>
        <v>31481</v>
      </c>
      <c r="D37" s="12">
        <f>-C37</f>
        <v>-31481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1284074</v>
      </c>
      <c r="D39" s="11">
        <f>SUM(D35:D38)</f>
        <v>-1284074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9570975</v>
      </c>
      <c r="D41" s="16">
        <f>SUM(D32,D39)</f>
        <v>-1528976</v>
      </c>
      <c r="E41" s="16">
        <f>SUM(E32,E39)</f>
        <v>8041999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8355685</v>
      </c>
      <c r="D48" s="17">
        <f>((C8+C9+C36+C37)*0.95)+D8+D9+D36+D37+C16+C17</f>
        <v>3448233</v>
      </c>
      <c r="E48" s="17">
        <f>SUM(C48:D48)</f>
        <v>11803918</v>
      </c>
    </row>
    <row r="49" spans="1:14">
      <c r="A49" s="2" t="s">
        <v>16</v>
      </c>
      <c r="C49" s="11">
        <f>SUM(C23:D24,C27:D27)</f>
        <v>-2293116</v>
      </c>
      <c r="D49" s="11">
        <f>SUM(C25:D25,C28:D28)</f>
        <v>-1468803</v>
      </c>
      <c r="E49" s="11">
        <f>SUM(C49:D49)</f>
        <v>-3761919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6062569</v>
      </c>
      <c r="D51" s="11">
        <f>SUM(D48:D50)</f>
        <v>1979430</v>
      </c>
      <c r="E51" s="11">
        <f>SUM(E48:E49)</f>
        <v>8041999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183473</v>
      </c>
      <c r="D53" s="12">
        <v>366945.62</v>
      </c>
      <c r="E53" s="12">
        <f>SUM(C53:D53)</f>
        <v>550419</v>
      </c>
    </row>
    <row r="54" spans="1:14" ht="11.3" customHeight="1"/>
    <row r="55" spans="1:14">
      <c r="A55" s="2" t="s">
        <v>18</v>
      </c>
      <c r="C55" s="16">
        <f>SUM(C51:C53)</f>
        <v>6246042</v>
      </c>
      <c r="D55" s="16">
        <f>SUM(D51:D53)</f>
        <v>2346376</v>
      </c>
      <c r="E55" s="16">
        <f>SUM(E51:E53)</f>
        <v>8592418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>
  <sheetPr codeName="Sheet97"/>
  <dimension ref="A1:N57"/>
  <sheetViews>
    <sheetView topLeftCell="A28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27.5546875" style="2" customWidth="1"/>
    <col min="3" max="3" width="15.6640625" style="2" bestFit="1" customWidth="1"/>
    <col min="4" max="4" width="15.6640625" style="2" customWidth="1"/>
    <col min="5" max="5" width="15" style="2" bestFit="1" customWidth="1"/>
    <col min="6" max="6" width="9.109375" style="2"/>
    <col min="7" max="7" width="9.5546875" style="2" bestFit="1" customWidth="1"/>
    <col min="8" max="8" width="11" style="2" bestFit="1" customWidth="1"/>
    <col min="9" max="16384" width="9.109375" style="2"/>
  </cols>
  <sheetData>
    <row r="1" spans="1:8" ht="15.05">
      <c r="A1" s="27" t="s">
        <v>129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14179331</v>
      </c>
      <c r="D7" s="32">
        <v>1919425</v>
      </c>
      <c r="E7" s="17">
        <f>SUM(C7:D7)</f>
        <v>16098756</v>
      </c>
    </row>
    <row r="8" spans="1:8">
      <c r="A8" s="2" t="s">
        <v>30</v>
      </c>
      <c r="C8" s="30">
        <v>4971245</v>
      </c>
      <c r="D8" s="30">
        <v>1471554</v>
      </c>
      <c r="E8" s="10">
        <f>SUM(C8:D8)</f>
        <v>6442799</v>
      </c>
      <c r="G8" s="10"/>
    </row>
    <row r="9" spans="1:8">
      <c r="A9" s="2" t="s">
        <v>31</v>
      </c>
      <c r="C9" s="30">
        <v>0</v>
      </c>
      <c r="D9" s="10">
        <v>0</v>
      </c>
      <c r="E9" s="10">
        <f>SUM(C9:D9)</f>
        <v>0</v>
      </c>
      <c r="G9" s="10"/>
      <c r="H9" s="10"/>
    </row>
    <row r="10" spans="1:8">
      <c r="A10" s="2" t="s">
        <v>3</v>
      </c>
      <c r="C10" s="30">
        <v>1207112</v>
      </c>
      <c r="D10" s="10">
        <v>0</v>
      </c>
      <c r="E10" s="10">
        <f>SUM(C10:D10)</f>
        <v>1207112</v>
      </c>
    </row>
    <row r="11" spans="1:8" ht="16.3">
      <c r="A11" s="2" t="s">
        <v>32</v>
      </c>
      <c r="C11" s="39">
        <v>505292</v>
      </c>
      <c r="D11" s="12">
        <v>0</v>
      </c>
      <c r="E11" s="11">
        <f>SUM(C11:D11)</f>
        <v>505292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20862980</v>
      </c>
      <c r="D13" s="12">
        <f>SUM(D7:D12)</f>
        <v>3390979</v>
      </c>
      <c r="E13" s="12">
        <f>SUM(E7:E11)</f>
        <v>24253959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961861</v>
      </c>
      <c r="D16" s="10">
        <v>0</v>
      </c>
      <c r="E16" s="10">
        <f>SUM(C16:D16)</f>
        <v>961861</v>
      </c>
    </row>
    <row r="17" spans="1:7" ht="16.3">
      <c r="A17" s="2" t="s">
        <v>7</v>
      </c>
      <c r="C17" s="40">
        <v>904326</v>
      </c>
      <c r="D17" s="12">
        <v>0</v>
      </c>
      <c r="E17" s="12">
        <f>SUM(C17:D17)</f>
        <v>904326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22729167</v>
      </c>
      <c r="D19" s="12">
        <f>SUM(D13:D17)</f>
        <v>3390979</v>
      </c>
      <c r="E19" s="12">
        <f>SUM(E13:E18)</f>
        <v>26120146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-638135</v>
      </c>
      <c r="D23" s="10">
        <v>-1775905</v>
      </c>
      <c r="E23" s="10">
        <f>SUM(C23:D23)</f>
        <v>-2414040</v>
      </c>
    </row>
    <row r="24" spans="1:7">
      <c r="A24" s="2" t="s">
        <v>25</v>
      </c>
      <c r="C24" s="10">
        <f>-C16</f>
        <v>-961861</v>
      </c>
      <c r="D24" s="10">
        <v>0</v>
      </c>
      <c r="E24" s="10">
        <f t="shared" ref="E24" si="0">SUM(C24:D24)</f>
        <v>-961861</v>
      </c>
    </row>
    <row r="25" spans="1:7">
      <c r="A25" s="2" t="s">
        <v>26</v>
      </c>
      <c r="C25" s="10">
        <v>-824005</v>
      </c>
      <c r="D25" s="10">
        <v>-5021984</v>
      </c>
      <c r="E25" s="10">
        <f>SUM(C25:D25)</f>
        <v>-5845989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-542596</v>
      </c>
      <c r="D27" s="10">
        <v>-361731</v>
      </c>
      <c r="E27" s="10">
        <f>SUM(C27:D27)</f>
        <v>-904327</v>
      </c>
    </row>
    <row r="28" spans="1:7" ht="16.3">
      <c r="A28" s="2" t="s">
        <v>26</v>
      </c>
      <c r="C28" s="12">
        <v>-3895210</v>
      </c>
      <c r="D28" s="12">
        <v>-2596807</v>
      </c>
      <c r="E28" s="12">
        <f>SUM(C28:D28)</f>
        <v>-6492017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-6861807</v>
      </c>
      <c r="D30" s="12">
        <f>SUM(D23:D25)+SUM(D27:D28)</f>
        <v>-9756427</v>
      </c>
      <c r="E30" s="12">
        <f>SUM(E23:E25,E27:E28)</f>
        <v>-16618234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15867360</v>
      </c>
      <c r="D32" s="22">
        <f>SUM(D19,D30)</f>
        <v>-6365448</v>
      </c>
      <c r="E32" s="22">
        <f>SUM(E19,E30)</f>
        <v>9501912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1422249</v>
      </c>
      <c r="D35" s="15">
        <f>-C35</f>
        <v>-1422249</v>
      </c>
      <c r="E35" s="10">
        <f>SUM(C35:D35)</f>
        <v>0</v>
      </c>
    </row>
    <row r="36" spans="1:5">
      <c r="A36" s="2" t="s">
        <v>34</v>
      </c>
      <c r="C36" s="30">
        <v>1065859.3799999999</v>
      </c>
      <c r="D36" s="10">
        <f>-C36</f>
        <v>-1065859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2488108</v>
      </c>
      <c r="D39" s="11">
        <f>SUM(D35:D38)</f>
        <v>-2488108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18355468</v>
      </c>
      <c r="D41" s="16">
        <f>SUM(D32,D39)</f>
        <v>-8853556</v>
      </c>
      <c r="E41" s="16">
        <f>SUM(E32,E39)</f>
        <v>9501912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18113015</v>
      </c>
      <c r="D48" s="17">
        <f>((C8+C9+C36+C37)*0.95)+D8+D9+D36+D37+C16+C17</f>
        <v>8007131</v>
      </c>
      <c r="E48" s="17">
        <f>SUM(C48:D48)</f>
        <v>26120146</v>
      </c>
    </row>
    <row r="49" spans="1:14">
      <c r="A49" s="2" t="s">
        <v>16</v>
      </c>
      <c r="C49" s="11">
        <f>SUM(C23:D24,C27:D27)</f>
        <v>-4280228</v>
      </c>
      <c r="D49" s="11">
        <f>SUM(C25:D25,C28:D28)</f>
        <v>-12338006</v>
      </c>
      <c r="E49" s="11">
        <f>SUM(C49:D49)</f>
        <v>-16618234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13832787</v>
      </c>
      <c r="D51" s="11">
        <f>SUM(D48:D50)</f>
        <v>-4330875</v>
      </c>
      <c r="E51" s="11">
        <f>SUM(E48:E49)</f>
        <v>9501912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294211</v>
      </c>
      <c r="D53" s="12">
        <v>588421.03</v>
      </c>
      <c r="E53" s="12">
        <f>SUM(C53:D53)</f>
        <v>882632</v>
      </c>
    </row>
    <row r="54" spans="1:14" ht="11.3" customHeight="1"/>
    <row r="55" spans="1:14">
      <c r="A55" s="2" t="s">
        <v>18</v>
      </c>
      <c r="C55" s="16">
        <f>SUM(C51:C53)</f>
        <v>14126998</v>
      </c>
      <c r="D55" s="16">
        <f>SUM(D51:D53)</f>
        <v>-3742454</v>
      </c>
      <c r="E55" s="16">
        <f>SUM(E51:E53)</f>
        <v>10384544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firstPageNumber="20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>
  <sheetPr codeName="Sheet98"/>
  <dimension ref="A1:N57"/>
  <sheetViews>
    <sheetView topLeftCell="A31" zoomScaleNormal="100" workbookViewId="0">
      <selection activeCell="D54" sqref="D54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4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130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801207</v>
      </c>
      <c r="D7" s="32">
        <v>785529</v>
      </c>
      <c r="E7" s="17">
        <f>SUM(C7:D7)</f>
        <v>1586736</v>
      </c>
    </row>
    <row r="8" spans="1:8">
      <c r="A8" s="2" t="s">
        <v>30</v>
      </c>
      <c r="C8" s="30">
        <v>216068</v>
      </c>
      <c r="D8" s="30">
        <v>284517</v>
      </c>
      <c r="E8" s="10">
        <f>SUM(C8:D8)</f>
        <v>500585</v>
      </c>
      <c r="G8" s="10"/>
    </row>
    <row r="9" spans="1:8">
      <c r="A9" s="2" t="s">
        <v>31</v>
      </c>
      <c r="C9" s="30">
        <v>6</v>
      </c>
      <c r="D9" s="10">
        <v>0</v>
      </c>
      <c r="E9" s="10">
        <f>SUM(C9:D9)</f>
        <v>6</v>
      </c>
      <c r="G9" s="10"/>
      <c r="H9" s="10"/>
    </row>
    <row r="10" spans="1:8">
      <c r="A10" s="2" t="s">
        <v>3</v>
      </c>
      <c r="C10" s="30">
        <v>124263</v>
      </c>
      <c r="D10" s="10">
        <v>0</v>
      </c>
      <c r="E10" s="10">
        <f>SUM(C10:D10)</f>
        <v>124263</v>
      </c>
    </row>
    <row r="11" spans="1:8" ht="16.3">
      <c r="A11" s="2" t="s">
        <v>32</v>
      </c>
      <c r="C11" s="39">
        <v>43885</v>
      </c>
      <c r="D11" s="12">
        <v>0</v>
      </c>
      <c r="E11" s="11">
        <f>SUM(C11:D11)</f>
        <v>43885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1185429</v>
      </c>
      <c r="D13" s="12">
        <f>SUM(D7:D12)</f>
        <v>1070046</v>
      </c>
      <c r="E13" s="12">
        <f>SUM(E7:E11)</f>
        <v>2255475</v>
      </c>
    </row>
    <row r="14" spans="1:8" ht="11.3" customHeight="1"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247284</v>
      </c>
      <c r="D16" s="10">
        <v>0</v>
      </c>
      <c r="E16" s="10">
        <f>SUM(C16:D16)</f>
        <v>247284</v>
      </c>
    </row>
    <row r="17" spans="1:7" ht="16.3">
      <c r="A17" s="2" t="s">
        <v>7</v>
      </c>
      <c r="C17" s="40">
        <v>275661</v>
      </c>
      <c r="D17" s="12">
        <v>0</v>
      </c>
      <c r="E17" s="12">
        <f>SUM(C17:D17)</f>
        <v>275661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1708374</v>
      </c>
      <c r="D19" s="12">
        <f>SUM(D13:D17)</f>
        <v>1070046</v>
      </c>
      <c r="E19" s="12">
        <f>SUM(E13:E18)</f>
        <v>2778420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-147389</v>
      </c>
      <c r="D23" s="10">
        <v>-511315</v>
      </c>
      <c r="E23" s="10">
        <f>SUM(C23:D23)</f>
        <v>-658704</v>
      </c>
    </row>
    <row r="24" spans="1:7">
      <c r="A24" s="2" t="s">
        <v>25</v>
      </c>
      <c r="C24" s="10">
        <f>-C16</f>
        <v>-247284</v>
      </c>
      <c r="D24" s="10">
        <v>0</v>
      </c>
      <c r="E24" s="10">
        <f t="shared" ref="E24" si="0">SUM(C24:D24)</f>
        <v>-247284</v>
      </c>
    </row>
    <row r="25" spans="1:7">
      <c r="A25" s="2" t="s">
        <v>26</v>
      </c>
      <c r="C25" s="10">
        <v>-125110</v>
      </c>
      <c r="D25" s="10">
        <v>-190595</v>
      </c>
      <c r="E25" s="10">
        <f>SUM(C25:D25)</f>
        <v>-315705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-110265</v>
      </c>
      <c r="D27" s="10">
        <v>-165397</v>
      </c>
      <c r="E27" s="10">
        <f>SUM(C27:D27)</f>
        <v>-275662</v>
      </c>
    </row>
    <row r="28" spans="1:7" ht="16.3">
      <c r="A28" s="2" t="s">
        <v>26</v>
      </c>
      <c r="C28" s="12">
        <v>-1170</v>
      </c>
      <c r="D28" s="12">
        <v>-1756</v>
      </c>
      <c r="E28" s="12">
        <f>SUM(C28:D28)</f>
        <v>-2926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-631218</v>
      </c>
      <c r="D30" s="12">
        <f>SUM(D23:D25)+SUM(D27:D28)</f>
        <v>-869063</v>
      </c>
      <c r="E30" s="12">
        <f>SUM(E23:E25,E27:E28)</f>
        <v>-1500281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1077156</v>
      </c>
      <c r="D32" s="22">
        <f>SUM(D19,D30)</f>
        <v>200983</v>
      </c>
      <c r="E32" s="22">
        <f>SUM(E19,E30)</f>
        <v>1278139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659913</v>
      </c>
      <c r="D35" s="15">
        <f>-C35</f>
        <v>-659913</v>
      </c>
      <c r="E35" s="10">
        <f>SUM(C35:D35)</f>
        <v>0</v>
      </c>
    </row>
    <row r="36" spans="1:5">
      <c r="A36" s="2" t="s">
        <v>34</v>
      </c>
      <c r="C36" s="30">
        <v>158206.31</v>
      </c>
      <c r="D36" s="10">
        <f>-C36</f>
        <v>-158206</v>
      </c>
      <c r="E36" s="10">
        <f>SUM(C36:D36)</f>
        <v>0</v>
      </c>
    </row>
    <row r="37" spans="1:5" ht="16.3">
      <c r="A37" s="2" t="s">
        <v>35</v>
      </c>
      <c r="C37" s="12">
        <f>D9</f>
        <v>0</v>
      </c>
      <c r="D37" s="12">
        <f>-C37</f>
        <v>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818119</v>
      </c>
      <c r="D39" s="11">
        <f>SUM(D35:D38)</f>
        <v>-818119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1895275</v>
      </c>
      <c r="D41" s="16">
        <f>SUM(D32,D39)</f>
        <v>-617136</v>
      </c>
      <c r="E41" s="16">
        <f>SUM(E32,E39)</f>
        <v>1278139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C48" s="17">
        <f>C19+C39+D19+D39-D48</f>
        <v>1773598</v>
      </c>
      <c r="D48" s="17">
        <f>((C8+C9+C36+C37)*0.95)+D8+D9+D36+D37+C16+C17</f>
        <v>1004822</v>
      </c>
      <c r="E48" s="17">
        <f>SUM(C48:D48)</f>
        <v>2778420</v>
      </c>
    </row>
    <row r="49" spans="1:14">
      <c r="A49" s="2" t="s">
        <v>16</v>
      </c>
      <c r="C49" s="11">
        <f>SUM(C23:D24,C27:D27)</f>
        <v>-1181650</v>
      </c>
      <c r="D49" s="11">
        <f>SUM(C25:D25,C28:D28)</f>
        <v>-318631</v>
      </c>
      <c r="E49" s="11">
        <f>SUM(C49:D49)</f>
        <v>-1500281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591948</v>
      </c>
      <c r="D51" s="11">
        <f>SUM(D48:D50)</f>
        <v>686191</v>
      </c>
      <c r="E51" s="11">
        <f>SUM(E48:E49)</f>
        <v>1278139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591948</v>
      </c>
      <c r="D55" s="16">
        <f>SUM(D51:D53)</f>
        <v>686191</v>
      </c>
      <c r="E55" s="16">
        <f>SUM(E51:E53)</f>
        <v>1278139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firstPageNumber="21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>
  <sheetPr codeName="Sheet99"/>
  <dimension ref="A1:N57"/>
  <sheetViews>
    <sheetView topLeftCell="A31" zoomScaleNormal="100" workbookViewId="0">
      <selection activeCell="A56" activeCellId="17" sqref="A29 A5:XFD5 A12:XFD12 A14:XFD14 A18:XFD18 A20:XFD20 A29:XFD29 A31:XFD31 A33:XFD33 A38:XFD38 A40:XFD40 A42:XFD42 A44:XFD44 A46:XFD46 A50:XFD50 A52:XFD52 A54:XFD54 A56:XFD56"/>
    </sheetView>
  </sheetViews>
  <sheetFormatPr defaultColWidth="9.109375" defaultRowHeight="14.4"/>
  <cols>
    <col min="1" max="1" width="41.109375" style="2" customWidth="1"/>
    <col min="2" max="2" width="30" style="2" customWidth="1"/>
    <col min="3" max="3" width="15.6640625" style="2" bestFit="1" customWidth="1"/>
    <col min="4" max="4" width="15.6640625" style="2" customWidth="1"/>
    <col min="5" max="5" width="12.44140625" style="2" bestFit="1" customWidth="1"/>
    <col min="6" max="6" width="9.109375" style="2"/>
    <col min="7" max="8" width="9.5546875" style="2" bestFit="1" customWidth="1"/>
    <col min="9" max="16384" width="9.109375" style="2"/>
  </cols>
  <sheetData>
    <row r="1" spans="1:8" ht="15.05">
      <c r="A1" s="27" t="s">
        <v>131</v>
      </c>
    </row>
    <row r="3" spans="1:8" ht="16.3">
      <c r="C3" s="45" t="s">
        <v>163</v>
      </c>
      <c r="D3" s="45"/>
      <c r="E3" s="45"/>
    </row>
    <row r="4" spans="1:8" ht="16.3">
      <c r="C4" s="1" t="s">
        <v>0</v>
      </c>
      <c r="D4" s="1" t="s">
        <v>1</v>
      </c>
      <c r="E4" s="1" t="s">
        <v>2</v>
      </c>
    </row>
    <row r="5" spans="1:8" ht="11.3" customHeight="1"/>
    <row r="6" spans="1:8">
      <c r="A6" s="2" t="s">
        <v>28</v>
      </c>
    </row>
    <row r="7" spans="1:8">
      <c r="A7" s="2" t="s">
        <v>29</v>
      </c>
      <c r="C7" s="32">
        <v>213772</v>
      </c>
      <c r="D7" s="32">
        <v>123026</v>
      </c>
      <c r="E7" s="17">
        <f>SUM(C7:D7)</f>
        <v>336798</v>
      </c>
    </row>
    <row r="8" spans="1:8">
      <c r="A8" s="2" t="s">
        <v>30</v>
      </c>
      <c r="C8" s="30">
        <v>60043</v>
      </c>
      <c r="D8" s="30">
        <v>88321</v>
      </c>
      <c r="E8" s="10">
        <f>SUM(C8:D8)</f>
        <v>148364</v>
      </c>
      <c r="G8" s="10"/>
    </row>
    <row r="9" spans="1:8">
      <c r="A9" s="2" t="s">
        <v>31</v>
      </c>
      <c r="C9" s="30">
        <v>239</v>
      </c>
      <c r="D9" s="30">
        <v>250</v>
      </c>
      <c r="E9" s="10">
        <f>SUM(C9:D9)</f>
        <v>489</v>
      </c>
      <c r="G9" s="10"/>
      <c r="H9" s="10"/>
    </row>
    <row r="10" spans="1:8">
      <c r="A10" s="2" t="s">
        <v>3</v>
      </c>
      <c r="C10" s="30">
        <v>40318</v>
      </c>
      <c r="D10" s="10">
        <v>0</v>
      </c>
      <c r="E10" s="10">
        <f>SUM(C10:D10)</f>
        <v>40318</v>
      </c>
    </row>
    <row r="11" spans="1:8" ht="16.3">
      <c r="A11" s="2" t="s">
        <v>32</v>
      </c>
      <c r="C11" s="39">
        <v>10735</v>
      </c>
      <c r="D11" s="12">
        <v>0</v>
      </c>
      <c r="E11" s="11">
        <f>SUM(C11:D11)</f>
        <v>10735</v>
      </c>
    </row>
    <row r="12" spans="1:8" ht="11.3" customHeight="1">
      <c r="C12" s="10"/>
      <c r="D12" s="10"/>
      <c r="E12" s="10"/>
    </row>
    <row r="13" spans="1:8" ht="16.3">
      <c r="A13" s="2" t="s">
        <v>4</v>
      </c>
      <c r="C13" s="12">
        <f>SUM(C7:C12)</f>
        <v>325107</v>
      </c>
      <c r="D13" s="12">
        <f>SUM(D7:D12)</f>
        <v>211597</v>
      </c>
      <c r="E13" s="12">
        <f>SUM(E7:E11)</f>
        <v>536704</v>
      </c>
    </row>
    <row r="14" spans="1:8" ht="11.3" customHeight="1">
      <c r="B14" s="28"/>
      <c r="C14" s="10"/>
      <c r="D14" s="10"/>
      <c r="E14" s="10"/>
    </row>
    <row r="15" spans="1:8">
      <c r="A15" s="2" t="s">
        <v>5</v>
      </c>
      <c r="C15" s="10"/>
      <c r="D15" s="10"/>
      <c r="E15" s="10"/>
    </row>
    <row r="16" spans="1:8">
      <c r="A16" s="2" t="s">
        <v>6</v>
      </c>
      <c r="C16" s="31">
        <v>141650</v>
      </c>
      <c r="D16" s="10">
        <v>0</v>
      </c>
      <c r="E16" s="10">
        <f>SUM(C16:D16)</f>
        <v>141650</v>
      </c>
    </row>
    <row r="17" spans="1:7" ht="16.3">
      <c r="A17" s="2" t="s">
        <v>7</v>
      </c>
      <c r="C17" s="40">
        <v>92688</v>
      </c>
      <c r="D17" s="12">
        <v>0</v>
      </c>
      <c r="E17" s="12">
        <f>SUM(C17:D17)</f>
        <v>92688</v>
      </c>
    </row>
    <row r="18" spans="1:7" ht="11.3" customHeight="1">
      <c r="C18" s="10"/>
      <c r="D18" s="10"/>
      <c r="E18" s="10"/>
    </row>
    <row r="19" spans="1:7" ht="16.3">
      <c r="A19" s="2" t="s">
        <v>8</v>
      </c>
      <c r="C19" s="12">
        <f>SUM(C13:C17)</f>
        <v>559445</v>
      </c>
      <c r="D19" s="12">
        <f>SUM(D13:D17)</f>
        <v>211597</v>
      </c>
      <c r="E19" s="12">
        <f>SUM(E13:E18)</f>
        <v>771042</v>
      </c>
    </row>
    <row r="20" spans="1:7" ht="11.3" customHeight="1">
      <c r="C20" s="10"/>
      <c r="D20" s="10"/>
      <c r="E20" s="10"/>
    </row>
    <row r="21" spans="1:7">
      <c r="A21" s="2" t="s">
        <v>9</v>
      </c>
      <c r="C21" s="10"/>
      <c r="D21" s="10"/>
      <c r="E21" s="10"/>
    </row>
    <row r="22" spans="1:7">
      <c r="A22" s="2" t="s">
        <v>164</v>
      </c>
      <c r="C22" s="10"/>
      <c r="D22" s="10"/>
      <c r="E22" s="10"/>
    </row>
    <row r="23" spans="1:7">
      <c r="A23" s="2" t="s">
        <v>24</v>
      </c>
      <c r="C23" s="10">
        <v>-35769</v>
      </c>
      <c r="D23" s="10">
        <v>-236107</v>
      </c>
      <c r="E23" s="10">
        <f>SUM(C23:D23)</f>
        <v>-271876</v>
      </c>
    </row>
    <row r="24" spans="1:7">
      <c r="A24" s="2" t="s">
        <v>25</v>
      </c>
      <c r="C24" s="10">
        <f>-C16</f>
        <v>-141650</v>
      </c>
      <c r="D24" s="10">
        <v>0</v>
      </c>
      <c r="E24" s="10">
        <f t="shared" ref="E24" si="0">SUM(C24:D24)</f>
        <v>-141650</v>
      </c>
    </row>
    <row r="25" spans="1:7">
      <c r="A25" s="2" t="s">
        <v>26</v>
      </c>
      <c r="C25" s="10">
        <v>-46835</v>
      </c>
      <c r="D25" s="10">
        <v>-30103</v>
      </c>
      <c r="E25" s="10">
        <f>SUM(C25:D25)</f>
        <v>-76938</v>
      </c>
      <c r="G25" s="7"/>
    </row>
    <row r="26" spans="1:7">
      <c r="A26" s="2" t="s">
        <v>165</v>
      </c>
      <c r="C26" s="10"/>
      <c r="D26" s="10"/>
      <c r="E26" s="10"/>
    </row>
    <row r="27" spans="1:7">
      <c r="A27" s="2" t="s">
        <v>25</v>
      </c>
      <c r="C27" s="10">
        <v>-46344</v>
      </c>
      <c r="D27" s="10">
        <v>-46344</v>
      </c>
      <c r="E27" s="10">
        <f>SUM(C27:D27)</f>
        <v>-92688</v>
      </c>
    </row>
    <row r="28" spans="1:7" ht="16.3">
      <c r="A28" s="2" t="s">
        <v>26</v>
      </c>
      <c r="C28" s="12">
        <v>-69649</v>
      </c>
      <c r="D28" s="12">
        <v>-69649</v>
      </c>
      <c r="E28" s="12">
        <f>SUM(C28:D28)</f>
        <v>-139298</v>
      </c>
      <c r="G28" s="10"/>
    </row>
    <row r="29" spans="1:7" ht="11.3" customHeight="1">
      <c r="C29" s="10"/>
      <c r="D29" s="10"/>
      <c r="E29" s="10"/>
    </row>
    <row r="30" spans="1:7" ht="16.3">
      <c r="A30" s="2" t="s">
        <v>11</v>
      </c>
      <c r="C30" s="12">
        <f>SUM(C23:C25)+SUM(C27:C28)</f>
        <v>-340247</v>
      </c>
      <c r="D30" s="12">
        <f>SUM(D23:D25)+SUM(D27:D28)</f>
        <v>-382203</v>
      </c>
      <c r="E30" s="12">
        <f>SUM(E23:E25,E27:E28)</f>
        <v>-722450</v>
      </c>
    </row>
    <row r="31" spans="1:7" ht="11.3" customHeight="1">
      <c r="C31" s="10"/>
      <c r="D31" s="10"/>
      <c r="E31" s="10"/>
    </row>
    <row r="32" spans="1:7" ht="16.3">
      <c r="A32" s="2" t="s">
        <v>12</v>
      </c>
      <c r="C32" s="22">
        <f>SUM(C19,C30)</f>
        <v>219198</v>
      </c>
      <c r="D32" s="22">
        <f>SUM(D19,D30)</f>
        <v>-170606</v>
      </c>
      <c r="E32" s="22">
        <f>SUM(E19,E30)</f>
        <v>48592</v>
      </c>
    </row>
    <row r="33" spans="1:5" ht="11.3" customHeight="1">
      <c r="C33" s="10"/>
      <c r="D33" s="10"/>
      <c r="E33" s="10"/>
    </row>
    <row r="34" spans="1:5">
      <c r="A34" s="2" t="s">
        <v>13</v>
      </c>
      <c r="C34" s="10"/>
      <c r="D34" s="10"/>
      <c r="E34" s="10"/>
    </row>
    <row r="35" spans="1:5">
      <c r="A35" s="2" t="s">
        <v>33</v>
      </c>
      <c r="C35" s="31">
        <v>93930</v>
      </c>
      <c r="D35" s="15">
        <f>-C35</f>
        <v>-93930</v>
      </c>
      <c r="E35" s="10">
        <f>SUM(C35:D35)</f>
        <v>0</v>
      </c>
    </row>
    <row r="36" spans="1:5">
      <c r="A36" s="2" t="s">
        <v>34</v>
      </c>
      <c r="C36" s="30">
        <v>66804</v>
      </c>
      <c r="D36" s="10">
        <f>-C36</f>
        <v>-66804</v>
      </c>
      <c r="E36" s="10">
        <f>SUM(C36:D36)</f>
        <v>0</v>
      </c>
    </row>
    <row r="37" spans="1:5" ht="16.3">
      <c r="A37" s="2" t="s">
        <v>35</v>
      </c>
      <c r="C37" s="12">
        <f>D9</f>
        <v>250</v>
      </c>
      <c r="D37" s="12">
        <f>-C37</f>
        <v>-250</v>
      </c>
      <c r="E37" s="12">
        <f>SUM(C37:D37)</f>
        <v>0</v>
      </c>
    </row>
    <row r="38" spans="1:5" ht="11.3" customHeight="1">
      <c r="C38" s="10"/>
      <c r="D38" s="10"/>
      <c r="E38" s="10"/>
    </row>
    <row r="39" spans="1:5" ht="16.3">
      <c r="A39" s="2" t="s">
        <v>14</v>
      </c>
      <c r="C39" s="11">
        <f>SUM(C35:C38)</f>
        <v>160984</v>
      </c>
      <c r="D39" s="11">
        <f>SUM(D35:D38)</f>
        <v>-160984</v>
      </c>
      <c r="E39" s="12">
        <f>SUM(E35:E38)</f>
        <v>0</v>
      </c>
    </row>
    <row r="40" spans="1:5" ht="11.3" customHeight="1"/>
    <row r="41" spans="1:5">
      <c r="A41" s="2" t="s">
        <v>36</v>
      </c>
      <c r="C41" s="16">
        <f>SUM(C32,C39)</f>
        <v>380182</v>
      </c>
      <c r="D41" s="16">
        <f>SUM(D32,D39)</f>
        <v>-331590</v>
      </c>
      <c r="E41" s="16">
        <f>SUM(E32,E39)</f>
        <v>48592</v>
      </c>
    </row>
    <row r="42" spans="1:5" ht="11.3" customHeight="1"/>
    <row r="43" spans="1:5" s="3" customFormat="1" ht="5.95" customHeight="1">
      <c r="C43" s="4"/>
      <c r="D43" s="4"/>
      <c r="E43" s="4"/>
    </row>
    <row r="44" spans="1:5" ht="11.3" customHeight="1"/>
    <row r="45" spans="1:5">
      <c r="A45" s="46" t="s">
        <v>19</v>
      </c>
      <c r="B45" s="46"/>
      <c r="C45" s="46"/>
      <c r="D45" s="46"/>
      <c r="E45" s="46"/>
    </row>
    <row r="46" spans="1:5" ht="11.3" customHeight="1"/>
    <row r="47" spans="1:5" ht="34" customHeight="1">
      <c r="B47" s="21"/>
      <c r="C47" s="1" t="s">
        <v>20</v>
      </c>
      <c r="D47" s="23" t="s">
        <v>21</v>
      </c>
      <c r="E47" s="1" t="s">
        <v>2</v>
      </c>
    </row>
    <row r="48" spans="1:5">
      <c r="A48" s="2" t="s">
        <v>15</v>
      </c>
      <c r="B48" s="21"/>
      <c r="C48" s="17">
        <f>C19+C39+D19+D39-D48</f>
        <v>394218</v>
      </c>
      <c r="D48" s="17">
        <f>((C8+C9+C36+C37)*0.95)+D8+D9+D36+D37+C16+C17</f>
        <v>376824</v>
      </c>
      <c r="E48" s="17">
        <f>SUM(C48:D48)</f>
        <v>771042</v>
      </c>
    </row>
    <row r="49" spans="1:14">
      <c r="A49" s="2" t="s">
        <v>16</v>
      </c>
      <c r="C49" s="11">
        <f>SUM(C23:D24,C27:D27)</f>
        <v>-506214</v>
      </c>
      <c r="D49" s="11">
        <f>SUM(C25:D25,C28:D28)</f>
        <v>-216236</v>
      </c>
      <c r="E49" s="11">
        <f>SUM(C49:D49)</f>
        <v>-722450</v>
      </c>
    </row>
    <row r="50" spans="1:14" ht="11.3" customHeight="1">
      <c r="C50" s="10"/>
      <c r="D50" s="10"/>
      <c r="E50" s="10"/>
    </row>
    <row r="51" spans="1:14">
      <c r="A51" s="2" t="s">
        <v>17</v>
      </c>
      <c r="C51" s="11">
        <f>SUM(C48:C50)</f>
        <v>-111996</v>
      </c>
      <c r="D51" s="11">
        <f>SUM(D48:D50)</f>
        <v>160588</v>
      </c>
      <c r="E51" s="11">
        <f>SUM(E48:E49)</f>
        <v>48592</v>
      </c>
    </row>
    <row r="52" spans="1:14" ht="11.3" customHeight="1">
      <c r="A52" s="5"/>
      <c r="C52" s="10"/>
      <c r="D52" s="10"/>
      <c r="E52" s="10"/>
    </row>
    <row r="53" spans="1:14" ht="16.3">
      <c r="A53" s="2" t="s">
        <v>37</v>
      </c>
      <c r="C53" s="12">
        <f>D53/2</f>
        <v>0</v>
      </c>
      <c r="D53" s="12">
        <v>0</v>
      </c>
      <c r="E53" s="12">
        <f>SUM(C53:D53)</f>
        <v>0</v>
      </c>
    </row>
    <row r="54" spans="1:14" ht="11.3" customHeight="1"/>
    <row r="55" spans="1:14">
      <c r="A55" s="2" t="s">
        <v>18</v>
      </c>
      <c r="C55" s="16">
        <f>SUM(C51:C53)</f>
        <v>-111996</v>
      </c>
      <c r="D55" s="16">
        <f>SUM(D51:D53)</f>
        <v>160588</v>
      </c>
      <c r="E55" s="16">
        <f>SUM(E51:E53)</f>
        <v>48592</v>
      </c>
    </row>
    <row r="56" spans="1:14" customFormat="1" ht="11.3" customHeight="1">
      <c r="C56" s="2"/>
      <c r="G56" s="2"/>
      <c r="J56" s="2"/>
      <c r="N56" s="34"/>
    </row>
    <row r="57" spans="1:14" s="3" customFormat="1" ht="5.95" customHeight="1">
      <c r="C57" s="4"/>
      <c r="D57" s="4"/>
      <c r="E57" s="4"/>
    </row>
  </sheetData>
  <mergeCells count="2">
    <mergeCell ref="C3:E3"/>
    <mergeCell ref="A45:E45"/>
  </mergeCells>
  <phoneticPr fontId="6" type="noConversion"/>
  <pageMargins left="0.75" right="0.75" top="1" bottom="1" header="0.5" footer="0.5"/>
  <pageSetup scale="78" firstPageNumber="2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FOIA_x0020_Exempt xmlns="c5319f70-28c0-4117-930c-242cd2c3b624">false</FOIA_x0020_Exempt>
    <Findings xmlns="c5319f70-28c0-4117-930c-242cd2c3b624">false</Findings>
    <Report_x0020_Status xmlns="c5319f70-28c0-4117-930c-242cd2c3b62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Report" ma:contentTypeID="0x0101009AB8FAD2C557F24AB70AD2918D8C34DB0300E18E1A977CE7944FAC0DA8E2D19D1E9E" ma:contentTypeVersion="2" ma:contentTypeDescription="A report of an audit or other project." ma:contentTypeScope="" ma:versionID="c2c148f31433a5547633fe51ab5267a8">
  <xsd:schema xmlns:xsd="http://www.w3.org/2001/XMLSchema" xmlns:p="http://schemas.microsoft.com/office/2006/metadata/properties" xmlns:ns2="c5319f70-28c0-4117-930c-242cd2c3b624" targetNamespace="http://schemas.microsoft.com/office/2006/metadata/properties" ma:root="true" ma:fieldsID="4581a50d1fd9b1dd63fb4b469b878f97" ns2:_="">
    <xsd:import namespace="c5319f70-28c0-4117-930c-242cd2c3b624"/>
    <xsd:element name="properties">
      <xsd:complexType>
        <xsd:sequence>
          <xsd:element name="documentManagement">
            <xsd:complexType>
              <xsd:all>
                <xsd:element ref="ns2:FOIA_x0020_Exempt" minOccurs="0"/>
                <xsd:element ref="ns2:Report_x0020_Status" minOccurs="0"/>
                <xsd:element ref="ns2:Finding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5319f70-28c0-4117-930c-242cd2c3b624" elementFormDefault="qualified">
    <xsd:import namespace="http://schemas.microsoft.com/office/2006/documentManagement/types"/>
    <xsd:element name="FOIA_x0020_Exempt" ma:index="8" nillable="true" ma:displayName="FOIA Exempt" ma:default="0" ma:description="For Projects, this denotes if project documents are exempt from the Freedom of Information Act by default (this can always be overridden for a particular document). For Project Groups and Project Divisions, this determines the default for Projects created under this Group or Division." ma:internalName="FOIA_x0020_Exempt">
      <xsd:simpleType>
        <xsd:restriction base="dms:Boolean"/>
      </xsd:simpleType>
    </xsd:element>
    <xsd:element name="Report_x0020_Status" ma:index="9" nillable="true" ma:displayName="Report Status" ma:description="The status of the report." ma:format="Dropdown" ma:internalName="Report_x0020_Status">
      <xsd:simpleType>
        <xsd:restriction base="dms:Choice">
          <xsd:enumeration value="Formatting"/>
          <xsd:enumeration value="Ready for signature"/>
          <xsd:enumeration value="Signed"/>
          <xsd:enumeration value="Finalized"/>
        </xsd:restriction>
      </xsd:simpleType>
    </xsd:element>
    <xsd:element name="Findings" ma:index="10" nillable="true" ma:displayName="Findings" ma:default="0" ma:description="Indicates whether this report contains findings." ma:internalName="Findings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Project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342E25B-1A61-43BE-B1B3-746B44ECAB7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1671D6-B2B4-40E7-9DA4-59725CD98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2DB9F-36E1-403D-8334-F96A67FB1D3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5319f70-28c0-4117-930c-242cd2c3b624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12317C03-632A-42A6-87A1-9CFD8923D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19f70-28c0-4117-930c-242cd2c3b62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128</vt:i4>
      </vt:variant>
      <vt:variant>
        <vt:lpstr>Named Ranges</vt:lpstr>
      </vt:variant>
      <vt:variant>
        <vt:i4>122</vt:i4>
      </vt:variant>
    </vt:vector>
  </HeadingPairs>
  <TitlesOfParts>
    <vt:vector size="250" baseType="lpstr">
      <vt:lpstr>Summary</vt:lpstr>
      <vt:lpstr>Start</vt:lpstr>
      <vt:lpstr>001</vt:lpstr>
      <vt:lpstr>003</vt:lpstr>
      <vt:lpstr>005</vt:lpstr>
      <vt:lpstr>007</vt:lpstr>
      <vt:lpstr>009</vt:lpstr>
      <vt:lpstr>011</vt:lpstr>
      <vt:lpstr>013</vt:lpstr>
      <vt:lpstr>015</vt:lpstr>
      <vt:lpstr>017</vt:lpstr>
      <vt:lpstr>019</vt:lpstr>
      <vt:lpstr>021</vt:lpstr>
      <vt:lpstr>023</vt:lpstr>
      <vt:lpstr>025</vt:lpstr>
      <vt:lpstr>027</vt:lpstr>
      <vt:lpstr>029</vt:lpstr>
      <vt:lpstr>031</vt:lpstr>
      <vt:lpstr>033</vt:lpstr>
      <vt:lpstr>035</vt:lpstr>
      <vt:lpstr>036</vt:lpstr>
      <vt:lpstr>037</vt:lpstr>
      <vt:lpstr>041</vt:lpstr>
      <vt:lpstr>043</vt:lpstr>
      <vt:lpstr>045</vt:lpstr>
      <vt:lpstr>047</vt:lpstr>
      <vt:lpstr>049</vt:lpstr>
      <vt:lpstr>051</vt:lpstr>
      <vt:lpstr>053</vt:lpstr>
      <vt:lpstr>057</vt:lpstr>
      <vt:lpstr>059</vt:lpstr>
      <vt:lpstr>061</vt:lpstr>
      <vt:lpstr>063</vt:lpstr>
      <vt:lpstr>065</vt:lpstr>
      <vt:lpstr>067</vt:lpstr>
      <vt:lpstr>069</vt:lpstr>
      <vt:lpstr>071</vt:lpstr>
      <vt:lpstr>073</vt:lpstr>
      <vt:lpstr>075</vt:lpstr>
      <vt:lpstr>077</vt:lpstr>
      <vt:lpstr>079</vt:lpstr>
      <vt:lpstr>081</vt:lpstr>
      <vt:lpstr>083</vt:lpstr>
      <vt:lpstr>085</vt:lpstr>
      <vt:lpstr>087</vt:lpstr>
      <vt:lpstr>089</vt:lpstr>
      <vt:lpstr>091</vt:lpstr>
      <vt:lpstr>093</vt:lpstr>
      <vt:lpstr>097</vt:lpstr>
      <vt:lpstr>099</vt:lpstr>
      <vt:lpstr>101</vt:lpstr>
      <vt:lpstr>103</vt:lpstr>
      <vt:lpstr>105</vt:lpstr>
      <vt:lpstr>107</vt:lpstr>
      <vt:lpstr>109</vt:lpstr>
      <vt:lpstr>111</vt:lpstr>
      <vt:lpstr>113</vt:lpstr>
      <vt:lpstr>115</vt:lpstr>
      <vt:lpstr>117</vt:lpstr>
      <vt:lpstr>119</vt:lpstr>
      <vt:lpstr>121</vt:lpstr>
      <vt:lpstr>125</vt:lpstr>
      <vt:lpstr>127</vt:lpstr>
      <vt:lpstr>131</vt:lpstr>
      <vt:lpstr>133</vt:lpstr>
      <vt:lpstr>135</vt:lpstr>
      <vt:lpstr>137</vt:lpstr>
      <vt:lpstr>139</vt:lpstr>
      <vt:lpstr>141</vt:lpstr>
      <vt:lpstr>143</vt:lpstr>
      <vt:lpstr>145</vt:lpstr>
      <vt:lpstr>147</vt:lpstr>
      <vt:lpstr>149</vt:lpstr>
      <vt:lpstr>153</vt:lpstr>
      <vt:lpstr>155</vt:lpstr>
      <vt:lpstr>157</vt:lpstr>
      <vt:lpstr>159</vt:lpstr>
      <vt:lpstr>161</vt:lpstr>
      <vt:lpstr>163</vt:lpstr>
      <vt:lpstr>165</vt:lpstr>
      <vt:lpstr>167</vt:lpstr>
      <vt:lpstr>169</vt:lpstr>
      <vt:lpstr>171</vt:lpstr>
      <vt:lpstr>173</vt:lpstr>
      <vt:lpstr>175</vt:lpstr>
      <vt:lpstr>177</vt:lpstr>
      <vt:lpstr>179</vt:lpstr>
      <vt:lpstr>181</vt:lpstr>
      <vt:lpstr>183</vt:lpstr>
      <vt:lpstr>185</vt:lpstr>
      <vt:lpstr>187</vt:lpstr>
      <vt:lpstr>191</vt:lpstr>
      <vt:lpstr>193</vt:lpstr>
      <vt:lpstr>195</vt:lpstr>
      <vt:lpstr>197</vt:lpstr>
      <vt:lpstr>199</vt:lpstr>
      <vt:lpstr>510</vt:lpstr>
      <vt:lpstr>520</vt:lpstr>
      <vt:lpstr>530</vt:lpstr>
      <vt:lpstr>540</vt:lpstr>
      <vt:lpstr>550</vt:lpstr>
      <vt:lpstr>570</vt:lpstr>
      <vt:lpstr>590</vt:lpstr>
      <vt:lpstr>595</vt:lpstr>
      <vt:lpstr>600</vt:lpstr>
      <vt:lpstr>610</vt:lpstr>
      <vt:lpstr>620</vt:lpstr>
      <vt:lpstr>630</vt:lpstr>
      <vt:lpstr>640</vt:lpstr>
      <vt:lpstr>650</vt:lpstr>
      <vt:lpstr>670</vt:lpstr>
      <vt:lpstr>680</vt:lpstr>
      <vt:lpstr>690</vt:lpstr>
      <vt:lpstr>700</vt:lpstr>
      <vt:lpstr>710</vt:lpstr>
      <vt:lpstr>730</vt:lpstr>
      <vt:lpstr>740</vt:lpstr>
      <vt:lpstr>750</vt:lpstr>
      <vt:lpstr>760</vt:lpstr>
      <vt:lpstr>770</vt:lpstr>
      <vt:lpstr>775</vt:lpstr>
      <vt:lpstr>790</vt:lpstr>
      <vt:lpstr>800</vt:lpstr>
      <vt:lpstr>810</vt:lpstr>
      <vt:lpstr>820</vt:lpstr>
      <vt:lpstr>830</vt:lpstr>
      <vt:lpstr>840</vt:lpstr>
      <vt:lpstr>End</vt:lpstr>
      <vt:lpstr>'001'!Print_Area</vt:lpstr>
      <vt:lpstr>'003'!Print_Area</vt:lpstr>
      <vt:lpstr>'005'!Print_Area</vt:lpstr>
      <vt:lpstr>'007'!Print_Area</vt:lpstr>
      <vt:lpstr>'009'!Print_Area</vt:lpstr>
      <vt:lpstr>'011'!Print_Area</vt:lpstr>
      <vt:lpstr>'013'!Print_Area</vt:lpstr>
      <vt:lpstr>'015'!Print_Area</vt:lpstr>
      <vt:lpstr>'017'!Print_Area</vt:lpstr>
      <vt:lpstr>'019'!Print_Area</vt:lpstr>
      <vt:lpstr>'021'!Print_Area</vt:lpstr>
      <vt:lpstr>'023'!Print_Area</vt:lpstr>
      <vt:lpstr>'025'!Print_Area</vt:lpstr>
      <vt:lpstr>'027'!Print_Area</vt:lpstr>
      <vt:lpstr>'029'!Print_Area</vt:lpstr>
      <vt:lpstr>'031'!Print_Area</vt:lpstr>
      <vt:lpstr>'033'!Print_Area</vt:lpstr>
      <vt:lpstr>'035'!Print_Area</vt:lpstr>
      <vt:lpstr>'036'!Print_Area</vt:lpstr>
      <vt:lpstr>'037'!Print_Area</vt:lpstr>
      <vt:lpstr>'041'!Print_Area</vt:lpstr>
      <vt:lpstr>'043'!Print_Area</vt:lpstr>
      <vt:lpstr>'045'!Print_Area</vt:lpstr>
      <vt:lpstr>'047'!Print_Area</vt:lpstr>
      <vt:lpstr>'049'!Print_Area</vt:lpstr>
      <vt:lpstr>'051'!Print_Area</vt:lpstr>
      <vt:lpstr>'053'!Print_Area</vt:lpstr>
      <vt:lpstr>'057'!Print_Area</vt:lpstr>
      <vt:lpstr>'059'!Print_Area</vt:lpstr>
      <vt:lpstr>'061'!Print_Area</vt:lpstr>
      <vt:lpstr>'063'!Print_Area</vt:lpstr>
      <vt:lpstr>'065'!Print_Area</vt:lpstr>
      <vt:lpstr>'067'!Print_Area</vt:lpstr>
      <vt:lpstr>'069'!Print_Area</vt:lpstr>
      <vt:lpstr>'071'!Print_Area</vt:lpstr>
      <vt:lpstr>'073'!Print_Area</vt:lpstr>
      <vt:lpstr>'075'!Print_Area</vt:lpstr>
      <vt:lpstr>'077'!Print_Area</vt:lpstr>
      <vt:lpstr>'079'!Print_Area</vt:lpstr>
      <vt:lpstr>'081'!Print_Area</vt:lpstr>
      <vt:lpstr>'083'!Print_Area</vt:lpstr>
      <vt:lpstr>'085'!Print_Area</vt:lpstr>
      <vt:lpstr>'087'!Print_Area</vt:lpstr>
      <vt:lpstr>'089'!Print_Area</vt:lpstr>
      <vt:lpstr>'091'!Print_Area</vt:lpstr>
      <vt:lpstr>'093'!Print_Area</vt:lpstr>
      <vt:lpstr>'099'!Print_Area</vt:lpstr>
      <vt:lpstr>'101'!Print_Area</vt:lpstr>
      <vt:lpstr>'103'!Print_Area</vt:lpstr>
      <vt:lpstr>'105'!Print_Area</vt:lpstr>
      <vt:lpstr>'107'!Print_Area</vt:lpstr>
      <vt:lpstr>'109'!Print_Area</vt:lpstr>
      <vt:lpstr>'111'!Print_Area</vt:lpstr>
      <vt:lpstr>'113'!Print_Area</vt:lpstr>
      <vt:lpstr>'115'!Print_Area</vt:lpstr>
      <vt:lpstr>'117'!Print_Area</vt:lpstr>
      <vt:lpstr>'119'!Print_Area</vt:lpstr>
      <vt:lpstr>'121'!Print_Area</vt:lpstr>
      <vt:lpstr>'125'!Print_Area</vt:lpstr>
      <vt:lpstr>'127'!Print_Area</vt:lpstr>
      <vt:lpstr>'131'!Print_Area</vt:lpstr>
      <vt:lpstr>'133'!Print_Area</vt:lpstr>
      <vt:lpstr>'135'!Print_Area</vt:lpstr>
      <vt:lpstr>'137'!Print_Area</vt:lpstr>
      <vt:lpstr>'139'!Print_Area</vt:lpstr>
      <vt:lpstr>'141'!Print_Area</vt:lpstr>
      <vt:lpstr>'143'!Print_Area</vt:lpstr>
      <vt:lpstr>'145'!Print_Area</vt:lpstr>
      <vt:lpstr>'147'!Print_Area</vt:lpstr>
      <vt:lpstr>'149'!Print_Area</vt:lpstr>
      <vt:lpstr>'153'!Print_Area</vt:lpstr>
      <vt:lpstr>'155'!Print_Area</vt:lpstr>
      <vt:lpstr>'157'!Print_Area</vt:lpstr>
      <vt:lpstr>'159'!Print_Area</vt:lpstr>
      <vt:lpstr>'161'!Print_Area</vt:lpstr>
      <vt:lpstr>'163'!Print_Area</vt:lpstr>
      <vt:lpstr>'165'!Print_Area</vt:lpstr>
      <vt:lpstr>'167'!Print_Area</vt:lpstr>
      <vt:lpstr>'169'!Print_Area</vt:lpstr>
      <vt:lpstr>'171'!Print_Area</vt:lpstr>
      <vt:lpstr>'175'!Print_Area</vt:lpstr>
      <vt:lpstr>'177'!Print_Area</vt:lpstr>
      <vt:lpstr>'179'!Print_Area</vt:lpstr>
      <vt:lpstr>'181'!Print_Area</vt:lpstr>
      <vt:lpstr>'183'!Print_Area</vt:lpstr>
      <vt:lpstr>'185'!Print_Area</vt:lpstr>
      <vt:lpstr>'187'!Print_Area</vt:lpstr>
      <vt:lpstr>'191'!Print_Area</vt:lpstr>
      <vt:lpstr>'193'!Print_Area</vt:lpstr>
      <vt:lpstr>'195'!Print_Area</vt:lpstr>
      <vt:lpstr>'197'!Print_Area</vt:lpstr>
      <vt:lpstr>'199'!Print_Area</vt:lpstr>
      <vt:lpstr>'510'!Print_Area</vt:lpstr>
      <vt:lpstr>'520'!Print_Area</vt:lpstr>
      <vt:lpstr>'530'!Print_Area</vt:lpstr>
      <vt:lpstr>'540'!Print_Area</vt:lpstr>
      <vt:lpstr>'550'!Print_Area</vt:lpstr>
      <vt:lpstr>'570'!Print_Area</vt:lpstr>
      <vt:lpstr>'590'!Print_Area</vt:lpstr>
      <vt:lpstr>'600'!Print_Area</vt:lpstr>
      <vt:lpstr>'610'!Print_Area</vt:lpstr>
      <vt:lpstr>'620'!Print_Area</vt:lpstr>
      <vt:lpstr>'630'!Print_Area</vt:lpstr>
      <vt:lpstr>'650'!Print_Area</vt:lpstr>
      <vt:lpstr>'670'!Print_Area</vt:lpstr>
      <vt:lpstr>'680'!Print_Area</vt:lpstr>
      <vt:lpstr>'690'!Print_Area</vt:lpstr>
      <vt:lpstr>'700'!Print_Area</vt:lpstr>
      <vt:lpstr>'710'!Print_Area</vt:lpstr>
      <vt:lpstr>'730'!Print_Area</vt:lpstr>
      <vt:lpstr>'740'!Print_Area</vt:lpstr>
      <vt:lpstr>'750'!Print_Area</vt:lpstr>
      <vt:lpstr>'760'!Print_Area</vt:lpstr>
      <vt:lpstr>'770'!Print_Area</vt:lpstr>
      <vt:lpstr>'775'!Print_Area</vt:lpstr>
      <vt:lpstr>'790'!Print_Area</vt:lpstr>
      <vt:lpstr>'800'!Print_Area</vt:lpstr>
      <vt:lpstr>'810'!Print_Area</vt:lpstr>
      <vt:lpstr>'820'!Print_Area</vt:lpstr>
      <vt:lpstr>'830'!Print_Area</vt:lpstr>
      <vt:lpstr>'840'!Print_Area</vt:lpstr>
      <vt:lpstr>Summary!Print_Area</vt:lpstr>
    </vt:vector>
  </TitlesOfParts>
  <Company>Auditor of Public Accounts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April Gunn</dc:creator>
  <cp:lastModifiedBy>Wendy Hudson</cp:lastModifiedBy>
  <cp:lastPrinted>2009-09-17T17:31:25Z</cp:lastPrinted>
  <dcterms:created xsi:type="dcterms:W3CDTF">2008-10-21T18:34:17Z</dcterms:created>
  <dcterms:modified xsi:type="dcterms:W3CDTF">2009-09-18T13:43:58Z</dcterms:modified>
  <cp:contentType>Project Report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Project Report</vt:lpwstr>
  </property>
  <property fmtid="{D5CDD505-2E9C-101B-9397-08002B2CF9AE}" pid="3" name="ContentTypeId">
    <vt:lpwstr>0x0101009AB8FAD2C557F24AB70AD2918D8C34DB0300E18E1A977CE7944FAC0DA8E2D19D1E9E</vt:lpwstr>
  </property>
  <property fmtid="{D5CDD505-2E9C-101B-9397-08002B2CF9AE}" pid="4" name="Management Points">
    <vt:lpwstr>false</vt:lpwstr>
  </property>
</Properties>
</file>