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LOCALGVT\2018\COSTREPT\Modified Exhibits\Value Exhibits\"/>
    </mc:Choice>
  </mc:AlternateContent>
  <bookViews>
    <workbookView xWindow="0" yWindow="0" windowWidth="19170" windowHeight="6990"/>
  </bookViews>
  <sheets>
    <sheet name="Intro" sheetId="1" r:id="rId1"/>
    <sheet name="Table of Contents" sheetId="2" r:id="rId2"/>
    <sheet name="Exhibit A - City" sheetId="56" r:id="rId3"/>
    <sheet name="Exhibit A - County" sheetId="57" r:id="rId4"/>
    <sheet name="Exhibit A - Town" sheetId="58" r:id="rId5"/>
    <sheet name="Exhibit B - City" sheetId="59" r:id="rId6"/>
    <sheet name="Exhibit B - County" sheetId="60" r:id="rId7"/>
    <sheet name="Exhibit B - Town" sheetId="61" r:id="rId8"/>
    <sheet name="Exhibit B1 - City" sheetId="62" r:id="rId9"/>
    <sheet name="Exhibit B1 - County" sheetId="63" r:id="rId10"/>
    <sheet name="Exhibit B1 - Town" sheetId="64" r:id="rId11"/>
    <sheet name="Exhibit B2 - City" sheetId="65" r:id="rId12"/>
    <sheet name="Exhibit B2 - County" sheetId="66" r:id="rId13"/>
    <sheet name="Exhibit B2 - Town" sheetId="67" r:id="rId14"/>
    <sheet name="Exhibit C - City" sheetId="68" r:id="rId15"/>
    <sheet name="Exhibit C - County" sheetId="69" r:id="rId16"/>
    <sheet name="Exhibit C - Town" sheetId="70" r:id="rId17"/>
    <sheet name="Exhibit C1 - City" sheetId="71" r:id="rId18"/>
    <sheet name="Exhibit C1 - County" sheetId="72" r:id="rId19"/>
    <sheet name="Exhibit C1 - Town" sheetId="73" r:id="rId20"/>
    <sheet name="Exhibit C2 - City" sheetId="74" r:id="rId21"/>
    <sheet name="Exhibit C2 - County" sheetId="75" r:id="rId22"/>
    <sheet name="Exhibit C2 - Town" sheetId="76" r:id="rId23"/>
    <sheet name="Exhibit C3 - City" sheetId="77" r:id="rId24"/>
    <sheet name="Exhibit C3 - County" sheetId="78" r:id="rId25"/>
    <sheet name="Exhibit C3 - Town" sheetId="79" r:id="rId26"/>
    <sheet name="Exhibit C4 - City" sheetId="80" r:id="rId27"/>
    <sheet name="Exhibit C4 - County" sheetId="81" r:id="rId28"/>
    <sheet name="Exhibit C4 - Town" sheetId="82" r:id="rId29"/>
    <sheet name="Exhibit C5 - City" sheetId="83" r:id="rId30"/>
    <sheet name="Exhibit C5 - County" sheetId="84" r:id="rId31"/>
    <sheet name="Exibit C5 - Town" sheetId="85" r:id="rId32"/>
    <sheet name="Exhibit C6 - City" sheetId="86" r:id="rId33"/>
    <sheet name="Exhibit C6 - County" sheetId="87" r:id="rId34"/>
    <sheet name="Exhibit C6 - Town" sheetId="88" r:id="rId35"/>
    <sheet name="Exhibit C7 - City" sheetId="89" r:id="rId36"/>
    <sheet name="Exhibit C7 - County" sheetId="90" r:id="rId37"/>
    <sheet name="Exhibit C7 - Town" sheetId="91" r:id="rId38"/>
    <sheet name="Exhibit C8 - City" sheetId="92" r:id="rId39"/>
    <sheet name="Exhibit C8 - County" sheetId="93" r:id="rId40"/>
    <sheet name="Exhibit C8 - Town" sheetId="94" r:id="rId41"/>
    <sheet name="Exhibit D - City" sheetId="95" r:id="rId42"/>
    <sheet name="Exhibit D - County" sheetId="96" r:id="rId43"/>
    <sheet name="Exhibit D - Town" sheetId="97" r:id="rId44"/>
    <sheet name="Exhibit E - City" sheetId="98" r:id="rId45"/>
    <sheet name="Exhibit E - County" sheetId="99" r:id="rId46"/>
    <sheet name="Exhibit E - Town" sheetId="100" r:id="rId47"/>
    <sheet name="Exhibit F - City" sheetId="101" r:id="rId48"/>
    <sheet name="Exhibit F - County" sheetId="102" r:id="rId49"/>
    <sheet name="Exhibit F - Town" sheetId="103" r:id="rId50"/>
    <sheet name="Exhibit G - City" sheetId="104" r:id="rId51"/>
    <sheet name="Exhibit G - County" sheetId="105" r:id="rId52"/>
    <sheet name="Exhibit G - Town" sheetId="106" r:id="rId53"/>
    <sheet name="Exhibit H-City" sheetId="107" r:id="rId54"/>
    <sheet name="Exhibit H-County" sheetId="108" r:id="rId55"/>
  </sheets>
  <externalReferences>
    <externalReference r:id="rId56"/>
    <externalReference r:id="rId57"/>
    <externalReference r:id="rId58"/>
  </externalReferences>
  <definedNames>
    <definedName name="__123Graph_A" localSheetId="1" hidden="1">#REF!</definedName>
    <definedName name="__123Graph_A" hidden="1">#REF!</definedName>
    <definedName name="__123Graph_B" localSheetId="1" hidden="1">#REF!</definedName>
    <definedName name="__123Graph_B" hidden="1">'[3]Exhibit C - City'!#REF!</definedName>
    <definedName name="__123Graph_C" localSheetId="1" hidden="1">#REF!</definedName>
    <definedName name="__123Graph_C" hidden="1">'[3]Exhibit C - City'!#REF!</definedName>
    <definedName name="__123Graph_D" localSheetId="1" hidden="1">#REF!</definedName>
    <definedName name="__123Graph_D" hidden="1">'[3]Exhibit C - City'!#REF!</definedName>
    <definedName name="__123Graph_E" localSheetId="1" hidden="1">#REF!</definedName>
    <definedName name="__123Graph_E" hidden="1">'[3]Exhibit C - City'!#REF!</definedName>
    <definedName name="__123Graph_F" localSheetId="1" hidden="1">#REF!</definedName>
    <definedName name="__123Graph_F" hidden="1">'[3]Exhibit C - City'!#REF!</definedName>
    <definedName name="__123Graph_X" localSheetId="1" hidden="1">#REF!</definedName>
    <definedName name="__123Graph_X" hidden="1">'[3]Exhibit C - City'!#REF!</definedName>
    <definedName name="_Fill" localSheetId="1" hidden="1">#REF!</definedName>
    <definedName name="_Fill" hidden="1">'[3]Exhibit B1 - City'!#REF!</definedName>
    <definedName name="_xlnm._FilterDatabase" localSheetId="3" hidden="1">'Exhibit A - County'!$A$7:$Q$103</definedName>
    <definedName name="_xlnm._FilterDatabase" localSheetId="6" hidden="1">'Exhibit B - County'!$A$7:$V$103</definedName>
    <definedName name="_xlnm._FilterDatabase" localSheetId="9" hidden="1">'Exhibit B1 - County'!$A$7:$N$103</definedName>
    <definedName name="_xlnm._FilterDatabase" localSheetId="12" hidden="1">'Exhibit B2 - County'!$A$7:$R$103</definedName>
    <definedName name="_xlnm._FilterDatabase" localSheetId="15" hidden="1">'Exhibit C - County'!$A$7:$M$103</definedName>
    <definedName name="_xlnm._FilterDatabase" localSheetId="18" hidden="1">'Exhibit C1 - County'!$A$7:$R$103</definedName>
    <definedName name="_xlnm._FilterDatabase" localSheetId="21" hidden="1">'Exhibit C2 - County'!$A$7:$L$103</definedName>
    <definedName name="_xlnm._FilterDatabase" localSheetId="24" hidden="1">'Exhibit C3 - County'!$A$7:$Q$103</definedName>
    <definedName name="_xlnm._FilterDatabase" localSheetId="27" hidden="1">'Exhibit C4 - County'!$A$7:$L$103</definedName>
    <definedName name="_xlnm._FilterDatabase" localSheetId="30" hidden="1">'Exhibit C5 - County'!$A$7:$N$103</definedName>
    <definedName name="_xlnm._FilterDatabase" localSheetId="33" hidden="1">'Exhibit C6 - County'!$A$7:$O$103</definedName>
    <definedName name="_xlnm._FilterDatabase" localSheetId="36" hidden="1">'Exhibit C7 - County'!$A$7:$K$103</definedName>
    <definedName name="_xlnm._FilterDatabase" localSheetId="39" hidden="1">'Exhibit C8 - County'!$A$7:$K$103</definedName>
    <definedName name="_xlnm._FilterDatabase" localSheetId="42" hidden="1">'Exhibit D - County'!$A$5:$T$101</definedName>
    <definedName name="_xlnm._FilterDatabase" localSheetId="45" hidden="1">'Exhibit E - County'!$A$7:$S$103</definedName>
    <definedName name="_xlnm._FilterDatabase" localSheetId="48" hidden="1">'Exhibit F - County'!$A$7:$T$103</definedName>
    <definedName name="_Regression_Int" localSheetId="2" hidden="1">1</definedName>
    <definedName name="_Regression_Int" localSheetId="26" hidden="1">1</definedName>
    <definedName name="_Regression_Int" localSheetId="29" hidden="1">1</definedName>
    <definedName name="_Regression_Int" localSheetId="32" hidden="1">1</definedName>
    <definedName name="_Regression_Int" localSheetId="35" hidden="1">1</definedName>
    <definedName name="_Regression_Int" localSheetId="38" hidden="1">1</definedName>
    <definedName name="_Regression_Int" localSheetId="41" hidden="1">1</definedName>
    <definedName name="_Regression_Int" localSheetId="44" hidden="1">1</definedName>
    <definedName name="_Regression_Int" localSheetId="47" hidden="1">1</definedName>
    <definedName name="_Regression_Int" localSheetId="50" hidden="1">1</definedName>
    <definedName name="_xlnm.Print_Area" localSheetId="2">'Exhibit A - City'!$A$1:$P$48</definedName>
    <definedName name="_xlnm.Print_Area" localSheetId="5">'Exhibit B - City'!$A$1:$U$46</definedName>
    <definedName name="_xlnm.Print_Area" localSheetId="11">'Exhibit B2 - City'!$A$1:$Q$47</definedName>
    <definedName name="_xlnm.Print_Area" localSheetId="12">'Exhibit B2 - County'!$A$1:$Q$103</definedName>
    <definedName name="_xlnm.Print_Area" localSheetId="14">'Exhibit C - City'!$A$1:$M$46</definedName>
    <definedName name="_xlnm.Print_Area" localSheetId="15">'Exhibit C - County'!$A$1:$M$103</definedName>
    <definedName name="_xlnm.Print_Area" localSheetId="17">'Exhibit C1 - City'!$A$1:$R$47</definedName>
    <definedName name="_xlnm.Print_Area" localSheetId="20">'Exhibit C2 - City'!$A$1:$L$50</definedName>
    <definedName name="_xlnm.Print_Area" localSheetId="23">'Exhibit C3 - City'!$A$1:$Q$49</definedName>
    <definedName name="_xlnm.Print_Area" localSheetId="26">'Exhibit C4 - City'!$A$1:$L$47</definedName>
    <definedName name="_xlnm.Print_Area" localSheetId="29">'Exhibit C5 - City'!$A$1:$N$47</definedName>
    <definedName name="_xlnm.Print_Area" localSheetId="32">'Exhibit C6 - City'!$A$1:$O$46</definedName>
    <definedName name="_xlnm.Print_Area" localSheetId="33">'Exhibit C6 - County'!$A$1:$O$103</definedName>
    <definedName name="_xlnm.Print_Area" localSheetId="35">'Exhibit C7 - City'!$A$1:$K$50</definedName>
    <definedName name="_xlnm.Print_Area" localSheetId="38">'Exhibit C8 - City'!$A$1:$K$46</definedName>
    <definedName name="_xlnm.Print_Area" localSheetId="44">'Exhibit E - City'!$A$1:$S$57</definedName>
    <definedName name="_xlnm.Print_Area" localSheetId="47">'Exhibit F - City'!$A$1:$T$49</definedName>
    <definedName name="_xlnm.Print_Area" localSheetId="49">'Exhibit F - Town'!$A$1:$T$48</definedName>
    <definedName name="_xlnm.Print_Area" localSheetId="50">'Exhibit G - City'!$A$1:$N$46</definedName>
    <definedName name="_xlnm.Print_Area" localSheetId="53">'Exhibit H-City'!$A$1:$N$54</definedName>
    <definedName name="_xlnm.Print_Area" localSheetId="54">'Exhibit H-County'!$A$1:$M$111</definedName>
    <definedName name="Print_Area_MI" localSheetId="2">'Exhibit A - City'!$A$1:$L$48</definedName>
    <definedName name="Print_Area_MI" localSheetId="26">'Exhibit C4 - City'!$B$1:$L$47</definedName>
    <definedName name="Print_Area_MI" localSheetId="38">'Exhibit C8 - City'!$A$1:$K$50</definedName>
    <definedName name="Print_Area_MI" localSheetId="41">'Exhibit D - City'!$A$1:$S$48</definedName>
    <definedName name="Print_Area_MI" localSheetId="1">#REF!</definedName>
    <definedName name="Print_Area_MI">#REF!</definedName>
    <definedName name="_xlnm.Print_Titles" localSheetId="6">'Exhibit B - County'!$6:$7</definedName>
  </definedNames>
  <calcPr calcId="162913" fullCalcOnLoad="1"/>
</workbook>
</file>

<file path=xl/calcChain.xml><?xml version="1.0" encoding="utf-8"?>
<calcChain xmlns="http://schemas.openxmlformats.org/spreadsheetml/2006/main">
  <c r="F103" i="108" l="1"/>
  <c r="F102" i="108"/>
  <c r="F101" i="108"/>
  <c r="F100" i="108"/>
  <c r="F99" i="108"/>
  <c r="F98" i="108"/>
  <c r="F97" i="108"/>
  <c r="F96" i="108"/>
  <c r="F95" i="108"/>
  <c r="F94" i="108"/>
  <c r="F93" i="108"/>
  <c r="F92" i="108"/>
  <c r="F91" i="108"/>
  <c r="F90" i="108"/>
  <c r="F89" i="108"/>
  <c r="F88" i="108"/>
  <c r="F87" i="108"/>
  <c r="F86" i="108"/>
  <c r="F85" i="108"/>
  <c r="F84" i="108"/>
  <c r="F83" i="108"/>
  <c r="F82" i="108"/>
  <c r="F81" i="108"/>
  <c r="F80" i="108"/>
  <c r="F79" i="108"/>
  <c r="F78" i="108"/>
  <c r="F77" i="108"/>
  <c r="F76" i="108"/>
  <c r="F75" i="108"/>
  <c r="F74" i="108"/>
  <c r="F73" i="108"/>
  <c r="F72" i="108"/>
  <c r="F71" i="108"/>
  <c r="F70" i="108"/>
  <c r="F69" i="108"/>
  <c r="F68" i="108"/>
  <c r="F67" i="108"/>
  <c r="F66" i="108"/>
  <c r="F65" i="108"/>
  <c r="F64" i="108"/>
  <c r="F63" i="108"/>
  <c r="F62" i="108"/>
  <c r="F61" i="108"/>
  <c r="F60" i="108"/>
  <c r="F59" i="108"/>
  <c r="F58" i="108"/>
  <c r="F57" i="108"/>
  <c r="F56" i="108"/>
  <c r="F55" i="108"/>
  <c r="F54" i="108"/>
  <c r="F53" i="108"/>
  <c r="F52" i="108"/>
  <c r="F51" i="108"/>
  <c r="F50" i="108"/>
  <c r="F49" i="108"/>
  <c r="F48" i="108"/>
  <c r="F47" i="108"/>
  <c r="F46" i="108"/>
  <c r="F45" i="108"/>
  <c r="F44" i="108"/>
  <c r="F43" i="108"/>
  <c r="F42" i="108"/>
  <c r="F41" i="108"/>
  <c r="F40" i="108"/>
  <c r="F39" i="108"/>
  <c r="F38" i="108"/>
  <c r="F37" i="108"/>
  <c r="F36" i="108"/>
  <c r="F35" i="108"/>
  <c r="F34" i="108"/>
  <c r="F33" i="108"/>
  <c r="F32" i="108"/>
  <c r="F31" i="108"/>
  <c r="F30" i="108"/>
  <c r="F29" i="108"/>
  <c r="F28" i="108"/>
  <c r="F27" i="108"/>
  <c r="F26" i="108"/>
  <c r="F25" i="108"/>
  <c r="F24" i="108"/>
  <c r="F23" i="108"/>
  <c r="F22" i="108"/>
  <c r="F21" i="108"/>
  <c r="F20" i="108"/>
  <c r="F19" i="108"/>
  <c r="F18" i="108"/>
  <c r="F17" i="108"/>
  <c r="F16" i="108"/>
  <c r="F15" i="108"/>
  <c r="F14" i="108"/>
  <c r="F13" i="108"/>
  <c r="F12" i="108"/>
  <c r="F11" i="108"/>
  <c r="F10" i="108"/>
  <c r="F9" i="108"/>
  <c r="F46" i="107"/>
  <c r="F45" i="107"/>
  <c r="F44" i="107"/>
  <c r="F43" i="107"/>
  <c r="F42" i="107"/>
  <c r="F41" i="107"/>
  <c r="F40" i="107"/>
  <c r="F39" i="107"/>
  <c r="F38" i="107"/>
  <c r="F37" i="107"/>
  <c r="F36" i="107"/>
  <c r="F35" i="107"/>
  <c r="F34" i="107"/>
  <c r="F33" i="107"/>
  <c r="F32" i="107"/>
  <c r="F31" i="107"/>
  <c r="F30" i="107"/>
  <c r="F29" i="107"/>
  <c r="F28" i="107"/>
  <c r="F27" i="107"/>
  <c r="F26" i="107"/>
  <c r="F25" i="107"/>
  <c r="F24" i="107"/>
  <c r="F23" i="107"/>
  <c r="F22" i="107"/>
  <c r="F21" i="107"/>
  <c r="F20" i="107"/>
  <c r="F19" i="107"/>
  <c r="F18" i="107"/>
  <c r="F17" i="107"/>
  <c r="F16" i="107"/>
  <c r="F15" i="107"/>
  <c r="F14" i="107"/>
  <c r="F13" i="107"/>
  <c r="F12" i="107"/>
  <c r="F11" i="107"/>
  <c r="F10" i="107"/>
  <c r="F9" i="107"/>
  <c r="A46" i="106"/>
  <c r="G45" i="106"/>
  <c r="N45" i="106"/>
  <c r="L43" i="106"/>
  <c r="G43" i="106"/>
  <c r="L41" i="106"/>
  <c r="L38" i="106"/>
  <c r="L37" i="106"/>
  <c r="L36" i="106"/>
  <c r="L35" i="106"/>
  <c r="L34" i="106"/>
  <c r="L33" i="106"/>
  <c r="L31" i="106"/>
  <c r="G29" i="106"/>
  <c r="N29" i="106"/>
  <c r="G28" i="106"/>
  <c r="N28" i="106"/>
  <c r="L27" i="106"/>
  <c r="L25" i="106"/>
  <c r="L23" i="106"/>
  <c r="G22" i="106"/>
  <c r="N22" i="106"/>
  <c r="G20" i="106"/>
  <c r="N20" i="106"/>
  <c r="L19" i="106"/>
  <c r="G19" i="106"/>
  <c r="N19" i="106"/>
  <c r="L17" i="106"/>
  <c r="L14" i="106"/>
  <c r="L13" i="106"/>
  <c r="L12" i="106"/>
  <c r="L10" i="106"/>
  <c r="A103" i="105"/>
  <c r="L102" i="105"/>
  <c r="L98" i="105"/>
  <c r="L93" i="105"/>
  <c r="L92" i="105"/>
  <c r="G91" i="105"/>
  <c r="G86" i="105"/>
  <c r="N86" i="105"/>
  <c r="G83" i="105"/>
  <c r="N83" i="105"/>
  <c r="L81" i="105"/>
  <c r="L80" i="105"/>
  <c r="L78" i="105"/>
  <c r="G78" i="105"/>
  <c r="N78" i="105"/>
  <c r="L77" i="105"/>
  <c r="L74" i="105"/>
  <c r="L72" i="105"/>
  <c r="G69" i="105"/>
  <c r="N69" i="105"/>
  <c r="L67" i="105"/>
  <c r="G67" i="105"/>
  <c r="N67" i="105"/>
  <c r="L66" i="105"/>
  <c r="G65" i="105"/>
  <c r="N65" i="105"/>
  <c r="G61" i="105"/>
  <c r="N61" i="105"/>
  <c r="G60" i="105"/>
  <c r="N60" i="105"/>
  <c r="G57" i="105"/>
  <c r="N57" i="105"/>
  <c r="L56" i="105"/>
  <c r="G55" i="105"/>
  <c r="N55" i="105"/>
  <c r="L53" i="105"/>
  <c r="L52" i="105"/>
  <c r="G51" i="105"/>
  <c r="N51" i="105"/>
  <c r="G49" i="105"/>
  <c r="N49" i="105"/>
  <c r="G44" i="105"/>
  <c r="N44" i="105"/>
  <c r="L42" i="105"/>
  <c r="L39" i="105"/>
  <c r="L38" i="105"/>
  <c r="G35" i="105"/>
  <c r="N35" i="105"/>
  <c r="L34" i="105"/>
  <c r="L30" i="105"/>
  <c r="L29" i="105"/>
  <c r="G29" i="105"/>
  <c r="N29" i="105"/>
  <c r="L23" i="105"/>
  <c r="L22" i="105"/>
  <c r="G21" i="105"/>
  <c r="N21" i="105"/>
  <c r="L19" i="105"/>
  <c r="L14" i="105"/>
  <c r="G12" i="105"/>
  <c r="N12" i="105"/>
  <c r="L10" i="105"/>
  <c r="E103" i="105"/>
  <c r="G9" i="105"/>
  <c r="N9" i="105"/>
  <c r="L8" i="105"/>
  <c r="A46" i="104"/>
  <c r="L43" i="104"/>
  <c r="L39" i="104"/>
  <c r="G38" i="104"/>
  <c r="N38" i="104"/>
  <c r="L35" i="104"/>
  <c r="L34" i="104"/>
  <c r="L27" i="104"/>
  <c r="L24" i="104"/>
  <c r="L20" i="104"/>
  <c r="L19" i="104"/>
  <c r="L17" i="104"/>
  <c r="L15" i="104"/>
  <c r="G15" i="104"/>
  <c r="N15" i="104"/>
  <c r="L13" i="104"/>
  <c r="G10" i="104"/>
  <c r="N10" i="104"/>
  <c r="L9" i="104"/>
  <c r="T46" i="103"/>
  <c r="A46" i="103"/>
  <c r="R42" i="103"/>
  <c r="R21" i="103"/>
  <c r="M18" i="103"/>
  <c r="R14" i="103"/>
  <c r="M9" i="103"/>
  <c r="R8" i="103"/>
  <c r="T103" i="102"/>
  <c r="A103" i="102"/>
  <c r="R101" i="102"/>
  <c r="M94" i="102"/>
  <c r="M86" i="102"/>
  <c r="R85" i="102"/>
  <c r="R81" i="102"/>
  <c r="R75" i="102"/>
  <c r="R63" i="102"/>
  <c r="R60" i="102"/>
  <c r="R59" i="102"/>
  <c r="M42" i="102"/>
  <c r="R30" i="102"/>
  <c r="R13" i="102"/>
  <c r="R11" i="102"/>
  <c r="T46" i="101"/>
  <c r="A46" i="101"/>
  <c r="R45" i="101"/>
  <c r="R39" i="101"/>
  <c r="M34" i="101"/>
  <c r="R29" i="101"/>
  <c r="R18" i="101"/>
  <c r="M18" i="101"/>
  <c r="R13" i="101"/>
  <c r="R9" i="101"/>
  <c r="R8" i="101"/>
  <c r="S46" i="100"/>
  <c r="A46" i="100"/>
  <c r="N45" i="100"/>
  <c r="J45" i="100"/>
  <c r="F45" i="100"/>
  <c r="N41" i="100"/>
  <c r="J41" i="100"/>
  <c r="F41" i="100"/>
  <c r="J39" i="100"/>
  <c r="F38" i="100"/>
  <c r="J37" i="100"/>
  <c r="F37" i="100"/>
  <c r="F36" i="100"/>
  <c r="F35" i="100"/>
  <c r="N34" i="100"/>
  <c r="N26" i="100"/>
  <c r="F26" i="100"/>
  <c r="N24" i="100"/>
  <c r="J24" i="100"/>
  <c r="J23" i="100"/>
  <c r="F18" i="100"/>
  <c r="J16" i="100"/>
  <c r="J14" i="100"/>
  <c r="F14" i="100"/>
  <c r="N13" i="100"/>
  <c r="F12" i="100"/>
  <c r="N11" i="100"/>
  <c r="N10" i="100"/>
  <c r="S103" i="99"/>
  <c r="A103" i="99"/>
  <c r="J88" i="99"/>
  <c r="J62" i="99"/>
  <c r="J61" i="99"/>
  <c r="F60" i="99"/>
  <c r="J59" i="99"/>
  <c r="F59" i="99"/>
  <c r="F57" i="99"/>
  <c r="F53" i="99"/>
  <c r="J52" i="99"/>
  <c r="F50" i="99"/>
  <c r="F49" i="99"/>
  <c r="F47" i="99"/>
  <c r="N34" i="99"/>
  <c r="F28" i="99"/>
  <c r="F27" i="99"/>
  <c r="F26" i="99"/>
  <c r="F23" i="99"/>
  <c r="J22" i="99"/>
  <c r="F22" i="99"/>
  <c r="N21" i="99"/>
  <c r="F18" i="99"/>
  <c r="N17" i="99"/>
  <c r="J17" i="99"/>
  <c r="S46" i="98"/>
  <c r="A46" i="98"/>
  <c r="J12" i="98"/>
  <c r="J8" i="98"/>
  <c r="S44" i="97"/>
  <c r="A44" i="97"/>
  <c r="S101" i="96"/>
  <c r="A101" i="96"/>
  <c r="S44" i="95"/>
  <c r="A44" i="95"/>
  <c r="K46" i="94"/>
  <c r="A46" i="94"/>
  <c r="K103" i="93"/>
  <c r="A103" i="93"/>
  <c r="F12" i="93"/>
  <c r="K46" i="92"/>
  <c r="A46" i="92"/>
  <c r="K46" i="91"/>
  <c r="A46" i="91"/>
  <c r="K103" i="90"/>
  <c r="A103" i="90"/>
  <c r="F15" i="90"/>
  <c r="K46" i="89"/>
  <c r="A46" i="89"/>
  <c r="O46" i="88"/>
  <c r="A46" i="88"/>
  <c r="O103" i="87"/>
  <c r="A103" i="87"/>
  <c r="O46" i="86"/>
  <c r="A46" i="86"/>
  <c r="N46" i="85"/>
  <c r="A46" i="85"/>
  <c r="N103" i="84"/>
  <c r="A103" i="84"/>
  <c r="N46" i="83"/>
  <c r="A46" i="83"/>
  <c r="L46" i="82"/>
  <c r="A46" i="82"/>
  <c r="K46" i="82"/>
  <c r="L103" i="81"/>
  <c r="A103" i="81"/>
  <c r="L46" i="80"/>
  <c r="A46" i="80"/>
  <c r="G46" i="80"/>
  <c r="Q46" i="79"/>
  <c r="A46" i="79"/>
  <c r="Q103" i="78"/>
  <c r="A103" i="78"/>
  <c r="Q46" i="77"/>
  <c r="A46" i="77"/>
  <c r="L46" i="76"/>
  <c r="A46" i="76"/>
  <c r="L103" i="75"/>
  <c r="A103" i="75"/>
  <c r="L46" i="74"/>
  <c r="A46" i="74"/>
  <c r="R46" i="73"/>
  <c r="A46" i="73"/>
  <c r="R103" i="72"/>
  <c r="A103" i="72"/>
  <c r="R46" i="71"/>
  <c r="A46" i="71"/>
  <c r="M46" i="70"/>
  <c r="A46" i="70"/>
  <c r="L31" i="70"/>
  <c r="F46" i="70"/>
  <c r="H46" i="70"/>
  <c r="I46" i="70"/>
  <c r="M103" i="69"/>
  <c r="A103" i="69"/>
  <c r="L97" i="69"/>
  <c r="L41" i="69"/>
  <c r="L25" i="69"/>
  <c r="J103" i="69"/>
  <c r="F103" i="69"/>
  <c r="D103" i="69"/>
  <c r="M46" i="68"/>
  <c r="A46" i="68"/>
  <c r="L42" i="68"/>
  <c r="L34" i="68"/>
  <c r="H46" i="68"/>
  <c r="D46" i="68"/>
  <c r="E46" i="68"/>
  <c r="Q46" i="67"/>
  <c r="A46" i="67"/>
  <c r="Q46" i="65"/>
  <c r="A46" i="65"/>
  <c r="A46" i="64"/>
  <c r="A103" i="63"/>
  <c r="A46" i="62"/>
  <c r="U46" i="61"/>
  <c r="A46" i="61"/>
  <c r="U103" i="60"/>
  <c r="A103" i="60"/>
  <c r="U46" i="59"/>
  <c r="A46" i="59"/>
  <c r="P46" i="58"/>
  <c r="A46" i="58"/>
  <c r="P103" i="57"/>
  <c r="A103" i="57"/>
  <c r="L103" i="57"/>
  <c r="P46" i="56"/>
  <c r="A46" i="56"/>
  <c r="B46" i="56"/>
  <c r="S18" i="103"/>
  <c r="C46" i="70"/>
  <c r="J46" i="70"/>
  <c r="L40" i="70"/>
  <c r="R45" i="103"/>
  <c r="G22" i="104"/>
  <c r="N22" i="104"/>
  <c r="G28" i="104"/>
  <c r="N28" i="104"/>
  <c r="G31" i="104"/>
  <c r="N31" i="104"/>
  <c r="L33" i="104"/>
  <c r="G42" i="104"/>
  <c r="N42" i="104"/>
  <c r="G13" i="105"/>
  <c r="N13" i="105"/>
  <c r="G19" i="105"/>
  <c r="N19" i="105"/>
  <c r="G31" i="105"/>
  <c r="N31" i="105"/>
  <c r="L61" i="105"/>
  <c r="G21" i="106"/>
  <c r="N21" i="106"/>
  <c r="F46" i="68"/>
  <c r="L43" i="68"/>
  <c r="E103" i="69"/>
  <c r="L34" i="69"/>
  <c r="L66" i="69"/>
  <c r="L82" i="69"/>
  <c r="L90" i="69"/>
  <c r="J11" i="100"/>
  <c r="J15" i="100"/>
  <c r="N16" i="100"/>
  <c r="R16" i="100"/>
  <c r="N18" i="100"/>
  <c r="F33" i="100"/>
  <c r="M23" i="101"/>
  <c r="M26" i="101"/>
  <c r="M29" i="101"/>
  <c r="S29" i="101"/>
  <c r="R20" i="102"/>
  <c r="R24" i="102"/>
  <c r="M25" i="102"/>
  <c r="S25" i="102"/>
  <c r="R28" i="102"/>
  <c r="R32" i="102"/>
  <c r="M33" i="102"/>
  <c r="S33" i="102"/>
  <c r="M37" i="102"/>
  <c r="M84" i="102"/>
  <c r="G12" i="104"/>
  <c r="N12" i="104"/>
  <c r="G17" i="104"/>
  <c r="N17" i="104"/>
  <c r="G18" i="104"/>
  <c r="N18" i="104"/>
  <c r="G14" i="105"/>
  <c r="N14" i="105"/>
  <c r="L16" i="105"/>
  <c r="L17" i="105"/>
  <c r="L46" i="105"/>
  <c r="G50" i="105"/>
  <c r="N50" i="105"/>
  <c r="L62" i="105"/>
  <c r="L99" i="105"/>
  <c r="G101" i="105"/>
  <c r="N101" i="105"/>
  <c r="L9" i="106"/>
  <c r="L11" i="106"/>
  <c r="N43" i="106"/>
  <c r="R17" i="102"/>
  <c r="G44" i="104"/>
  <c r="N44" i="104"/>
  <c r="J21" i="99"/>
  <c r="J25" i="99"/>
  <c r="R25" i="99"/>
  <c r="M40" i="101"/>
  <c r="R8" i="102"/>
  <c r="M20" i="102"/>
  <c r="S20" i="102"/>
  <c r="M11" i="103"/>
  <c r="M20" i="103"/>
  <c r="M26" i="103"/>
  <c r="F103" i="105"/>
  <c r="G41" i="105"/>
  <c r="N41" i="105"/>
  <c r="G95" i="105"/>
  <c r="N95" i="105"/>
  <c r="N97" i="105"/>
  <c r="M46" i="106"/>
  <c r="N58" i="99"/>
  <c r="M56" i="102"/>
  <c r="M60" i="102"/>
  <c r="S60" i="102"/>
  <c r="R18" i="103"/>
  <c r="L23" i="104"/>
  <c r="G32" i="104"/>
  <c r="N32" i="104"/>
  <c r="G35" i="104"/>
  <c r="N35" i="104"/>
  <c r="G41" i="104"/>
  <c r="N41" i="104"/>
  <c r="G30" i="105"/>
  <c r="N30" i="105"/>
  <c r="L32" i="105"/>
  <c r="L30" i="69"/>
  <c r="L102" i="69"/>
  <c r="R45" i="100"/>
  <c r="M19" i="101"/>
  <c r="R22" i="101"/>
  <c r="R47" i="102"/>
  <c r="R52" i="102"/>
  <c r="L18" i="104"/>
  <c r="G15" i="105"/>
  <c r="N15" i="105"/>
  <c r="L24" i="105"/>
  <c r="L26" i="105"/>
  <c r="G77" i="105"/>
  <c r="N77" i="105"/>
  <c r="L86" i="105"/>
  <c r="L87" i="105"/>
  <c r="G99" i="105"/>
  <c r="N99" i="105"/>
  <c r="G25" i="106"/>
  <c r="N25" i="106"/>
  <c r="L38" i="68"/>
  <c r="L20" i="70"/>
  <c r="N103" i="87"/>
  <c r="M8" i="103"/>
  <c r="R34" i="103"/>
  <c r="L11" i="104"/>
  <c r="G20" i="104"/>
  <c r="N20" i="104"/>
  <c r="L29" i="104"/>
  <c r="L33" i="105"/>
  <c r="L94" i="105"/>
  <c r="L28" i="106"/>
  <c r="F15" i="99"/>
  <c r="J24" i="99"/>
  <c r="J30" i="99"/>
  <c r="F9" i="100"/>
  <c r="N25" i="100"/>
  <c r="L45" i="104"/>
  <c r="L35" i="105"/>
  <c r="G37" i="105"/>
  <c r="N37" i="105"/>
  <c r="L40" i="105"/>
  <c r="G70" i="105"/>
  <c r="N70" i="105"/>
  <c r="G31" i="106"/>
  <c r="N31" i="106"/>
  <c r="G46" i="68"/>
  <c r="L28" i="68"/>
  <c r="L44" i="68"/>
  <c r="L11" i="69"/>
  <c r="D46" i="70"/>
  <c r="L25" i="70"/>
  <c r="J13" i="98"/>
  <c r="R13" i="98"/>
  <c r="F9" i="99"/>
  <c r="N10" i="99"/>
  <c r="F21" i="99"/>
  <c r="J36" i="99"/>
  <c r="F37" i="99"/>
  <c r="F39" i="99"/>
  <c r="N41" i="99"/>
  <c r="F43" i="99"/>
  <c r="J44" i="99"/>
  <c r="N47" i="99"/>
  <c r="R47" i="99"/>
  <c r="F10" i="100"/>
  <c r="J31" i="100"/>
  <c r="J42" i="100"/>
  <c r="M21" i="101"/>
  <c r="R25" i="102"/>
  <c r="M26" i="102"/>
  <c r="M41" i="102"/>
  <c r="R42" i="102"/>
  <c r="S42" i="102"/>
  <c r="M43" i="102"/>
  <c r="M51" i="102"/>
  <c r="R79" i="102"/>
  <c r="R90" i="102"/>
  <c r="R95" i="102"/>
  <c r="M98" i="102"/>
  <c r="M101" i="102"/>
  <c r="S101" i="102"/>
  <c r="R13" i="103"/>
  <c r="M46" i="104"/>
  <c r="G13" i="104"/>
  <c r="N13" i="104"/>
  <c r="L16" i="104"/>
  <c r="G25" i="104"/>
  <c r="N25" i="104"/>
  <c r="G36" i="104"/>
  <c r="N36" i="104"/>
  <c r="G39" i="104"/>
  <c r="N39" i="104"/>
  <c r="L42" i="104"/>
  <c r="G11" i="105"/>
  <c r="N11" i="105"/>
  <c r="G17" i="105"/>
  <c r="N17" i="105"/>
  <c r="G18" i="105"/>
  <c r="N18" i="105"/>
  <c r="L20" i="105"/>
  <c r="L21" i="105"/>
  <c r="G23" i="105"/>
  <c r="N23" i="105"/>
  <c r="G24" i="105"/>
  <c r="N24" i="105"/>
  <c r="L41" i="105"/>
  <c r="G43" i="105"/>
  <c r="N43" i="105"/>
  <c r="L54" i="105"/>
  <c r="L55" i="105"/>
  <c r="G63" i="105"/>
  <c r="N63" i="105"/>
  <c r="G72" i="105"/>
  <c r="N72" i="105"/>
  <c r="G98" i="105"/>
  <c r="N98" i="105"/>
  <c r="L100" i="105"/>
  <c r="L101" i="105"/>
  <c r="J46" i="106"/>
  <c r="L18" i="106"/>
  <c r="L24" i="106"/>
  <c r="L29" i="106"/>
  <c r="L42" i="106"/>
  <c r="G38" i="106"/>
  <c r="N38" i="106"/>
  <c r="G44" i="106"/>
  <c r="N44" i="106"/>
  <c r="D46" i="56"/>
  <c r="L13" i="68"/>
  <c r="L37" i="68"/>
  <c r="L45" i="68"/>
  <c r="L44" i="69"/>
  <c r="E46" i="70"/>
  <c r="F12" i="90"/>
  <c r="F87" i="93"/>
  <c r="F95" i="93"/>
  <c r="Q30" i="95"/>
  <c r="Q34" i="95"/>
  <c r="Q37" i="95"/>
  <c r="Q19" i="97"/>
  <c r="N11" i="98"/>
  <c r="J11" i="99"/>
  <c r="J13" i="99"/>
  <c r="R13" i="99"/>
  <c r="F31" i="99"/>
  <c r="J38" i="99"/>
  <c r="N53" i="99"/>
  <c r="J54" i="99"/>
  <c r="N55" i="99"/>
  <c r="J56" i="99"/>
  <c r="N65" i="99"/>
  <c r="N77" i="99"/>
  <c r="N85" i="99"/>
  <c r="J8" i="100"/>
  <c r="R8" i="100"/>
  <c r="J21" i="100"/>
  <c r="F30" i="100"/>
  <c r="J35" i="100"/>
  <c r="R32" i="101"/>
  <c r="M34" i="102"/>
  <c r="R37" i="102"/>
  <c r="M89" i="102"/>
  <c r="R94" i="102"/>
  <c r="S94" i="102"/>
  <c r="G14" i="104"/>
  <c r="N14" i="104"/>
  <c r="G19" i="104"/>
  <c r="N19" i="104"/>
  <c r="L21" i="104"/>
  <c r="G24" i="104"/>
  <c r="N24" i="104"/>
  <c r="G30" i="104"/>
  <c r="N30" i="104"/>
  <c r="G33" i="104"/>
  <c r="N33" i="104"/>
  <c r="L36" i="104"/>
  <c r="L28" i="105"/>
  <c r="G38" i="105"/>
  <c r="N38" i="105"/>
  <c r="L48" i="105"/>
  <c r="L49" i="105"/>
  <c r="G66" i="105"/>
  <c r="N66" i="105"/>
  <c r="L68" i="105"/>
  <c r="L69" i="105"/>
  <c r="G71" i="105"/>
  <c r="N71" i="105"/>
  <c r="L76" i="105"/>
  <c r="G89" i="105"/>
  <c r="N89" i="105"/>
  <c r="G92" i="105"/>
  <c r="N92" i="105"/>
  <c r="G97" i="105"/>
  <c r="G9" i="106"/>
  <c r="N9" i="106"/>
  <c r="G13" i="106"/>
  <c r="N13" i="106"/>
  <c r="G15" i="106"/>
  <c r="N15" i="106"/>
  <c r="L22" i="106"/>
  <c r="G33" i="106"/>
  <c r="N33" i="106"/>
  <c r="G37" i="106"/>
  <c r="N37" i="106"/>
  <c r="G39" i="106"/>
  <c r="N39" i="106"/>
  <c r="G45" i="105"/>
  <c r="N45" i="105"/>
  <c r="L57" i="105"/>
  <c r="L71" i="105"/>
  <c r="L96" i="105"/>
  <c r="L32" i="106"/>
  <c r="G41" i="106"/>
  <c r="N41" i="106"/>
  <c r="I46" i="68"/>
  <c r="G103" i="69"/>
  <c r="L15" i="69"/>
  <c r="L71" i="69"/>
  <c r="L79" i="69"/>
  <c r="L21" i="70"/>
  <c r="R101" i="96"/>
  <c r="N19" i="99"/>
  <c r="F34" i="99"/>
  <c r="J35" i="99"/>
  <c r="F36" i="99"/>
  <c r="J41" i="99"/>
  <c r="F42" i="99"/>
  <c r="F44" i="99"/>
  <c r="J45" i="99"/>
  <c r="F46" i="99"/>
  <c r="J47" i="99"/>
  <c r="N50" i="99"/>
  <c r="J66" i="99"/>
  <c r="N29" i="100"/>
  <c r="J30" i="100"/>
  <c r="J32" i="100"/>
  <c r="N42" i="100"/>
  <c r="M38" i="101"/>
  <c r="R65" i="102"/>
  <c r="R68" i="102"/>
  <c r="R72" i="102"/>
  <c r="R80" i="102"/>
  <c r="R92" i="102"/>
  <c r="M35" i="103"/>
  <c r="M39" i="103"/>
  <c r="R44" i="103"/>
  <c r="G16" i="104"/>
  <c r="N16" i="104"/>
  <c r="G26" i="104"/>
  <c r="N26" i="104"/>
  <c r="L32" i="104"/>
  <c r="L37" i="104"/>
  <c r="G40" i="104"/>
  <c r="N40" i="104"/>
  <c r="L12" i="105"/>
  <c r="G25" i="105"/>
  <c r="N25" i="105"/>
  <c r="G28" i="105"/>
  <c r="N28" i="105"/>
  <c r="G34" i="105"/>
  <c r="N34" i="105"/>
  <c r="L36" i="105"/>
  <c r="L37" i="105"/>
  <c r="L44" i="105"/>
  <c r="L45" i="105"/>
  <c r="L50" i="105"/>
  <c r="L51" i="105"/>
  <c r="G53" i="105"/>
  <c r="N53" i="105"/>
  <c r="G62" i="105"/>
  <c r="N62" i="105"/>
  <c r="L64" i="105"/>
  <c r="L65" i="105"/>
  <c r="G73" i="105"/>
  <c r="N73" i="105"/>
  <c r="G76" i="105"/>
  <c r="N76" i="105"/>
  <c r="L88" i="105"/>
  <c r="L90" i="105"/>
  <c r="G11" i="106"/>
  <c r="N11" i="106"/>
  <c r="L15" i="106"/>
  <c r="L20" i="106"/>
  <c r="G23" i="106"/>
  <c r="N23" i="106"/>
  <c r="L30" i="106"/>
  <c r="L39" i="106"/>
  <c r="L44" i="106"/>
  <c r="G40" i="105"/>
  <c r="N40" i="105"/>
  <c r="G54" i="105"/>
  <c r="N54" i="105"/>
  <c r="G59" i="105"/>
  <c r="N59" i="105"/>
  <c r="L70" i="105"/>
  <c r="G79" i="105"/>
  <c r="N79" i="105"/>
  <c r="L83" i="105"/>
  <c r="G85" i="105"/>
  <c r="N85" i="105"/>
  <c r="G94" i="105"/>
  <c r="N94" i="105"/>
  <c r="L97" i="105"/>
  <c r="L8" i="106"/>
  <c r="L46" i="106"/>
  <c r="G17" i="106"/>
  <c r="N17" i="106"/>
  <c r="L26" i="106"/>
  <c r="D103" i="57"/>
  <c r="B46" i="58"/>
  <c r="J46" i="68"/>
  <c r="L25" i="68"/>
  <c r="L33" i="68"/>
  <c r="L41" i="68"/>
  <c r="I103" i="69"/>
  <c r="H103" i="69"/>
  <c r="L56" i="69"/>
  <c r="G46" i="70"/>
  <c r="G92" i="75"/>
  <c r="J16" i="98"/>
  <c r="J55" i="99"/>
  <c r="N56" i="99"/>
  <c r="N68" i="99"/>
  <c r="N74" i="99"/>
  <c r="N76" i="99"/>
  <c r="F17" i="100"/>
  <c r="F21" i="100"/>
  <c r="J28" i="100"/>
  <c r="N37" i="100"/>
  <c r="R37" i="100"/>
  <c r="M31" i="101"/>
  <c r="R34" i="101"/>
  <c r="S34" i="101"/>
  <c r="R61" i="102"/>
  <c r="M73" i="102"/>
  <c r="R73" i="102"/>
  <c r="S73" i="102"/>
  <c r="R77" i="102"/>
  <c r="G11" i="104"/>
  <c r="N11" i="104"/>
  <c r="L14" i="104"/>
  <c r="G23" i="104"/>
  <c r="N23" i="104"/>
  <c r="L26" i="104"/>
  <c r="L31" i="104"/>
  <c r="G34" i="104"/>
  <c r="N34" i="104"/>
  <c r="L40" i="104"/>
  <c r="L13" i="105"/>
  <c r="G22" i="105"/>
  <c r="N22" i="105"/>
  <c r="G27" i="105"/>
  <c r="G33" i="105"/>
  <c r="N33" i="105"/>
  <c r="G47" i="105"/>
  <c r="N47" i="105"/>
  <c r="G56" i="105"/>
  <c r="N56" i="105"/>
  <c r="L58" i="105"/>
  <c r="L73" i="105"/>
  <c r="G75" i="105"/>
  <c r="N75" i="105"/>
  <c r="G81" i="105"/>
  <c r="N81" i="105"/>
  <c r="G82" i="105"/>
  <c r="N82" i="105"/>
  <c r="L84" i="105"/>
  <c r="L85" i="105"/>
  <c r="G87" i="105"/>
  <c r="N87" i="105"/>
  <c r="G88" i="105"/>
  <c r="N88" i="105"/>
  <c r="G93" i="105"/>
  <c r="N93" i="105"/>
  <c r="G102" i="105"/>
  <c r="N102" i="105"/>
  <c r="G12" i="106"/>
  <c r="N12" i="106"/>
  <c r="L16" i="106"/>
  <c r="L21" i="106"/>
  <c r="G30" i="106"/>
  <c r="N30" i="106"/>
  <c r="G36" i="106"/>
  <c r="N36" i="106"/>
  <c r="L40" i="106"/>
  <c r="L45" i="106"/>
  <c r="I46" i="104"/>
  <c r="I46" i="106"/>
  <c r="L10" i="104"/>
  <c r="L25" i="104"/>
  <c r="L41" i="104"/>
  <c r="L18" i="105"/>
  <c r="L25" i="105"/>
  <c r="N27" i="105"/>
  <c r="G39" i="105"/>
  <c r="N39" i="105"/>
  <c r="G46" i="105"/>
  <c r="N46" i="105"/>
  <c r="L60" i="105"/>
  <c r="L82" i="105"/>
  <c r="L89" i="105"/>
  <c r="N91" i="105"/>
  <c r="K46" i="106"/>
  <c r="G27" i="106"/>
  <c r="N27" i="106"/>
  <c r="G9" i="104"/>
  <c r="N9" i="104"/>
  <c r="L12" i="104"/>
  <c r="L28" i="104"/>
  <c r="L44" i="104"/>
  <c r="K103" i="105"/>
  <c r="E46" i="106"/>
  <c r="G14" i="106"/>
  <c r="N14" i="106"/>
  <c r="C46" i="106"/>
  <c r="L9" i="105"/>
  <c r="H103" i="105"/>
  <c r="D46" i="106"/>
  <c r="E46" i="104"/>
  <c r="C103" i="105"/>
  <c r="G8" i="105"/>
  <c r="L8" i="104"/>
  <c r="H46" i="104"/>
  <c r="F46" i="104"/>
  <c r="G27" i="104"/>
  <c r="N27" i="104"/>
  <c r="G43" i="104"/>
  <c r="N43" i="104"/>
  <c r="D103" i="105"/>
  <c r="M103" i="105"/>
  <c r="G35" i="106"/>
  <c r="N35" i="106"/>
  <c r="J46" i="104"/>
  <c r="F46" i="106"/>
  <c r="C46" i="104"/>
  <c r="K46" i="104"/>
  <c r="H46" i="106"/>
  <c r="L11" i="105"/>
  <c r="G16" i="105"/>
  <c r="N16" i="105"/>
  <c r="L27" i="105"/>
  <c r="G32" i="105"/>
  <c r="N32" i="105"/>
  <c r="L43" i="105"/>
  <c r="G48" i="105"/>
  <c r="N48" i="105"/>
  <c r="L59" i="105"/>
  <c r="G64" i="105"/>
  <c r="N64" i="105"/>
  <c r="L75" i="105"/>
  <c r="G80" i="105"/>
  <c r="N80" i="105"/>
  <c r="L91" i="105"/>
  <c r="G96" i="105"/>
  <c r="N96" i="105"/>
  <c r="G10" i="106"/>
  <c r="N10" i="106"/>
  <c r="G18" i="106"/>
  <c r="N18" i="106"/>
  <c r="G26" i="106"/>
  <c r="N26" i="106"/>
  <c r="G34" i="106"/>
  <c r="N34" i="106"/>
  <c r="G42" i="106"/>
  <c r="N42" i="106"/>
  <c r="G21" i="104"/>
  <c r="N21" i="104"/>
  <c r="L22" i="104"/>
  <c r="G29" i="104"/>
  <c r="N29" i="104"/>
  <c r="L30" i="104"/>
  <c r="G37" i="104"/>
  <c r="N37" i="104"/>
  <c r="L38" i="104"/>
  <c r="G45" i="104"/>
  <c r="N45" i="104"/>
  <c r="I103" i="105"/>
  <c r="G10" i="105"/>
  <c r="N10" i="105"/>
  <c r="G26" i="105"/>
  <c r="N26" i="105"/>
  <c r="G42" i="105"/>
  <c r="N42" i="105"/>
  <c r="G58" i="105"/>
  <c r="N58" i="105"/>
  <c r="G74" i="105"/>
  <c r="N74" i="105"/>
  <c r="G90" i="105"/>
  <c r="N90" i="105"/>
  <c r="D46" i="104"/>
  <c r="G8" i="104"/>
  <c r="N8" i="104"/>
  <c r="J103" i="105"/>
  <c r="L15" i="105"/>
  <c r="G20" i="105"/>
  <c r="N20" i="105"/>
  <c r="L31" i="105"/>
  <c r="G36" i="105"/>
  <c r="N36" i="105"/>
  <c r="L47" i="105"/>
  <c r="G52" i="105"/>
  <c r="N52" i="105"/>
  <c r="L63" i="105"/>
  <c r="G68" i="105"/>
  <c r="N68" i="105"/>
  <c r="L79" i="105"/>
  <c r="G84" i="105"/>
  <c r="N84" i="105"/>
  <c r="L95" i="105"/>
  <c r="G100" i="105"/>
  <c r="N100" i="105"/>
  <c r="G8" i="106"/>
  <c r="G16" i="106"/>
  <c r="N16" i="106"/>
  <c r="G24" i="106"/>
  <c r="N24" i="106"/>
  <c r="G32" i="106"/>
  <c r="N32" i="106"/>
  <c r="G40" i="106"/>
  <c r="N40" i="106"/>
  <c r="S34" i="102"/>
  <c r="L29" i="68"/>
  <c r="R52" i="99"/>
  <c r="E46" i="100"/>
  <c r="G66" i="84"/>
  <c r="Q30" i="97"/>
  <c r="Q38" i="97"/>
  <c r="N25" i="99"/>
  <c r="J28" i="99"/>
  <c r="N48" i="99"/>
  <c r="N61" i="99"/>
  <c r="R61" i="99"/>
  <c r="F27" i="100"/>
  <c r="F29" i="100"/>
  <c r="R14" i="101"/>
  <c r="S18" i="101"/>
  <c r="I103" i="102"/>
  <c r="M13" i="102"/>
  <c r="S13" i="102"/>
  <c r="M14" i="102"/>
  <c r="R56" i="102"/>
  <c r="M15" i="103"/>
  <c r="N18" i="99"/>
  <c r="N37" i="99"/>
  <c r="F40" i="99"/>
  <c r="N54" i="99"/>
  <c r="R54" i="99"/>
  <c r="F20" i="100"/>
  <c r="F22" i="100"/>
  <c r="J25" i="100"/>
  <c r="N30" i="100"/>
  <c r="J36" i="100"/>
  <c r="N44" i="100"/>
  <c r="R24" i="101"/>
  <c r="R71" i="102"/>
  <c r="R97" i="102"/>
  <c r="M100" i="102"/>
  <c r="R102" i="102"/>
  <c r="E46" i="103"/>
  <c r="R30" i="100"/>
  <c r="N29" i="99"/>
  <c r="R29" i="99"/>
  <c r="R17" i="99"/>
  <c r="R35" i="103"/>
  <c r="D46" i="98"/>
  <c r="J14" i="98"/>
  <c r="F17" i="98"/>
  <c r="F19" i="98"/>
  <c r="F21" i="98"/>
  <c r="F23" i="98"/>
  <c r="F25" i="98"/>
  <c r="F27" i="98"/>
  <c r="F29" i="98"/>
  <c r="F31" i="98"/>
  <c r="F33" i="98"/>
  <c r="F35" i="98"/>
  <c r="F37" i="98"/>
  <c r="F39" i="98"/>
  <c r="F41" i="98"/>
  <c r="J23" i="99"/>
  <c r="J27" i="99"/>
  <c r="J29" i="99"/>
  <c r="F33" i="99"/>
  <c r="N45" i="99"/>
  <c r="R45" i="99"/>
  <c r="J46" i="99"/>
  <c r="R46" i="99"/>
  <c r="J51" i="99"/>
  <c r="F52" i="99"/>
  <c r="F89" i="99"/>
  <c r="F91" i="99"/>
  <c r="J92" i="99"/>
  <c r="F95" i="99"/>
  <c r="F97" i="99"/>
  <c r="J98" i="99"/>
  <c r="F101" i="99"/>
  <c r="F28" i="100"/>
  <c r="J29" i="100"/>
  <c r="R29" i="100"/>
  <c r="J38" i="100"/>
  <c r="J40" i="100"/>
  <c r="F42" i="100"/>
  <c r="R27" i="101"/>
  <c r="M33" i="101"/>
  <c r="R41" i="101"/>
  <c r="M12" i="102"/>
  <c r="M22" i="102"/>
  <c r="S22" i="102"/>
  <c r="R23" i="102"/>
  <c r="M36" i="102"/>
  <c r="M58" i="102"/>
  <c r="M82" i="102"/>
  <c r="R96" i="102"/>
  <c r="S96" i="102"/>
  <c r="M97" i="102"/>
  <c r="R22" i="103"/>
  <c r="M30" i="103"/>
  <c r="S30" i="103"/>
  <c r="L92" i="69"/>
  <c r="M65" i="102"/>
  <c r="M93" i="102"/>
  <c r="S93" i="102"/>
  <c r="M42" i="103"/>
  <c r="S42" i="103"/>
  <c r="O44" i="97"/>
  <c r="R21" i="99"/>
  <c r="M15" i="101"/>
  <c r="S15" i="101"/>
  <c r="R36" i="101"/>
  <c r="M37" i="101"/>
  <c r="M42" i="101"/>
  <c r="R22" i="102"/>
  <c r="M40" i="102"/>
  <c r="P46" i="103"/>
  <c r="R40" i="103"/>
  <c r="R14" i="100"/>
  <c r="O46" i="100"/>
  <c r="E46" i="101"/>
  <c r="M28" i="102"/>
  <c r="J18" i="99"/>
  <c r="R18" i="99"/>
  <c r="F45" i="99"/>
  <c r="F58" i="99"/>
  <c r="N14" i="100"/>
  <c r="F19" i="100"/>
  <c r="J22" i="100"/>
  <c r="N31" i="100"/>
  <c r="F34" i="100"/>
  <c r="N43" i="100"/>
  <c r="I46" i="101"/>
  <c r="R26" i="101"/>
  <c r="S26" i="101"/>
  <c r="M27" i="101"/>
  <c r="M29" i="102"/>
  <c r="S29" i="102"/>
  <c r="M74" i="102"/>
  <c r="M76" i="102"/>
  <c r="R99" i="102"/>
  <c r="J11" i="98"/>
  <c r="N14" i="98"/>
  <c r="R14" i="98"/>
  <c r="N9" i="99"/>
  <c r="F11" i="99"/>
  <c r="J12" i="99"/>
  <c r="N13" i="99"/>
  <c r="J14" i="99"/>
  <c r="J19" i="99"/>
  <c r="F20" i="99"/>
  <c r="F29" i="99"/>
  <c r="N31" i="99"/>
  <c r="F41" i="99"/>
  <c r="N42" i="99"/>
  <c r="N49" i="99"/>
  <c r="J50" i="99"/>
  <c r="R50" i="99"/>
  <c r="N51" i="99"/>
  <c r="J53" i="99"/>
  <c r="R53" i="99"/>
  <c r="F61" i="99"/>
  <c r="J70" i="99"/>
  <c r="J72" i="99"/>
  <c r="J74" i="99"/>
  <c r="R74" i="99"/>
  <c r="J82" i="99"/>
  <c r="J86" i="99"/>
  <c r="N97" i="99"/>
  <c r="N101" i="99"/>
  <c r="J13" i="100"/>
  <c r="R13" i="100"/>
  <c r="J17" i="100"/>
  <c r="R17" i="100"/>
  <c r="N20" i="100"/>
  <c r="J26" i="100"/>
  <c r="R26" i="100"/>
  <c r="N27" i="100"/>
  <c r="F40" i="100"/>
  <c r="F43" i="100"/>
  <c r="J44" i="100"/>
  <c r="R44" i="100"/>
  <c r="M14" i="101"/>
  <c r="S14" i="101"/>
  <c r="R16" i="101"/>
  <c r="R21" i="101"/>
  <c r="R25" i="101"/>
  <c r="M30" i="101"/>
  <c r="R31" i="101"/>
  <c r="M32" i="101"/>
  <c r="M35" i="101"/>
  <c r="M41" i="101"/>
  <c r="S41" i="101"/>
  <c r="R12" i="102"/>
  <c r="M21" i="102"/>
  <c r="M32" i="102"/>
  <c r="S32" i="102"/>
  <c r="R36" i="102"/>
  <c r="M38" i="102"/>
  <c r="R41" i="102"/>
  <c r="M52" i="102"/>
  <c r="M55" i="102"/>
  <c r="R55" i="102"/>
  <c r="R69" i="102"/>
  <c r="R87" i="102"/>
  <c r="R91" i="102"/>
  <c r="M92" i="102"/>
  <c r="R100" i="102"/>
  <c r="M13" i="103"/>
  <c r="R17" i="103"/>
  <c r="R19" i="103"/>
  <c r="M23" i="103"/>
  <c r="R26" i="103"/>
  <c r="S26" i="103"/>
  <c r="R30" i="103"/>
  <c r="R39" i="103"/>
  <c r="M40" i="103"/>
  <c r="F10" i="98"/>
  <c r="J15" i="98"/>
  <c r="N44" i="98"/>
  <c r="R44" i="98"/>
  <c r="F13" i="99"/>
  <c r="N15" i="99"/>
  <c r="F25" i="99"/>
  <c r="N26" i="99"/>
  <c r="N33" i="99"/>
  <c r="J34" i="99"/>
  <c r="R34" i="99"/>
  <c r="N35" i="99"/>
  <c r="R35" i="99"/>
  <c r="J37" i="99"/>
  <c r="F38" i="99"/>
  <c r="J39" i="99"/>
  <c r="R39" i="99"/>
  <c r="J43" i="99"/>
  <c r="J57" i="99"/>
  <c r="N60" i="99"/>
  <c r="F67" i="99"/>
  <c r="J68" i="99"/>
  <c r="R68" i="99"/>
  <c r="F69" i="99"/>
  <c r="F71" i="99"/>
  <c r="F77" i="99"/>
  <c r="J78" i="99"/>
  <c r="F83" i="99"/>
  <c r="J94" i="99"/>
  <c r="J100" i="99"/>
  <c r="N9" i="100"/>
  <c r="J10" i="100"/>
  <c r="R10" i="100"/>
  <c r="F16" i="100"/>
  <c r="N22" i="100"/>
  <c r="R22" i="100"/>
  <c r="F25" i="100"/>
  <c r="F32" i="100"/>
  <c r="J33" i="100"/>
  <c r="N36" i="100"/>
  <c r="N39" i="100"/>
  <c r="K46" i="101"/>
  <c r="M11" i="101"/>
  <c r="S11" i="101"/>
  <c r="M13" i="101"/>
  <c r="S13" i="101"/>
  <c r="R30" i="101"/>
  <c r="R35" i="101"/>
  <c r="M36" i="101"/>
  <c r="M9" i="102"/>
  <c r="R9" i="102"/>
  <c r="R16" i="102"/>
  <c r="R21" i="102"/>
  <c r="R26" i="102"/>
  <c r="M27" i="102"/>
  <c r="M30" i="102"/>
  <c r="S30" i="102"/>
  <c r="R31" i="102"/>
  <c r="R49" i="102"/>
  <c r="M50" i="102"/>
  <c r="R64" i="102"/>
  <c r="M69" i="102"/>
  <c r="R76" i="102"/>
  <c r="M85" i="102"/>
  <c r="S85" i="102"/>
  <c r="R86" i="102"/>
  <c r="S86" i="102"/>
  <c r="M90" i="102"/>
  <c r="M96" i="102"/>
  <c r="M102" i="102"/>
  <c r="S102" i="102"/>
  <c r="M10" i="103"/>
  <c r="S10" i="103"/>
  <c r="I46" i="103"/>
  <c r="M22" i="103"/>
  <c r="S22" i="103"/>
  <c r="R25" i="103"/>
  <c r="R27" i="103"/>
  <c r="M31" i="103"/>
  <c r="R38" i="103"/>
  <c r="R10" i="103"/>
  <c r="M12" i="103"/>
  <c r="M21" i="103"/>
  <c r="S21" i="103"/>
  <c r="M38" i="103"/>
  <c r="S38" i="103"/>
  <c r="F14" i="89"/>
  <c r="F22" i="89"/>
  <c r="F30" i="89"/>
  <c r="F38" i="89"/>
  <c r="F10" i="90"/>
  <c r="F18" i="90"/>
  <c r="Q8" i="95"/>
  <c r="Q29" i="97"/>
  <c r="J10" i="98"/>
  <c r="N13" i="98"/>
  <c r="N15" i="98"/>
  <c r="J9" i="99"/>
  <c r="F10" i="99"/>
  <c r="F12" i="99"/>
  <c r="F17" i="99"/>
  <c r="J20" i="99"/>
  <c r="F24" i="99"/>
  <c r="F30" i="99"/>
  <c r="J31" i="99"/>
  <c r="N32" i="99"/>
  <c r="N39" i="99"/>
  <c r="J49" i="99"/>
  <c r="R49" i="99"/>
  <c r="N52" i="99"/>
  <c r="F55" i="99"/>
  <c r="F62" i="99"/>
  <c r="J67" i="99"/>
  <c r="J73" i="99"/>
  <c r="J87" i="99"/>
  <c r="N88" i="99"/>
  <c r="N92" i="99"/>
  <c r="N94" i="99"/>
  <c r="N96" i="99"/>
  <c r="F11" i="100"/>
  <c r="F13" i="100"/>
  <c r="F15" i="100"/>
  <c r="N17" i="100"/>
  <c r="J18" i="100"/>
  <c r="R18" i="100"/>
  <c r="N19" i="100"/>
  <c r="F24" i="100"/>
  <c r="N28" i="100"/>
  <c r="F44" i="100"/>
  <c r="M10" i="101"/>
  <c r="R10" i="101"/>
  <c r="R17" i="101"/>
  <c r="R23" i="101"/>
  <c r="R33" i="101"/>
  <c r="R38" i="101"/>
  <c r="R42" i="101"/>
  <c r="M43" i="101"/>
  <c r="S43" i="101"/>
  <c r="J103" i="102"/>
  <c r="R19" i="102"/>
  <c r="R29" i="102"/>
  <c r="R34" i="102"/>
  <c r="M35" i="102"/>
  <c r="S35" i="102"/>
  <c r="R44" i="102"/>
  <c r="R48" i="102"/>
  <c r="M49" i="102"/>
  <c r="M62" i="102"/>
  <c r="M77" i="102"/>
  <c r="M78" i="102"/>
  <c r="R84" i="102"/>
  <c r="S84" i="102"/>
  <c r="R89" i="102"/>
  <c r="S89" i="102"/>
  <c r="R93" i="102"/>
  <c r="R98" i="102"/>
  <c r="M99" i="102"/>
  <c r="M19" i="103"/>
  <c r="R28" i="103"/>
  <c r="M29" i="103"/>
  <c r="R37" i="103"/>
  <c r="S37" i="103"/>
  <c r="R41" i="103"/>
  <c r="R43" i="103"/>
  <c r="R20" i="103"/>
  <c r="S20" i="103"/>
  <c r="R24" i="103"/>
  <c r="R29" i="103"/>
  <c r="F8" i="99"/>
  <c r="O103" i="99"/>
  <c r="F14" i="99"/>
  <c r="J15" i="99"/>
  <c r="N16" i="99"/>
  <c r="N23" i="99"/>
  <c r="J33" i="99"/>
  <c r="J40" i="99"/>
  <c r="N57" i="99"/>
  <c r="J58" i="99"/>
  <c r="N59" i="99"/>
  <c r="R59" i="99"/>
  <c r="J91" i="99"/>
  <c r="J93" i="99"/>
  <c r="J9" i="100"/>
  <c r="R9" i="100"/>
  <c r="P46" i="100"/>
  <c r="N12" i="100"/>
  <c r="N21" i="100"/>
  <c r="R21" i="100"/>
  <c r="J27" i="100"/>
  <c r="R27" i="100"/>
  <c r="N33" i="100"/>
  <c r="J34" i="100"/>
  <c r="R34" i="100"/>
  <c r="N35" i="100"/>
  <c r="R35" i="100"/>
  <c r="N38" i="100"/>
  <c r="P46" i="101"/>
  <c r="R12" i="101"/>
  <c r="M22" i="101"/>
  <c r="M39" i="101"/>
  <c r="S39" i="101"/>
  <c r="C103" i="102"/>
  <c r="K103" i="102"/>
  <c r="R15" i="102"/>
  <c r="M18" i="102"/>
  <c r="R33" i="102"/>
  <c r="R38" i="102"/>
  <c r="M39" i="102"/>
  <c r="M44" i="102"/>
  <c r="M45" i="102"/>
  <c r="M48" i="102"/>
  <c r="S48" i="102"/>
  <c r="R53" i="102"/>
  <c r="M57" i="102"/>
  <c r="M66" i="102"/>
  <c r="M81" i="102"/>
  <c r="S81" i="102"/>
  <c r="R83" i="102"/>
  <c r="R88" i="102"/>
  <c r="R11" i="103"/>
  <c r="M27" i="103"/>
  <c r="M34" i="103"/>
  <c r="R36" i="103"/>
  <c r="M37" i="103"/>
  <c r="M43" i="103"/>
  <c r="S19" i="101"/>
  <c r="S55" i="102"/>
  <c r="S65" i="102"/>
  <c r="S10" i="101"/>
  <c r="H46" i="101"/>
  <c r="F103" i="102"/>
  <c r="M10" i="102"/>
  <c r="M17" i="102"/>
  <c r="S17" i="102"/>
  <c r="O103" i="102"/>
  <c r="S49" i="102"/>
  <c r="J46" i="101"/>
  <c r="R28" i="101"/>
  <c r="R40" i="101"/>
  <c r="M31" i="102"/>
  <c r="S31" i="102"/>
  <c r="R35" i="102"/>
  <c r="S36" i="102"/>
  <c r="R40" i="102"/>
  <c r="R46" i="102"/>
  <c r="M47" i="102"/>
  <c r="M54" i="102"/>
  <c r="M61" i="102"/>
  <c r="S61" i="102"/>
  <c r="M70" i="102"/>
  <c r="D46" i="103"/>
  <c r="L46" i="103"/>
  <c r="R9" i="103"/>
  <c r="S9" i="103"/>
  <c r="N46" i="103"/>
  <c r="C46" i="101"/>
  <c r="Q103" i="102"/>
  <c r="S9" i="102"/>
  <c r="S8" i="103"/>
  <c r="F46" i="103"/>
  <c r="S56" i="102"/>
  <c r="L103" i="102"/>
  <c r="S44" i="102"/>
  <c r="D46" i="101"/>
  <c r="L46" i="101"/>
  <c r="M28" i="101"/>
  <c r="S28" i="101"/>
  <c r="M45" i="101"/>
  <c r="S45" i="101"/>
  <c r="R45" i="102"/>
  <c r="R50" i="102"/>
  <c r="S69" i="102"/>
  <c r="M14" i="103"/>
  <c r="S14" i="103"/>
  <c r="H46" i="103"/>
  <c r="S50" i="102"/>
  <c r="D103" i="102"/>
  <c r="N103" i="102"/>
  <c r="Q46" i="101"/>
  <c r="R20" i="101"/>
  <c r="R37" i="101"/>
  <c r="R43" i="101"/>
  <c r="M44" i="101"/>
  <c r="R27" i="102"/>
  <c r="S27" i="102"/>
  <c r="R39" i="102"/>
  <c r="M46" i="102"/>
  <c r="M53" i="102"/>
  <c r="R57" i="102"/>
  <c r="M68" i="102"/>
  <c r="S68" i="102"/>
  <c r="S13" i="103"/>
  <c r="Q46" i="103"/>
  <c r="R31" i="103"/>
  <c r="S31" i="103"/>
  <c r="M32" i="103"/>
  <c r="M91" i="102"/>
  <c r="M95" i="102"/>
  <c r="G46" i="103"/>
  <c r="O46" i="103"/>
  <c r="N46" i="101"/>
  <c r="R15" i="101"/>
  <c r="R19" i="101"/>
  <c r="M20" i="101"/>
  <c r="M24" i="101"/>
  <c r="S24" i="101"/>
  <c r="M25" i="101"/>
  <c r="E103" i="102"/>
  <c r="R14" i="102"/>
  <c r="R18" i="102"/>
  <c r="M19" i="102"/>
  <c r="M23" i="102"/>
  <c r="S23" i="102"/>
  <c r="M24" i="102"/>
  <c r="R67" i="102"/>
  <c r="R78" i="102"/>
  <c r="S78" i="102"/>
  <c r="R82" i="102"/>
  <c r="S82" i="102"/>
  <c r="M83" i="102"/>
  <c r="S83" i="102"/>
  <c r="M87" i="102"/>
  <c r="M88" i="102"/>
  <c r="J46" i="103"/>
  <c r="R16" i="103"/>
  <c r="M17" i="103"/>
  <c r="M28" i="103"/>
  <c r="R33" i="103"/>
  <c r="M45" i="103"/>
  <c r="F46" i="101"/>
  <c r="O46" i="101"/>
  <c r="R11" i="101"/>
  <c r="M12" i="101"/>
  <c r="M16" i="101"/>
  <c r="M17" i="101"/>
  <c r="S17" i="101"/>
  <c r="R10" i="102"/>
  <c r="M11" i="102"/>
  <c r="S11" i="102"/>
  <c r="M15" i="102"/>
  <c r="M16" i="102"/>
  <c r="R70" i="102"/>
  <c r="R74" i="102"/>
  <c r="S74" i="102"/>
  <c r="M75" i="102"/>
  <c r="S75" i="102"/>
  <c r="M79" i="102"/>
  <c r="S79" i="102"/>
  <c r="M80" i="102"/>
  <c r="S80" i="102"/>
  <c r="M25" i="103"/>
  <c r="S25" i="103"/>
  <c r="M36" i="103"/>
  <c r="G46" i="101"/>
  <c r="M8" i="101"/>
  <c r="M9" i="101"/>
  <c r="S9" i="101"/>
  <c r="M8" i="102"/>
  <c r="P103" i="102"/>
  <c r="R51" i="102"/>
  <c r="S51" i="102"/>
  <c r="R62" i="102"/>
  <c r="R66" i="102"/>
  <c r="S66" i="102"/>
  <c r="M67" i="102"/>
  <c r="M71" i="102"/>
  <c r="M72" i="102"/>
  <c r="S72" i="102"/>
  <c r="R15" i="103"/>
  <c r="S15" i="103"/>
  <c r="M16" i="103"/>
  <c r="M33" i="103"/>
  <c r="S33" i="103"/>
  <c r="M44" i="103"/>
  <c r="R44" i="101"/>
  <c r="H103" i="102"/>
  <c r="R43" i="102"/>
  <c r="S43" i="102"/>
  <c r="R54" i="102"/>
  <c r="R58" i="102"/>
  <c r="S58" i="102"/>
  <c r="M59" i="102"/>
  <c r="S59" i="102"/>
  <c r="M63" i="102"/>
  <c r="S63" i="102"/>
  <c r="M64" i="102"/>
  <c r="G103" i="102"/>
  <c r="C46" i="103"/>
  <c r="K46" i="103"/>
  <c r="R12" i="103"/>
  <c r="R23" i="103"/>
  <c r="S23" i="103"/>
  <c r="M24" i="103"/>
  <c r="S24" i="103"/>
  <c r="R32" i="103"/>
  <c r="M41" i="103"/>
  <c r="R41" i="99"/>
  <c r="O46" i="98"/>
  <c r="K8" i="95"/>
  <c r="K16" i="95"/>
  <c r="Q17" i="95"/>
  <c r="Q11" i="97"/>
  <c r="G103" i="99"/>
  <c r="J8" i="99"/>
  <c r="R8" i="99"/>
  <c r="F14" i="98"/>
  <c r="J19" i="98"/>
  <c r="J23" i="98"/>
  <c r="J31" i="98"/>
  <c r="J39" i="98"/>
  <c r="J45" i="98"/>
  <c r="N22" i="99"/>
  <c r="R22" i="99"/>
  <c r="N28" i="99"/>
  <c r="N38" i="99"/>
  <c r="N44" i="99"/>
  <c r="R44" i="99"/>
  <c r="F54" i="99"/>
  <c r="N62" i="99"/>
  <c r="R62" i="99"/>
  <c r="N64" i="99"/>
  <c r="I46" i="100"/>
  <c r="R25" i="100"/>
  <c r="Q13" i="95"/>
  <c r="Q21" i="95"/>
  <c r="Q26" i="97"/>
  <c r="H46" i="100"/>
  <c r="F16" i="98"/>
  <c r="J21" i="98"/>
  <c r="R21" i="98"/>
  <c r="J25" i="98"/>
  <c r="J27" i="98"/>
  <c r="J29" i="98"/>
  <c r="J33" i="98"/>
  <c r="R33" i="98"/>
  <c r="J35" i="98"/>
  <c r="J37" i="98"/>
  <c r="J41" i="98"/>
  <c r="J43" i="98"/>
  <c r="N12" i="99"/>
  <c r="F9" i="98"/>
  <c r="F16" i="99"/>
  <c r="F19" i="99"/>
  <c r="F32" i="99"/>
  <c r="F35" i="99"/>
  <c r="F48" i="99"/>
  <c r="F51" i="99"/>
  <c r="R55" i="99"/>
  <c r="R58" i="99"/>
  <c r="N86" i="99"/>
  <c r="R88" i="99"/>
  <c r="J20" i="100"/>
  <c r="N23" i="100"/>
  <c r="R23" i="100"/>
  <c r="F31" i="100"/>
  <c r="F39" i="100"/>
  <c r="J43" i="100"/>
  <c r="R43" i="100"/>
  <c r="F45" i="98"/>
  <c r="Q46" i="100"/>
  <c r="L46" i="100"/>
  <c r="N8" i="100"/>
  <c r="R24" i="100"/>
  <c r="G58" i="84"/>
  <c r="F14" i="90"/>
  <c r="F22" i="90"/>
  <c r="F30" i="90"/>
  <c r="F38" i="90"/>
  <c r="F46" i="90"/>
  <c r="F54" i="90"/>
  <c r="F62" i="90"/>
  <c r="F70" i="90"/>
  <c r="F78" i="90"/>
  <c r="F86" i="90"/>
  <c r="F94" i="90"/>
  <c r="F102" i="90"/>
  <c r="G46" i="92"/>
  <c r="F13" i="92"/>
  <c r="F21" i="92"/>
  <c r="F29" i="92"/>
  <c r="F37" i="92"/>
  <c r="F45" i="92"/>
  <c r="F11" i="93"/>
  <c r="F19" i="93"/>
  <c r="F25" i="93"/>
  <c r="F33" i="93"/>
  <c r="F41" i="93"/>
  <c r="F49" i="93"/>
  <c r="F57" i="93"/>
  <c r="F65" i="93"/>
  <c r="F73" i="93"/>
  <c r="F81" i="93"/>
  <c r="F89" i="93"/>
  <c r="F97" i="93"/>
  <c r="Q15" i="95"/>
  <c r="Q39" i="95"/>
  <c r="I101" i="96"/>
  <c r="N8" i="99"/>
  <c r="J10" i="99"/>
  <c r="J16" i="99"/>
  <c r="R16" i="99"/>
  <c r="N24" i="99"/>
  <c r="J26" i="99"/>
  <c r="J32" i="99"/>
  <c r="N40" i="99"/>
  <c r="R40" i="99"/>
  <c r="J42" i="99"/>
  <c r="J48" i="99"/>
  <c r="M46" i="100"/>
  <c r="J12" i="100"/>
  <c r="N15" i="100"/>
  <c r="R15" i="100"/>
  <c r="F23" i="100"/>
  <c r="F43" i="98"/>
  <c r="R11" i="100"/>
  <c r="F8" i="98"/>
  <c r="J9" i="98"/>
  <c r="N11" i="99"/>
  <c r="R11" i="99"/>
  <c r="N14" i="99"/>
  <c r="R14" i="99"/>
  <c r="N20" i="99"/>
  <c r="N27" i="99"/>
  <c r="R27" i="99"/>
  <c r="N30" i="99"/>
  <c r="N36" i="99"/>
  <c r="R36" i="99"/>
  <c r="N43" i="99"/>
  <c r="R43" i="99"/>
  <c r="N46" i="99"/>
  <c r="F56" i="99"/>
  <c r="J60" i="99"/>
  <c r="R60" i="99"/>
  <c r="J101" i="99"/>
  <c r="D46" i="100"/>
  <c r="F8" i="100"/>
  <c r="J19" i="100"/>
  <c r="R31" i="100"/>
  <c r="N32" i="100"/>
  <c r="R39" i="100"/>
  <c r="N40" i="100"/>
  <c r="R40" i="100"/>
  <c r="R42" i="100"/>
  <c r="G18" i="74"/>
  <c r="F13" i="90"/>
  <c r="Q43" i="95"/>
  <c r="Q33" i="97"/>
  <c r="Q35" i="97"/>
  <c r="K46" i="98"/>
  <c r="F11" i="98"/>
  <c r="N16" i="98"/>
  <c r="F73" i="99"/>
  <c r="N81" i="99"/>
  <c r="N90" i="99"/>
  <c r="F93" i="99"/>
  <c r="J96" i="99"/>
  <c r="Q103" i="99"/>
  <c r="G46" i="100"/>
  <c r="G8" i="74"/>
  <c r="G27" i="85"/>
  <c r="G43" i="85"/>
  <c r="I16" i="86"/>
  <c r="F11" i="90"/>
  <c r="F19" i="90"/>
  <c r="Q29" i="95"/>
  <c r="Q14" i="97"/>
  <c r="N10" i="98"/>
  <c r="F13" i="98"/>
  <c r="I103" i="99"/>
  <c r="J71" i="99"/>
  <c r="N72" i="99"/>
  <c r="J76" i="99"/>
  <c r="R76" i="99"/>
  <c r="J84" i="99"/>
  <c r="R84" i="99"/>
  <c r="F99" i="99"/>
  <c r="J102" i="99"/>
  <c r="L32" i="78"/>
  <c r="F9" i="90"/>
  <c r="F17" i="90"/>
  <c r="G46" i="98"/>
  <c r="N12" i="98"/>
  <c r="R12" i="98"/>
  <c r="F15" i="98"/>
  <c r="P46" i="98"/>
  <c r="N19" i="98"/>
  <c r="N21" i="98"/>
  <c r="N23" i="98"/>
  <c r="N25" i="98"/>
  <c r="N27" i="98"/>
  <c r="R27" i="98"/>
  <c r="N29" i="98"/>
  <c r="R29" i="98"/>
  <c r="N31" i="98"/>
  <c r="N33" i="98"/>
  <c r="N35" i="98"/>
  <c r="N37" i="98"/>
  <c r="N39" i="98"/>
  <c r="R39" i="98"/>
  <c r="N41" i="98"/>
  <c r="J64" i="99"/>
  <c r="R64" i="99"/>
  <c r="J75" i="99"/>
  <c r="J77" i="99"/>
  <c r="N80" i="99"/>
  <c r="F87" i="99"/>
  <c r="J95" i="99"/>
  <c r="J97" i="99"/>
  <c r="N98" i="99"/>
  <c r="J80" i="99"/>
  <c r="R41" i="100"/>
  <c r="F8" i="90"/>
  <c r="F16" i="90"/>
  <c r="Q32" i="95"/>
  <c r="Q37" i="97"/>
  <c r="Q41" i="97"/>
  <c r="H46" i="98"/>
  <c r="N9" i="98"/>
  <c r="F12" i="98"/>
  <c r="N17" i="98"/>
  <c r="J18" i="98"/>
  <c r="J20" i="98"/>
  <c r="J22" i="98"/>
  <c r="J24" i="98"/>
  <c r="J26" i="98"/>
  <c r="J28" i="98"/>
  <c r="J30" i="98"/>
  <c r="J32" i="98"/>
  <c r="J34" i="98"/>
  <c r="J36" i="98"/>
  <c r="J38" i="98"/>
  <c r="J40" i="98"/>
  <c r="J42" i="98"/>
  <c r="N43" i="98"/>
  <c r="J44" i="98"/>
  <c r="N45" i="98"/>
  <c r="C103" i="99"/>
  <c r="F63" i="99"/>
  <c r="F65" i="99"/>
  <c r="J81" i="99"/>
  <c r="N84" i="99"/>
  <c r="J90" i="99"/>
  <c r="J99" i="99"/>
  <c r="N100" i="99"/>
  <c r="R100" i="99"/>
  <c r="N102" i="99"/>
  <c r="C46" i="100"/>
  <c r="K46" i="100"/>
  <c r="R10" i="98"/>
  <c r="L46" i="98"/>
  <c r="F18" i="98"/>
  <c r="F20" i="98"/>
  <c r="F22" i="98"/>
  <c r="F24" i="98"/>
  <c r="F26" i="98"/>
  <c r="F28" i="98"/>
  <c r="F30" i="98"/>
  <c r="F32" i="98"/>
  <c r="F34" i="98"/>
  <c r="F36" i="98"/>
  <c r="F38" i="98"/>
  <c r="F40" i="98"/>
  <c r="F42" i="98"/>
  <c r="J65" i="99"/>
  <c r="N69" i="99"/>
  <c r="N78" i="99"/>
  <c r="R78" i="99"/>
  <c r="I46" i="98"/>
  <c r="Q46" i="98"/>
  <c r="F44" i="98"/>
  <c r="C46" i="98"/>
  <c r="N66" i="99"/>
  <c r="R66" i="99"/>
  <c r="F75" i="99"/>
  <c r="J79" i="99"/>
  <c r="F81" i="99"/>
  <c r="J85" i="99"/>
  <c r="R85" i="99"/>
  <c r="R86" i="99"/>
  <c r="N89" i="99"/>
  <c r="E46" i="98"/>
  <c r="M46" i="98"/>
  <c r="J63" i="99"/>
  <c r="J69" i="99"/>
  <c r="N73" i="99"/>
  <c r="R73" i="99"/>
  <c r="N82" i="99"/>
  <c r="R82" i="99"/>
  <c r="K103" i="99"/>
  <c r="N8" i="98"/>
  <c r="J17" i="98"/>
  <c r="N18" i="98"/>
  <c r="R18" i="98"/>
  <c r="N20" i="98"/>
  <c r="R20" i="98"/>
  <c r="N22" i="98"/>
  <c r="N24" i="98"/>
  <c r="N26" i="98"/>
  <c r="N28" i="98"/>
  <c r="N30" i="98"/>
  <c r="N32" i="98"/>
  <c r="N34" i="98"/>
  <c r="R34" i="98"/>
  <c r="N36" i="98"/>
  <c r="R36" i="98"/>
  <c r="N38" i="98"/>
  <c r="N40" i="98"/>
  <c r="N42" i="98"/>
  <c r="E103" i="99"/>
  <c r="M103" i="99"/>
  <c r="N70" i="99"/>
  <c r="F79" i="99"/>
  <c r="J83" i="99"/>
  <c r="F85" i="99"/>
  <c r="J89" i="99"/>
  <c r="N93" i="99"/>
  <c r="D103" i="99"/>
  <c r="L103" i="99"/>
  <c r="F66" i="99"/>
  <c r="F70" i="99"/>
  <c r="F74" i="99"/>
  <c r="F78" i="99"/>
  <c r="F82" i="99"/>
  <c r="F86" i="99"/>
  <c r="F90" i="99"/>
  <c r="F94" i="99"/>
  <c r="F98" i="99"/>
  <c r="F102" i="99"/>
  <c r="H103" i="99"/>
  <c r="P103" i="99"/>
  <c r="F64" i="99"/>
  <c r="F68" i="99"/>
  <c r="F72" i="99"/>
  <c r="F76" i="99"/>
  <c r="F80" i="99"/>
  <c r="F84" i="99"/>
  <c r="F88" i="99"/>
  <c r="F92" i="99"/>
  <c r="F96" i="99"/>
  <c r="F100" i="99"/>
  <c r="N63" i="99"/>
  <c r="N67" i="99"/>
  <c r="N71" i="99"/>
  <c r="N75" i="99"/>
  <c r="N79" i="99"/>
  <c r="N83" i="99"/>
  <c r="N87" i="99"/>
  <c r="R87" i="99"/>
  <c r="N91" i="99"/>
  <c r="N95" i="99"/>
  <c r="N99" i="99"/>
  <c r="G44" i="95"/>
  <c r="P44" i="95"/>
  <c r="G28" i="74"/>
  <c r="G44" i="74"/>
  <c r="G24" i="75"/>
  <c r="G32" i="75"/>
  <c r="G40" i="75"/>
  <c r="G12" i="76"/>
  <c r="G55" i="84"/>
  <c r="G47" i="75"/>
  <c r="F10" i="93"/>
  <c r="F18" i="93"/>
  <c r="D44" i="97"/>
  <c r="F12" i="89"/>
  <c r="F20" i="89"/>
  <c r="F28" i="89"/>
  <c r="F36" i="89"/>
  <c r="F44" i="89"/>
  <c r="F20" i="90"/>
  <c r="F28" i="90"/>
  <c r="F36" i="90"/>
  <c r="F44" i="90"/>
  <c r="F52" i="90"/>
  <c r="F60" i="90"/>
  <c r="F68" i="90"/>
  <c r="F76" i="90"/>
  <c r="F11" i="92"/>
  <c r="F19" i="92"/>
  <c r="F27" i="92"/>
  <c r="F35" i="92"/>
  <c r="F43" i="92"/>
  <c r="F9" i="93"/>
  <c r="F17" i="93"/>
  <c r="Q24" i="95"/>
  <c r="L88" i="69"/>
  <c r="L30" i="70"/>
  <c r="F8" i="93"/>
  <c r="F16" i="93"/>
  <c r="Q20" i="95"/>
  <c r="Q27" i="97"/>
  <c r="F15" i="93"/>
  <c r="F21" i="93"/>
  <c r="F29" i="93"/>
  <c r="F37" i="93"/>
  <c r="F45" i="93"/>
  <c r="F53" i="93"/>
  <c r="F61" i="93"/>
  <c r="F69" i="93"/>
  <c r="F77" i="93"/>
  <c r="F85" i="93"/>
  <c r="F93" i="93"/>
  <c r="F101" i="93"/>
  <c r="F42" i="94"/>
  <c r="M44" i="95"/>
  <c r="Q11" i="95"/>
  <c r="Q17" i="97"/>
  <c r="Q21" i="97"/>
  <c r="Q25" i="97"/>
  <c r="C44" i="95"/>
  <c r="I44" i="95"/>
  <c r="F9" i="89"/>
  <c r="F17" i="89"/>
  <c r="F25" i="89"/>
  <c r="F33" i="89"/>
  <c r="F41" i="89"/>
  <c r="F25" i="90"/>
  <c r="F33" i="90"/>
  <c r="F41" i="90"/>
  <c r="F49" i="90"/>
  <c r="F57" i="90"/>
  <c r="F65" i="90"/>
  <c r="F73" i="90"/>
  <c r="F81" i="90"/>
  <c r="F89" i="90"/>
  <c r="F97" i="90"/>
  <c r="H46" i="91"/>
  <c r="F14" i="91"/>
  <c r="F22" i="91"/>
  <c r="F30" i="91"/>
  <c r="F38" i="91"/>
  <c r="F8" i="92"/>
  <c r="F16" i="92"/>
  <c r="F24" i="92"/>
  <c r="F32" i="92"/>
  <c r="F40" i="92"/>
  <c r="F14" i="93"/>
  <c r="K9" i="96"/>
  <c r="Q9" i="96"/>
  <c r="K13" i="96"/>
  <c r="Q13" i="96"/>
  <c r="K17" i="96"/>
  <c r="Q17" i="96"/>
  <c r="K21" i="96"/>
  <c r="K25" i="96"/>
  <c r="Q25" i="96"/>
  <c r="K33" i="96"/>
  <c r="Q33" i="96"/>
  <c r="K41" i="96"/>
  <c r="Q41" i="96"/>
  <c r="K45" i="96"/>
  <c r="K49" i="96"/>
  <c r="Q49" i="96"/>
  <c r="K57" i="96"/>
  <c r="Q57" i="96"/>
  <c r="K65" i="96"/>
  <c r="Q65" i="96"/>
  <c r="K69" i="96"/>
  <c r="K73" i="96"/>
  <c r="Q73" i="96"/>
  <c r="K81" i="96"/>
  <c r="Q81" i="96"/>
  <c r="K85" i="96"/>
  <c r="K89" i="96"/>
  <c r="Q89" i="96"/>
  <c r="K97" i="96"/>
  <c r="Q97" i="96"/>
  <c r="Q8" i="97"/>
  <c r="H44" i="97"/>
  <c r="Q12" i="97"/>
  <c r="J46" i="92"/>
  <c r="Q12" i="95"/>
  <c r="G49" i="75"/>
  <c r="G57" i="75"/>
  <c r="I14" i="88"/>
  <c r="F80" i="90"/>
  <c r="F88" i="90"/>
  <c r="F96" i="90"/>
  <c r="F15" i="92"/>
  <c r="F23" i="92"/>
  <c r="F31" i="92"/>
  <c r="F39" i="92"/>
  <c r="F13" i="93"/>
  <c r="Q22" i="95"/>
  <c r="Q26" i="95"/>
  <c r="Q35" i="95"/>
  <c r="F101" i="96"/>
  <c r="I44" i="97"/>
  <c r="G44" i="97"/>
  <c r="Q36" i="97"/>
  <c r="K38" i="97"/>
  <c r="F82" i="93"/>
  <c r="F90" i="93"/>
  <c r="F98" i="93"/>
  <c r="G46" i="94"/>
  <c r="D46" i="94"/>
  <c r="F15" i="94"/>
  <c r="F23" i="94"/>
  <c r="F31" i="94"/>
  <c r="F39" i="94"/>
  <c r="C44" i="97"/>
  <c r="L44" i="97"/>
  <c r="Q15" i="97"/>
  <c r="Q34" i="97"/>
  <c r="K40" i="97"/>
  <c r="H44" i="95"/>
  <c r="Q16" i="95"/>
  <c r="K32" i="95"/>
  <c r="Q33" i="95"/>
  <c r="K40" i="95"/>
  <c r="Q41" i="95"/>
  <c r="K23" i="96"/>
  <c r="K27" i="96"/>
  <c r="Q27" i="96"/>
  <c r="K31" i="96"/>
  <c r="K35" i="96"/>
  <c r="Q35" i="96"/>
  <c r="K39" i="96"/>
  <c r="K43" i="96"/>
  <c r="K47" i="96"/>
  <c r="K51" i="96"/>
  <c r="Q51" i="96"/>
  <c r="K55" i="96"/>
  <c r="K59" i="96"/>
  <c r="K63" i="96"/>
  <c r="K67" i="96"/>
  <c r="Q67" i="96"/>
  <c r="K71" i="96"/>
  <c r="K75" i="96"/>
  <c r="Q75" i="96"/>
  <c r="K79" i="96"/>
  <c r="K83" i="96"/>
  <c r="K87" i="96"/>
  <c r="K91" i="96"/>
  <c r="Q91" i="96"/>
  <c r="K95" i="96"/>
  <c r="K99" i="96"/>
  <c r="Q99" i="96"/>
  <c r="K23" i="97"/>
  <c r="Q32" i="97"/>
  <c r="K7" i="95"/>
  <c r="Q7" i="95"/>
  <c r="K24" i="95"/>
  <c r="Q25" i="95"/>
  <c r="Q38" i="95"/>
  <c r="Q42" i="95"/>
  <c r="G101" i="96"/>
  <c r="K24" i="96"/>
  <c r="K28" i="96"/>
  <c r="Q28" i="96"/>
  <c r="K32" i="96"/>
  <c r="Q32" i="96"/>
  <c r="K40" i="96"/>
  <c r="Q40" i="96"/>
  <c r="Q44" i="96"/>
  <c r="K48" i="96"/>
  <c r="K52" i="96"/>
  <c r="Q52" i="96"/>
  <c r="K56" i="96"/>
  <c r="Q56" i="96"/>
  <c r="K64" i="96"/>
  <c r="K68" i="96"/>
  <c r="Q68" i="96"/>
  <c r="K72" i="96"/>
  <c r="K80" i="96"/>
  <c r="Q80" i="96"/>
  <c r="K88" i="96"/>
  <c r="K92" i="96"/>
  <c r="Q92" i="96"/>
  <c r="K96" i="96"/>
  <c r="Q96" i="96"/>
  <c r="K20" i="97"/>
  <c r="K24" i="97"/>
  <c r="Q42" i="97"/>
  <c r="Q43" i="97"/>
  <c r="E44" i="95"/>
  <c r="N44" i="95"/>
  <c r="Q10" i="95"/>
  <c r="Q19" i="95"/>
  <c r="Q23" i="95"/>
  <c r="Q28" i="95"/>
  <c r="Q40" i="95"/>
  <c r="C101" i="96"/>
  <c r="K10" i="96"/>
  <c r="Q10" i="96"/>
  <c r="K14" i="96"/>
  <c r="Q14" i="96"/>
  <c r="K18" i="96"/>
  <c r="Q18" i="96"/>
  <c r="K22" i="96"/>
  <c r="K26" i="96"/>
  <c r="Q26" i="96"/>
  <c r="K34" i="96"/>
  <c r="Q34" i="96"/>
  <c r="K42" i="96"/>
  <c r="Q42" i="96"/>
  <c r="K50" i="96"/>
  <c r="Q50" i="96"/>
  <c r="K58" i="96"/>
  <c r="Q58" i="96"/>
  <c r="K66" i="96"/>
  <c r="Q66" i="96"/>
  <c r="K74" i="96"/>
  <c r="Q74" i="96"/>
  <c r="K82" i="96"/>
  <c r="Q82" i="96"/>
  <c r="K86" i="96"/>
  <c r="K90" i="96"/>
  <c r="Q90" i="96"/>
  <c r="K98" i="96"/>
  <c r="Q98" i="96"/>
  <c r="Q20" i="97"/>
  <c r="Q28" i="97"/>
  <c r="Q31" i="97"/>
  <c r="F44" i="95"/>
  <c r="O44" i="95"/>
  <c r="Q9" i="95"/>
  <c r="Q14" i="95"/>
  <c r="Q18" i="95"/>
  <c r="Q27" i="95"/>
  <c r="Q31" i="95"/>
  <c r="Q36" i="95"/>
  <c r="M101" i="96"/>
  <c r="J101" i="96"/>
  <c r="P44" i="97"/>
  <c r="K8" i="97"/>
  <c r="Q9" i="97"/>
  <c r="Q10" i="97"/>
  <c r="Q13" i="97"/>
  <c r="Q18" i="97"/>
  <c r="L44" i="95"/>
  <c r="K15" i="95"/>
  <c r="K23" i="95"/>
  <c r="K31" i="95"/>
  <c r="K39" i="95"/>
  <c r="D101" i="96"/>
  <c r="K62" i="96"/>
  <c r="R44" i="97"/>
  <c r="K14" i="97"/>
  <c r="K31" i="97"/>
  <c r="K37" i="97"/>
  <c r="K14" i="95"/>
  <c r="K22" i="95"/>
  <c r="K30" i="95"/>
  <c r="K38" i="95"/>
  <c r="E101" i="96"/>
  <c r="N101" i="96"/>
  <c r="K38" i="96"/>
  <c r="K7" i="97"/>
  <c r="K13" i="97"/>
  <c r="K36" i="97"/>
  <c r="K13" i="95"/>
  <c r="K21" i="95"/>
  <c r="K29" i="95"/>
  <c r="K37" i="95"/>
  <c r="O101" i="96"/>
  <c r="K44" i="96"/>
  <c r="K61" i="96"/>
  <c r="K78" i="96"/>
  <c r="J44" i="97"/>
  <c r="Q7" i="97"/>
  <c r="K12" i="97"/>
  <c r="Q24" i="97"/>
  <c r="K30" i="97"/>
  <c r="L101" i="96"/>
  <c r="Q6" i="96"/>
  <c r="D44" i="95"/>
  <c r="K28" i="95"/>
  <c r="Q8" i="96"/>
  <c r="K12" i="96"/>
  <c r="Q72" i="96"/>
  <c r="K11" i="95"/>
  <c r="K19" i="95"/>
  <c r="K27" i="95"/>
  <c r="K35" i="95"/>
  <c r="K43" i="95"/>
  <c r="H101" i="96"/>
  <c r="K30" i="96"/>
  <c r="Q43" i="96"/>
  <c r="Q48" i="96"/>
  <c r="K60" i="96"/>
  <c r="Q60" i="96"/>
  <c r="K77" i="96"/>
  <c r="K94" i="96"/>
  <c r="Q6" i="97"/>
  <c r="K16" i="97"/>
  <c r="Q23" i="97"/>
  <c r="K28" i="97"/>
  <c r="Q40" i="97"/>
  <c r="M44" i="97"/>
  <c r="K6" i="95"/>
  <c r="K36" i="95"/>
  <c r="Q12" i="96"/>
  <c r="K16" i="96"/>
  <c r="Q20" i="96"/>
  <c r="K54" i="96"/>
  <c r="Q84" i="96"/>
  <c r="K29" i="97"/>
  <c r="Q6" i="95"/>
  <c r="K10" i="95"/>
  <c r="K18" i="95"/>
  <c r="K26" i="95"/>
  <c r="K34" i="95"/>
  <c r="K42" i="95"/>
  <c r="K7" i="96"/>
  <c r="Q7" i="96"/>
  <c r="K11" i="96"/>
  <c r="Q11" i="96"/>
  <c r="K15" i="96"/>
  <c r="Q15" i="96"/>
  <c r="K19" i="96"/>
  <c r="Q19" i="96"/>
  <c r="Q24" i="96"/>
  <c r="K36" i="96"/>
  <c r="Q36" i="96"/>
  <c r="K53" i="96"/>
  <c r="K70" i="96"/>
  <c r="Q83" i="96"/>
  <c r="Q88" i="96"/>
  <c r="K100" i="96"/>
  <c r="Q100" i="96"/>
  <c r="E44" i="97"/>
  <c r="N44" i="97"/>
  <c r="Q16" i="97"/>
  <c r="K22" i="97"/>
  <c r="K39" i="97"/>
  <c r="K12" i="95"/>
  <c r="K20" i="95"/>
  <c r="P101" i="96"/>
  <c r="K8" i="96"/>
  <c r="Q16" i="96"/>
  <c r="K20" i="96"/>
  <c r="K37" i="96"/>
  <c r="K84" i="96"/>
  <c r="J44" i="95"/>
  <c r="R44" i="95"/>
  <c r="K9" i="95"/>
  <c r="K17" i="95"/>
  <c r="K25" i="95"/>
  <c r="K33" i="95"/>
  <c r="K41" i="95"/>
  <c r="K29" i="96"/>
  <c r="K46" i="96"/>
  <c r="Q59" i="96"/>
  <c r="Q64" i="96"/>
  <c r="K76" i="96"/>
  <c r="Q76" i="96"/>
  <c r="K93" i="96"/>
  <c r="K15" i="97"/>
  <c r="K21" i="97"/>
  <c r="Q22" i="97"/>
  <c r="K32" i="97"/>
  <c r="Q39" i="97"/>
  <c r="Q23" i="96"/>
  <c r="Q31" i="96"/>
  <c r="Q39" i="96"/>
  <c r="Q47" i="96"/>
  <c r="Q55" i="96"/>
  <c r="Q63" i="96"/>
  <c r="Q71" i="96"/>
  <c r="Q79" i="96"/>
  <c r="Q87" i="96"/>
  <c r="Q95" i="96"/>
  <c r="F44" i="97"/>
  <c r="K11" i="97"/>
  <c r="K19" i="97"/>
  <c r="K27" i="97"/>
  <c r="K35" i="97"/>
  <c r="K43" i="97"/>
  <c r="Q22" i="96"/>
  <c r="Q30" i="96"/>
  <c r="Q38" i="96"/>
  <c r="Q46" i="96"/>
  <c r="Q54" i="96"/>
  <c r="Q62" i="96"/>
  <c r="Q70" i="96"/>
  <c r="Q78" i="96"/>
  <c r="Q86" i="96"/>
  <c r="Q94" i="96"/>
  <c r="K10" i="97"/>
  <c r="K18" i="97"/>
  <c r="K26" i="97"/>
  <c r="K34" i="97"/>
  <c r="K42" i="97"/>
  <c r="K6" i="96"/>
  <c r="Q21" i="96"/>
  <c r="Q29" i="96"/>
  <c r="Q37" i="96"/>
  <c r="Q45" i="96"/>
  <c r="Q53" i="96"/>
  <c r="Q61" i="96"/>
  <c r="Q69" i="96"/>
  <c r="Q77" i="96"/>
  <c r="Q85" i="96"/>
  <c r="Q93" i="96"/>
  <c r="K9" i="97"/>
  <c r="K17" i="97"/>
  <c r="K25" i="97"/>
  <c r="K33" i="97"/>
  <c r="K41" i="97"/>
  <c r="K6" i="97"/>
  <c r="G63" i="84"/>
  <c r="D46" i="92"/>
  <c r="H46" i="94"/>
  <c r="F14" i="94"/>
  <c r="F22" i="94"/>
  <c r="F30" i="94"/>
  <c r="F38" i="94"/>
  <c r="L60" i="78"/>
  <c r="L45" i="79"/>
  <c r="G12" i="83"/>
  <c r="G25" i="84"/>
  <c r="G41" i="84"/>
  <c r="G68" i="84"/>
  <c r="G100" i="84"/>
  <c r="G12" i="85"/>
  <c r="G20" i="85"/>
  <c r="N46" i="86"/>
  <c r="E46" i="92"/>
  <c r="F14" i="92"/>
  <c r="F22" i="92"/>
  <c r="F30" i="92"/>
  <c r="F38" i="92"/>
  <c r="G103" i="93"/>
  <c r="F24" i="93"/>
  <c r="F32" i="93"/>
  <c r="F40" i="93"/>
  <c r="F48" i="93"/>
  <c r="F56" i="93"/>
  <c r="F64" i="93"/>
  <c r="F72" i="93"/>
  <c r="F80" i="93"/>
  <c r="F88" i="93"/>
  <c r="F96" i="93"/>
  <c r="I46" i="94"/>
  <c r="F13" i="94"/>
  <c r="F21" i="94"/>
  <c r="F29" i="94"/>
  <c r="F37" i="94"/>
  <c r="F45" i="94"/>
  <c r="E46" i="89"/>
  <c r="H103" i="93"/>
  <c r="J46" i="94"/>
  <c r="F12" i="94"/>
  <c r="F20" i="94"/>
  <c r="F28" i="94"/>
  <c r="F36" i="94"/>
  <c r="F44" i="94"/>
  <c r="G26" i="76"/>
  <c r="F8" i="80"/>
  <c r="F9" i="80"/>
  <c r="G46" i="84"/>
  <c r="G50" i="84"/>
  <c r="G54" i="84"/>
  <c r="G73" i="84"/>
  <c r="G89" i="84"/>
  <c r="G9" i="85"/>
  <c r="L46" i="88"/>
  <c r="I15" i="88"/>
  <c r="I31" i="88"/>
  <c r="G46" i="89"/>
  <c r="F13" i="89"/>
  <c r="D46" i="89"/>
  <c r="F21" i="89"/>
  <c r="F29" i="89"/>
  <c r="F37" i="89"/>
  <c r="F45" i="89"/>
  <c r="H46" i="92"/>
  <c r="F12" i="92"/>
  <c r="F20" i="92"/>
  <c r="F28" i="92"/>
  <c r="F36" i="92"/>
  <c r="F44" i="92"/>
  <c r="I103" i="93"/>
  <c r="F22" i="93"/>
  <c r="F30" i="93"/>
  <c r="F38" i="93"/>
  <c r="F46" i="93"/>
  <c r="F54" i="93"/>
  <c r="F62" i="93"/>
  <c r="F70" i="93"/>
  <c r="F78" i="93"/>
  <c r="F86" i="93"/>
  <c r="F94" i="93"/>
  <c r="F102" i="93"/>
  <c r="F11" i="94"/>
  <c r="F19" i="94"/>
  <c r="F27" i="94"/>
  <c r="F35" i="94"/>
  <c r="F43" i="94"/>
  <c r="I24" i="88"/>
  <c r="D46" i="91"/>
  <c r="I46" i="92"/>
  <c r="F10" i="94"/>
  <c r="F18" i="94"/>
  <c r="F26" i="94"/>
  <c r="G16" i="74"/>
  <c r="G39" i="74"/>
  <c r="G19" i="75"/>
  <c r="G11" i="84"/>
  <c r="G15" i="84"/>
  <c r="G23" i="84"/>
  <c r="G35" i="84"/>
  <c r="G39" i="84"/>
  <c r="G43" i="84"/>
  <c r="G47" i="84"/>
  <c r="H46" i="86"/>
  <c r="I22" i="86"/>
  <c r="I26" i="86"/>
  <c r="I34" i="86"/>
  <c r="I42" i="86"/>
  <c r="I14" i="87"/>
  <c r="I22" i="87"/>
  <c r="I30" i="87"/>
  <c r="I38" i="87"/>
  <c r="I46" i="87"/>
  <c r="I54" i="87"/>
  <c r="I62" i="87"/>
  <c r="I70" i="87"/>
  <c r="I78" i="87"/>
  <c r="I86" i="87"/>
  <c r="I94" i="87"/>
  <c r="I102" i="87"/>
  <c r="N46" i="88"/>
  <c r="J46" i="89"/>
  <c r="F11" i="89"/>
  <c r="F19" i="89"/>
  <c r="F27" i="89"/>
  <c r="F35" i="89"/>
  <c r="F43" i="89"/>
  <c r="F10" i="92"/>
  <c r="F18" i="92"/>
  <c r="F26" i="92"/>
  <c r="F34" i="92"/>
  <c r="F42" i="92"/>
  <c r="F20" i="93"/>
  <c r="F28" i="93"/>
  <c r="F84" i="93"/>
  <c r="F92" i="93"/>
  <c r="F100" i="93"/>
  <c r="F9" i="94"/>
  <c r="F17" i="94"/>
  <c r="F25" i="94"/>
  <c r="F33" i="94"/>
  <c r="F41" i="94"/>
  <c r="I28" i="86"/>
  <c r="J103" i="93"/>
  <c r="C46" i="94"/>
  <c r="F34" i="94"/>
  <c r="G22" i="74"/>
  <c r="G30" i="74"/>
  <c r="G74" i="75"/>
  <c r="L16" i="78"/>
  <c r="L80" i="78"/>
  <c r="G42" i="85"/>
  <c r="I12" i="86"/>
  <c r="F10" i="89"/>
  <c r="F18" i="89"/>
  <c r="F26" i="89"/>
  <c r="F34" i="89"/>
  <c r="F42" i="89"/>
  <c r="F39" i="91"/>
  <c r="F9" i="92"/>
  <c r="F17" i="92"/>
  <c r="F25" i="92"/>
  <c r="F33" i="92"/>
  <c r="F41" i="92"/>
  <c r="F83" i="93"/>
  <c r="F91" i="93"/>
  <c r="F99" i="93"/>
  <c r="F8" i="94"/>
  <c r="F16" i="94"/>
  <c r="F24" i="94"/>
  <c r="F32" i="94"/>
  <c r="F40" i="94"/>
  <c r="F23" i="93"/>
  <c r="F31" i="93"/>
  <c r="F39" i="93"/>
  <c r="F47" i="93"/>
  <c r="F55" i="93"/>
  <c r="F63" i="93"/>
  <c r="F71" i="93"/>
  <c r="F79" i="93"/>
  <c r="E46" i="94"/>
  <c r="C46" i="92"/>
  <c r="F46" i="92"/>
  <c r="C103" i="93"/>
  <c r="F36" i="93"/>
  <c r="F44" i="93"/>
  <c r="F52" i="93"/>
  <c r="F60" i="93"/>
  <c r="F68" i="93"/>
  <c r="F76" i="93"/>
  <c r="D103" i="93"/>
  <c r="F27" i="93"/>
  <c r="F35" i="93"/>
  <c r="F43" i="93"/>
  <c r="F51" i="93"/>
  <c r="F59" i="93"/>
  <c r="F67" i="93"/>
  <c r="F75" i="93"/>
  <c r="E103" i="93"/>
  <c r="F26" i="93"/>
  <c r="F34" i="93"/>
  <c r="F42" i="93"/>
  <c r="F50" i="93"/>
  <c r="F58" i="93"/>
  <c r="F66" i="93"/>
  <c r="F74" i="93"/>
  <c r="L19" i="68"/>
  <c r="L50" i="69"/>
  <c r="L99" i="69"/>
  <c r="G56" i="84"/>
  <c r="G87" i="84"/>
  <c r="L9" i="77"/>
  <c r="L32" i="70"/>
  <c r="L51" i="69"/>
  <c r="L9" i="70"/>
  <c r="I44" i="86"/>
  <c r="L42" i="70"/>
  <c r="I36" i="86"/>
  <c r="E103" i="87"/>
  <c r="H103" i="90"/>
  <c r="G20" i="83"/>
  <c r="I13" i="86"/>
  <c r="L14" i="69"/>
  <c r="L46" i="69"/>
  <c r="J103" i="90"/>
  <c r="C46" i="91"/>
  <c r="F10" i="91"/>
  <c r="F26" i="91"/>
  <c r="F34" i="91"/>
  <c r="G48" i="75"/>
  <c r="G87" i="75"/>
  <c r="F16" i="81"/>
  <c r="I29" i="86"/>
  <c r="C103" i="90"/>
  <c r="F84" i="90"/>
  <c r="F92" i="90"/>
  <c r="F100" i="90"/>
  <c r="F9" i="91"/>
  <c r="F17" i="91"/>
  <c r="F25" i="91"/>
  <c r="F33" i="91"/>
  <c r="F41" i="91"/>
  <c r="L27" i="69"/>
  <c r="L59" i="69"/>
  <c r="L91" i="69"/>
  <c r="G14" i="74"/>
  <c r="I18" i="86"/>
  <c r="I38" i="86"/>
  <c r="F13" i="91"/>
  <c r="F21" i="91"/>
  <c r="F29" i="91"/>
  <c r="H46" i="89"/>
  <c r="F12" i="91"/>
  <c r="F20" i="91"/>
  <c r="F28" i="91"/>
  <c r="F36" i="91"/>
  <c r="F44" i="91"/>
  <c r="G44" i="83"/>
  <c r="I39" i="86"/>
  <c r="I46" i="89"/>
  <c r="F19" i="91"/>
  <c r="F27" i="91"/>
  <c r="L22" i="69"/>
  <c r="G13" i="83"/>
  <c r="F18" i="91"/>
  <c r="F42" i="91"/>
  <c r="G14" i="85"/>
  <c r="G17" i="85"/>
  <c r="G41" i="85"/>
  <c r="I12" i="88"/>
  <c r="I20" i="88"/>
  <c r="I30" i="88"/>
  <c r="I36" i="88"/>
  <c r="F8" i="89"/>
  <c r="F16" i="89"/>
  <c r="F24" i="89"/>
  <c r="F32" i="89"/>
  <c r="F40" i="89"/>
  <c r="F8" i="91"/>
  <c r="F16" i="91"/>
  <c r="F24" i="91"/>
  <c r="F32" i="91"/>
  <c r="F40" i="91"/>
  <c r="L19" i="69"/>
  <c r="L17" i="70"/>
  <c r="G103" i="90"/>
  <c r="I46" i="91"/>
  <c r="F37" i="91"/>
  <c r="F45" i="91"/>
  <c r="G88" i="84"/>
  <c r="I23" i="86"/>
  <c r="I22" i="88"/>
  <c r="F11" i="91"/>
  <c r="F35" i="91"/>
  <c r="F43" i="91"/>
  <c r="L38" i="69"/>
  <c r="I40" i="86"/>
  <c r="R30" i="59"/>
  <c r="R58" i="60"/>
  <c r="R29" i="61"/>
  <c r="R37" i="61"/>
  <c r="G33" i="74"/>
  <c r="G41" i="74"/>
  <c r="G33" i="76"/>
  <c r="L11" i="77"/>
  <c r="L97" i="78"/>
  <c r="G15" i="83"/>
  <c r="G23" i="83"/>
  <c r="G35" i="83"/>
  <c r="G39" i="83"/>
  <c r="G43" i="83"/>
  <c r="G98" i="84"/>
  <c r="I10" i="86"/>
  <c r="K46" i="88"/>
  <c r="I18" i="88"/>
  <c r="I28" i="88"/>
  <c r="I44" i="88"/>
  <c r="F15" i="89"/>
  <c r="F23" i="89"/>
  <c r="F31" i="89"/>
  <c r="F39" i="89"/>
  <c r="G46" i="91"/>
  <c r="F15" i="91"/>
  <c r="F23" i="91"/>
  <c r="F31" i="91"/>
  <c r="J46" i="91"/>
  <c r="F24" i="90"/>
  <c r="F32" i="90"/>
  <c r="F40" i="90"/>
  <c r="F48" i="90"/>
  <c r="F56" i="90"/>
  <c r="F64" i="90"/>
  <c r="F72" i="90"/>
  <c r="F23" i="90"/>
  <c r="F31" i="90"/>
  <c r="F39" i="90"/>
  <c r="F47" i="90"/>
  <c r="F55" i="90"/>
  <c r="F63" i="90"/>
  <c r="F71" i="90"/>
  <c r="F79" i="90"/>
  <c r="F87" i="90"/>
  <c r="F95" i="90"/>
  <c r="I103" i="90"/>
  <c r="E46" i="91"/>
  <c r="C46" i="89"/>
  <c r="F21" i="90"/>
  <c r="F29" i="90"/>
  <c r="F37" i="90"/>
  <c r="F45" i="90"/>
  <c r="F53" i="90"/>
  <c r="F61" i="90"/>
  <c r="F69" i="90"/>
  <c r="F77" i="90"/>
  <c r="F85" i="90"/>
  <c r="F93" i="90"/>
  <c r="F101" i="90"/>
  <c r="D103" i="90"/>
  <c r="F27" i="90"/>
  <c r="F35" i="90"/>
  <c r="F43" i="90"/>
  <c r="F51" i="90"/>
  <c r="F59" i="90"/>
  <c r="F67" i="90"/>
  <c r="F75" i="90"/>
  <c r="F83" i="90"/>
  <c r="F91" i="90"/>
  <c r="F99" i="90"/>
  <c r="E103" i="90"/>
  <c r="F26" i="90"/>
  <c r="F34" i="90"/>
  <c r="F42" i="90"/>
  <c r="F50" i="90"/>
  <c r="F58" i="90"/>
  <c r="F66" i="90"/>
  <c r="F74" i="90"/>
  <c r="F82" i="90"/>
  <c r="F90" i="90"/>
  <c r="F98" i="90"/>
  <c r="F90" i="81"/>
  <c r="F96" i="81"/>
  <c r="G14" i="83"/>
  <c r="I24" i="86"/>
  <c r="C46" i="88"/>
  <c r="I8" i="88"/>
  <c r="I26" i="88"/>
  <c r="L40" i="77"/>
  <c r="L33" i="78"/>
  <c r="L46" i="86"/>
  <c r="I14" i="86"/>
  <c r="I32" i="86"/>
  <c r="D46" i="88"/>
  <c r="I16" i="88"/>
  <c r="I34" i="88"/>
  <c r="L67" i="69"/>
  <c r="G46" i="86"/>
  <c r="D46" i="86"/>
  <c r="G59" i="75"/>
  <c r="G60" i="84"/>
  <c r="G99" i="84"/>
  <c r="J46" i="85"/>
  <c r="I30" i="86"/>
  <c r="F103" i="87"/>
  <c r="F46" i="88"/>
  <c r="I21" i="88"/>
  <c r="I32" i="88"/>
  <c r="I42" i="88"/>
  <c r="L75" i="69"/>
  <c r="I20" i="86"/>
  <c r="H103" i="87"/>
  <c r="I15" i="87"/>
  <c r="I23" i="87"/>
  <c r="I31" i="87"/>
  <c r="I39" i="87"/>
  <c r="I47" i="87"/>
  <c r="I55" i="87"/>
  <c r="I63" i="87"/>
  <c r="I71" i="87"/>
  <c r="I79" i="87"/>
  <c r="I87" i="87"/>
  <c r="I95" i="87"/>
  <c r="H46" i="88"/>
  <c r="I37" i="88"/>
  <c r="L43" i="69"/>
  <c r="H46" i="74"/>
  <c r="J46" i="86"/>
  <c r="I45" i="86"/>
  <c r="I40" i="88"/>
  <c r="G79" i="75"/>
  <c r="G25" i="83"/>
  <c r="G13" i="84"/>
  <c r="G14" i="84"/>
  <c r="G18" i="84"/>
  <c r="G22" i="84"/>
  <c r="G34" i="84"/>
  <c r="G45" i="84"/>
  <c r="I8" i="86"/>
  <c r="J103" i="87"/>
  <c r="I10" i="88"/>
  <c r="I38" i="88"/>
  <c r="G10" i="85"/>
  <c r="G22" i="85"/>
  <c r="I11" i="86"/>
  <c r="I27" i="86"/>
  <c r="I43" i="86"/>
  <c r="I9" i="87"/>
  <c r="I17" i="87"/>
  <c r="I25" i="87"/>
  <c r="I33" i="87"/>
  <c r="I41" i="87"/>
  <c r="I49" i="87"/>
  <c r="I57" i="87"/>
  <c r="I65" i="87"/>
  <c r="I73" i="87"/>
  <c r="I81" i="87"/>
  <c r="I89" i="87"/>
  <c r="I97" i="87"/>
  <c r="I19" i="88"/>
  <c r="I35" i="88"/>
  <c r="G68" i="75"/>
  <c r="G10" i="76"/>
  <c r="L13" i="78"/>
  <c r="L51" i="78"/>
  <c r="L77" i="78"/>
  <c r="G103" i="81"/>
  <c r="F17" i="81"/>
  <c r="F24" i="81"/>
  <c r="F80" i="81"/>
  <c r="F17" i="82"/>
  <c r="F18" i="82"/>
  <c r="F19" i="82"/>
  <c r="F20" i="82"/>
  <c r="F21" i="82"/>
  <c r="F22" i="82"/>
  <c r="F33" i="82"/>
  <c r="F34" i="82"/>
  <c r="F35" i="82"/>
  <c r="F36" i="82"/>
  <c r="F37" i="82"/>
  <c r="F38" i="82"/>
  <c r="G11" i="83"/>
  <c r="G30" i="83"/>
  <c r="G45" i="83"/>
  <c r="G10" i="84"/>
  <c r="G26" i="84"/>
  <c r="G57" i="84"/>
  <c r="G92" i="84"/>
  <c r="G95" i="84"/>
  <c r="G11" i="85"/>
  <c r="I9" i="86"/>
  <c r="I25" i="86"/>
  <c r="I41" i="86"/>
  <c r="G103" i="87"/>
  <c r="I12" i="87"/>
  <c r="I20" i="87"/>
  <c r="I28" i="87"/>
  <c r="I36" i="87"/>
  <c r="I44" i="87"/>
  <c r="I52" i="87"/>
  <c r="I60" i="87"/>
  <c r="I68" i="87"/>
  <c r="I76" i="87"/>
  <c r="I84" i="87"/>
  <c r="I92" i="87"/>
  <c r="I100" i="87"/>
  <c r="E46" i="88"/>
  <c r="M46" i="88"/>
  <c r="I17" i="88"/>
  <c r="I33" i="88"/>
  <c r="I66" i="87"/>
  <c r="I82" i="87"/>
  <c r="I29" i="88"/>
  <c r="L16" i="77"/>
  <c r="L42" i="77"/>
  <c r="G31" i="83"/>
  <c r="G77" i="84"/>
  <c r="G78" i="84"/>
  <c r="G82" i="84"/>
  <c r="G86" i="84"/>
  <c r="G31" i="85"/>
  <c r="G32" i="85"/>
  <c r="G36" i="85"/>
  <c r="G40" i="85"/>
  <c r="I19" i="86"/>
  <c r="I35" i="86"/>
  <c r="K103" i="87"/>
  <c r="I13" i="87"/>
  <c r="I21" i="87"/>
  <c r="I29" i="87"/>
  <c r="I37" i="87"/>
  <c r="I45" i="87"/>
  <c r="I53" i="87"/>
  <c r="I61" i="87"/>
  <c r="I69" i="87"/>
  <c r="I77" i="87"/>
  <c r="I85" i="87"/>
  <c r="I93" i="87"/>
  <c r="I101" i="87"/>
  <c r="I11" i="88"/>
  <c r="I27" i="88"/>
  <c r="I43" i="88"/>
  <c r="C46" i="86"/>
  <c r="I10" i="87"/>
  <c r="I26" i="87"/>
  <c r="I34" i="87"/>
  <c r="I50" i="87"/>
  <c r="I90" i="87"/>
  <c r="I98" i="87"/>
  <c r="L13" i="79"/>
  <c r="G24" i="83"/>
  <c r="G28" i="83"/>
  <c r="G32" i="83"/>
  <c r="G36" i="83"/>
  <c r="G28" i="84"/>
  <c r="G31" i="84"/>
  <c r="G74" i="84"/>
  <c r="G90" i="84"/>
  <c r="G28" i="85"/>
  <c r="G44" i="85"/>
  <c r="E46" i="86"/>
  <c r="M46" i="86"/>
  <c r="I17" i="86"/>
  <c r="I33" i="86"/>
  <c r="I8" i="87"/>
  <c r="L103" i="87"/>
  <c r="I16" i="87"/>
  <c r="I24" i="87"/>
  <c r="I32" i="87"/>
  <c r="I40" i="87"/>
  <c r="I48" i="87"/>
  <c r="I56" i="87"/>
  <c r="I64" i="87"/>
  <c r="I72" i="87"/>
  <c r="I80" i="87"/>
  <c r="I88" i="87"/>
  <c r="I96" i="87"/>
  <c r="I9" i="88"/>
  <c r="I25" i="88"/>
  <c r="I41" i="88"/>
  <c r="L43" i="79"/>
  <c r="G34" i="83"/>
  <c r="G42" i="84"/>
  <c r="K46" i="86"/>
  <c r="I21" i="86"/>
  <c r="I37" i="86"/>
  <c r="I18" i="87"/>
  <c r="I42" i="87"/>
  <c r="I58" i="87"/>
  <c r="I74" i="87"/>
  <c r="G46" i="88"/>
  <c r="I13" i="88"/>
  <c r="I45" i="88"/>
  <c r="G23" i="75"/>
  <c r="G39" i="75"/>
  <c r="G55" i="75"/>
  <c r="G63" i="75"/>
  <c r="G81" i="75"/>
  <c r="G21" i="76"/>
  <c r="G37" i="76"/>
  <c r="G45" i="76"/>
  <c r="L17" i="77"/>
  <c r="L50" i="78"/>
  <c r="L96" i="78"/>
  <c r="L11" i="79"/>
  <c r="L24" i="79"/>
  <c r="L34" i="79"/>
  <c r="F10" i="80"/>
  <c r="F17" i="80"/>
  <c r="F11" i="81"/>
  <c r="F12" i="81"/>
  <c r="F13" i="81"/>
  <c r="F14" i="81"/>
  <c r="F15" i="81"/>
  <c r="G17" i="83"/>
  <c r="G9" i="84"/>
  <c r="G24" i="84"/>
  <c r="G36" i="84"/>
  <c r="G67" i="84"/>
  <c r="G71" i="84"/>
  <c r="G75" i="84"/>
  <c r="G79" i="84"/>
  <c r="G21" i="85"/>
  <c r="G25" i="85"/>
  <c r="G29" i="85"/>
  <c r="G33" i="85"/>
  <c r="F46" i="86"/>
  <c r="I15" i="86"/>
  <c r="I31" i="86"/>
  <c r="D103" i="87"/>
  <c r="M103" i="87"/>
  <c r="I11" i="87"/>
  <c r="I19" i="87"/>
  <c r="I27" i="87"/>
  <c r="I35" i="87"/>
  <c r="I43" i="87"/>
  <c r="I51" i="87"/>
  <c r="I59" i="87"/>
  <c r="I67" i="87"/>
  <c r="I75" i="87"/>
  <c r="I83" i="87"/>
  <c r="I91" i="87"/>
  <c r="I99" i="87"/>
  <c r="J46" i="88"/>
  <c r="I23" i="88"/>
  <c r="I39" i="88"/>
  <c r="C103" i="87"/>
  <c r="L29" i="78"/>
  <c r="H46" i="85"/>
  <c r="L11" i="70"/>
  <c r="G44" i="75"/>
  <c r="L29" i="79"/>
  <c r="F14" i="82"/>
  <c r="F30" i="82"/>
  <c r="H46" i="83"/>
  <c r="G21" i="83"/>
  <c r="G42" i="83"/>
  <c r="K103" i="84"/>
  <c r="F103" i="84"/>
  <c r="G21" i="84"/>
  <c r="G53" i="84"/>
  <c r="L46" i="85"/>
  <c r="G18" i="85"/>
  <c r="G39" i="85"/>
  <c r="L15" i="68"/>
  <c r="L39" i="68"/>
  <c r="G19" i="76"/>
  <c r="L15" i="77"/>
  <c r="L30" i="77"/>
  <c r="L22" i="78"/>
  <c r="L37" i="78"/>
  <c r="L52" i="78"/>
  <c r="L102" i="78"/>
  <c r="L37" i="79"/>
  <c r="F28" i="80"/>
  <c r="F29" i="80"/>
  <c r="F30" i="80"/>
  <c r="F31" i="80"/>
  <c r="F32" i="80"/>
  <c r="F33" i="80"/>
  <c r="F36" i="80"/>
  <c r="F37" i="80"/>
  <c r="F38" i="80"/>
  <c r="F39" i="80"/>
  <c r="F40" i="80"/>
  <c r="F41" i="80"/>
  <c r="K46" i="83"/>
  <c r="I46" i="83"/>
  <c r="G22" i="83"/>
  <c r="C103" i="84"/>
  <c r="L103" i="84"/>
  <c r="J103" i="84"/>
  <c r="G33" i="84"/>
  <c r="G65" i="84"/>
  <c r="G97" i="84"/>
  <c r="D46" i="85"/>
  <c r="M46" i="85"/>
  <c r="G19" i="85"/>
  <c r="L12" i="68"/>
  <c r="L35" i="69"/>
  <c r="L33" i="70"/>
  <c r="L41" i="70"/>
  <c r="L18" i="70"/>
  <c r="L24" i="77"/>
  <c r="F81" i="81"/>
  <c r="F88" i="81"/>
  <c r="G36" i="75"/>
  <c r="D46" i="82"/>
  <c r="G10" i="83"/>
  <c r="I103" i="84"/>
  <c r="G32" i="84"/>
  <c r="G64" i="84"/>
  <c r="G85" i="84"/>
  <c r="G96" i="84"/>
  <c r="C46" i="85"/>
  <c r="I46" i="85"/>
  <c r="G37" i="74"/>
  <c r="G15" i="75"/>
  <c r="G33" i="75"/>
  <c r="G76" i="75"/>
  <c r="G95" i="75"/>
  <c r="G34" i="76"/>
  <c r="G42" i="76"/>
  <c r="L13" i="77"/>
  <c r="L14" i="78"/>
  <c r="L88" i="78"/>
  <c r="L93" i="78"/>
  <c r="F19" i="80"/>
  <c r="F25" i="80"/>
  <c r="F43" i="80"/>
  <c r="F39" i="82"/>
  <c r="C46" i="83"/>
  <c r="L46" i="83"/>
  <c r="J46" i="83"/>
  <c r="G18" i="83"/>
  <c r="G19" i="83"/>
  <c r="G29" i="83"/>
  <c r="G33" i="83"/>
  <c r="G40" i="83"/>
  <c r="D103" i="84"/>
  <c r="M103" i="84"/>
  <c r="H103" i="84"/>
  <c r="G12" i="84"/>
  <c r="G19" i="84"/>
  <c r="G29" i="84"/>
  <c r="G30" i="84"/>
  <c r="G40" i="84"/>
  <c r="G44" i="84"/>
  <c r="G51" i="84"/>
  <c r="G61" i="84"/>
  <c r="G62" i="84"/>
  <c r="G72" i="84"/>
  <c r="G76" i="84"/>
  <c r="G83" i="84"/>
  <c r="G93" i="84"/>
  <c r="G94" i="84"/>
  <c r="E46" i="85"/>
  <c r="G15" i="85"/>
  <c r="G16" i="85"/>
  <c r="G26" i="85"/>
  <c r="G30" i="85"/>
  <c r="G37" i="85"/>
  <c r="L20" i="68"/>
  <c r="L83" i="69"/>
  <c r="L28" i="69"/>
  <c r="M44" i="72"/>
  <c r="D46" i="83"/>
  <c r="E103" i="84"/>
  <c r="F46" i="85"/>
  <c r="L23" i="62"/>
  <c r="L31" i="62"/>
  <c r="L39" i="62"/>
  <c r="L56" i="63"/>
  <c r="F35" i="81"/>
  <c r="F36" i="81"/>
  <c r="F37" i="81"/>
  <c r="F38" i="81"/>
  <c r="F39" i="81"/>
  <c r="F40" i="81"/>
  <c r="F43" i="81"/>
  <c r="F44" i="81"/>
  <c r="F45" i="81"/>
  <c r="F46" i="81"/>
  <c r="F47" i="81"/>
  <c r="F48" i="81"/>
  <c r="F59" i="81"/>
  <c r="F60" i="81"/>
  <c r="F61" i="81"/>
  <c r="F62" i="81"/>
  <c r="F63" i="81"/>
  <c r="F64" i="81"/>
  <c r="F75" i="81"/>
  <c r="F76" i="81"/>
  <c r="F77" i="81"/>
  <c r="F78" i="81"/>
  <c r="F79" i="81"/>
  <c r="E46" i="83"/>
  <c r="G9" i="83"/>
  <c r="G16" i="83"/>
  <c r="G26" i="83"/>
  <c r="G27" i="83"/>
  <c r="G37" i="83"/>
  <c r="G41" i="83"/>
  <c r="G16" i="84"/>
  <c r="G20" i="84"/>
  <c r="G27" i="84"/>
  <c r="G37" i="84"/>
  <c r="G38" i="84"/>
  <c r="G48" i="84"/>
  <c r="G52" i="84"/>
  <c r="G59" i="84"/>
  <c r="G69" i="84"/>
  <c r="G70" i="84"/>
  <c r="G80" i="84"/>
  <c r="G84" i="84"/>
  <c r="G91" i="84"/>
  <c r="G101" i="84"/>
  <c r="G102" i="84"/>
  <c r="G13" i="85"/>
  <c r="G23" i="85"/>
  <c r="G24" i="85"/>
  <c r="G34" i="85"/>
  <c r="G38" i="85"/>
  <c r="G45" i="85"/>
  <c r="L36" i="68"/>
  <c r="K46" i="85"/>
  <c r="F24" i="82"/>
  <c r="M46" i="83"/>
  <c r="R21" i="59"/>
  <c r="R29" i="59"/>
  <c r="R45" i="59"/>
  <c r="R9" i="60"/>
  <c r="R25" i="60"/>
  <c r="R57" i="60"/>
  <c r="R65" i="60"/>
  <c r="R44" i="61"/>
  <c r="G31" i="75"/>
  <c r="L34" i="77"/>
  <c r="L41" i="78"/>
  <c r="L53" i="78"/>
  <c r="F26" i="81"/>
  <c r="F32" i="81"/>
  <c r="F50" i="81"/>
  <c r="F56" i="81"/>
  <c r="F66" i="81"/>
  <c r="F72" i="81"/>
  <c r="F99" i="81"/>
  <c r="F100" i="81"/>
  <c r="F101" i="81"/>
  <c r="F102" i="81"/>
  <c r="J46" i="82"/>
  <c r="F46" i="83"/>
  <c r="G38" i="83"/>
  <c r="G17" i="84"/>
  <c r="G49" i="84"/>
  <c r="G81" i="84"/>
  <c r="G35" i="85"/>
  <c r="G8" i="85"/>
  <c r="G8" i="84"/>
  <c r="G8" i="83"/>
  <c r="L21" i="68"/>
  <c r="L20" i="69"/>
  <c r="L68" i="69"/>
  <c r="L84" i="69"/>
  <c r="N103" i="63"/>
  <c r="F18" i="80"/>
  <c r="F27" i="80"/>
  <c r="H103" i="81"/>
  <c r="F25" i="81"/>
  <c r="F34" i="81"/>
  <c r="F89" i="81"/>
  <c r="F98" i="81"/>
  <c r="G12" i="74"/>
  <c r="G21" i="74"/>
  <c r="G29" i="74"/>
  <c r="G45" i="74"/>
  <c r="G28" i="75"/>
  <c r="G46" i="75"/>
  <c r="G56" i="75"/>
  <c r="G64" i="75"/>
  <c r="G83" i="75"/>
  <c r="G99" i="75"/>
  <c r="G24" i="76"/>
  <c r="L28" i="77"/>
  <c r="L45" i="77"/>
  <c r="L11" i="78"/>
  <c r="L25" i="78"/>
  <c r="L55" i="78"/>
  <c r="L62" i="78"/>
  <c r="L64" i="78"/>
  <c r="L69" i="78"/>
  <c r="L86" i="78"/>
  <c r="L100" i="78"/>
  <c r="L21" i="79"/>
  <c r="L36" i="79"/>
  <c r="H46" i="80"/>
  <c r="F26" i="80"/>
  <c r="F35" i="80"/>
  <c r="F44" i="80"/>
  <c r="F45" i="80"/>
  <c r="I103" i="81"/>
  <c r="F33" i="81"/>
  <c r="F42" i="81"/>
  <c r="F51" i="81"/>
  <c r="F52" i="81"/>
  <c r="F53" i="81"/>
  <c r="F54" i="81"/>
  <c r="F55" i="81"/>
  <c r="F97" i="81"/>
  <c r="C46" i="82"/>
  <c r="F9" i="82"/>
  <c r="F10" i="82"/>
  <c r="F11" i="82"/>
  <c r="F12" i="82"/>
  <c r="F13" i="82"/>
  <c r="L52" i="69"/>
  <c r="L100" i="69"/>
  <c r="L34" i="70"/>
  <c r="N46" i="64"/>
  <c r="L93" i="69"/>
  <c r="L74" i="78"/>
  <c r="L31" i="79"/>
  <c r="I46" i="80"/>
  <c r="F34" i="80"/>
  <c r="J103" i="81"/>
  <c r="F41" i="81"/>
  <c r="G9" i="74"/>
  <c r="G19" i="74"/>
  <c r="G27" i="74"/>
  <c r="G36" i="74"/>
  <c r="G16" i="75"/>
  <c r="G17" i="75"/>
  <c r="G62" i="75"/>
  <c r="G71" i="75"/>
  <c r="G78" i="75"/>
  <c r="G88" i="75"/>
  <c r="G14" i="76"/>
  <c r="G22" i="76"/>
  <c r="G31" i="76"/>
  <c r="G41" i="76"/>
  <c r="I46" i="77"/>
  <c r="L19" i="77"/>
  <c r="L30" i="78"/>
  <c r="L35" i="78"/>
  <c r="L44" i="78"/>
  <c r="L47" i="78"/>
  <c r="L58" i="78"/>
  <c r="L65" i="78"/>
  <c r="L82" i="78"/>
  <c r="L10" i="79"/>
  <c r="L12" i="79"/>
  <c r="L19" i="79"/>
  <c r="L27" i="79"/>
  <c r="L32" i="79"/>
  <c r="J46" i="80"/>
  <c r="F42" i="80"/>
  <c r="C103" i="81"/>
  <c r="K103" i="81"/>
  <c r="F49" i="81"/>
  <c r="F58" i="81"/>
  <c r="F67" i="81"/>
  <c r="F68" i="81"/>
  <c r="F69" i="81"/>
  <c r="F70" i="81"/>
  <c r="F71" i="81"/>
  <c r="F16" i="82"/>
  <c r="F25" i="82"/>
  <c r="F26" i="82"/>
  <c r="F27" i="82"/>
  <c r="F28" i="82"/>
  <c r="F29" i="82"/>
  <c r="L12" i="69"/>
  <c r="L36" i="69"/>
  <c r="M46" i="62"/>
  <c r="L14" i="68"/>
  <c r="G13" i="74"/>
  <c r="G84" i="75"/>
  <c r="L38" i="78"/>
  <c r="K46" i="80"/>
  <c r="D103" i="81"/>
  <c r="G46" i="82"/>
  <c r="G22" i="75"/>
  <c r="G43" i="75"/>
  <c r="G52" i="75"/>
  <c r="G53" i="75"/>
  <c r="G86" i="75"/>
  <c r="G30" i="76"/>
  <c r="L22" i="77"/>
  <c r="L27" i="77"/>
  <c r="L19" i="78"/>
  <c r="L42" i="78"/>
  <c r="L61" i="78"/>
  <c r="L87" i="78"/>
  <c r="L17" i="79"/>
  <c r="L35" i="79"/>
  <c r="L42" i="79"/>
  <c r="L44" i="79"/>
  <c r="C46" i="80"/>
  <c r="F13" i="80"/>
  <c r="F14" i="80"/>
  <c r="F15" i="80"/>
  <c r="F16" i="80"/>
  <c r="E103" i="81"/>
  <c r="F10" i="81"/>
  <c r="F19" i="81"/>
  <c r="F20" i="81"/>
  <c r="F21" i="81"/>
  <c r="F22" i="81"/>
  <c r="F23" i="81"/>
  <c r="F65" i="81"/>
  <c r="F74" i="81"/>
  <c r="F83" i="81"/>
  <c r="F84" i="81"/>
  <c r="F85" i="81"/>
  <c r="F86" i="81"/>
  <c r="F87" i="81"/>
  <c r="H46" i="82"/>
  <c r="F23" i="82"/>
  <c r="F32" i="82"/>
  <c r="F41" i="82"/>
  <c r="F42" i="82"/>
  <c r="F43" i="82"/>
  <c r="F44" i="82"/>
  <c r="F45" i="82"/>
  <c r="L60" i="69"/>
  <c r="L76" i="69"/>
  <c r="L10" i="70"/>
  <c r="L26" i="70"/>
  <c r="L61" i="69"/>
  <c r="L89" i="69"/>
  <c r="L26" i="77"/>
  <c r="L18" i="78"/>
  <c r="F57" i="81"/>
  <c r="E46" i="82"/>
  <c r="G32" i="74"/>
  <c r="G40" i="74"/>
  <c r="G12" i="75"/>
  <c r="G51" i="75"/>
  <c r="G60" i="75"/>
  <c r="G67" i="75"/>
  <c r="G102" i="75"/>
  <c r="G9" i="76"/>
  <c r="G29" i="76"/>
  <c r="G38" i="76"/>
  <c r="L20" i="77"/>
  <c r="L39" i="77"/>
  <c r="L24" i="78"/>
  <c r="L66" i="78"/>
  <c r="L78" i="78"/>
  <c r="L85" i="78"/>
  <c r="L94" i="78"/>
  <c r="L30" i="79"/>
  <c r="E46" i="80"/>
  <c r="D46" i="80"/>
  <c r="F20" i="80"/>
  <c r="F21" i="80"/>
  <c r="F22" i="80"/>
  <c r="F23" i="80"/>
  <c r="F24" i="80"/>
  <c r="F8" i="81"/>
  <c r="F9" i="81"/>
  <c r="F18" i="81"/>
  <c r="F27" i="81"/>
  <c r="F28" i="81"/>
  <c r="F29" i="81"/>
  <c r="F30" i="81"/>
  <c r="F31" i="81"/>
  <c r="F73" i="81"/>
  <c r="F82" i="81"/>
  <c r="F91" i="81"/>
  <c r="F92" i="81"/>
  <c r="F93" i="81"/>
  <c r="F94" i="81"/>
  <c r="F95" i="81"/>
  <c r="I46" i="82"/>
  <c r="F31" i="82"/>
  <c r="F40" i="82"/>
  <c r="F8" i="82"/>
  <c r="F15" i="82"/>
  <c r="F11" i="80"/>
  <c r="F12" i="80"/>
  <c r="M19" i="72"/>
  <c r="M28" i="72"/>
  <c r="M31" i="72"/>
  <c r="L44" i="77"/>
  <c r="P103" i="78"/>
  <c r="K103" i="78"/>
  <c r="J46" i="79"/>
  <c r="G29" i="75"/>
  <c r="L84" i="78"/>
  <c r="G8" i="75"/>
  <c r="G65" i="75"/>
  <c r="G100" i="75"/>
  <c r="G17" i="76"/>
  <c r="L23" i="77"/>
  <c r="L17" i="78"/>
  <c r="L13" i="69"/>
  <c r="L101" i="69"/>
  <c r="L90" i="78"/>
  <c r="L49" i="78"/>
  <c r="M103" i="63"/>
  <c r="I46" i="74"/>
  <c r="J103" i="78"/>
  <c r="L57" i="78"/>
  <c r="E46" i="79"/>
  <c r="L101" i="78"/>
  <c r="L38" i="79"/>
  <c r="L78" i="69"/>
  <c r="G15" i="74"/>
  <c r="G27" i="75"/>
  <c r="L10" i="78"/>
  <c r="L20" i="78"/>
  <c r="L27" i="78"/>
  <c r="L43" i="78"/>
  <c r="L91" i="78"/>
  <c r="L14" i="79"/>
  <c r="O46" i="79"/>
  <c r="L25" i="79"/>
  <c r="L36" i="70"/>
  <c r="L44" i="70"/>
  <c r="M83" i="72"/>
  <c r="M46" i="77"/>
  <c r="L12" i="78"/>
  <c r="R8" i="59"/>
  <c r="R24" i="59"/>
  <c r="R40" i="59"/>
  <c r="R12" i="60"/>
  <c r="R20" i="60"/>
  <c r="R28" i="60"/>
  <c r="R36" i="60"/>
  <c r="R44" i="60"/>
  <c r="R68" i="60"/>
  <c r="R76" i="60"/>
  <c r="R84" i="60"/>
  <c r="R92" i="60"/>
  <c r="R100" i="60"/>
  <c r="N46" i="62"/>
  <c r="M58" i="72"/>
  <c r="G11" i="74"/>
  <c r="G24" i="74"/>
  <c r="G25" i="74"/>
  <c r="G35" i="74"/>
  <c r="G26" i="75"/>
  <c r="G35" i="75"/>
  <c r="G70" i="75"/>
  <c r="G72" i="75"/>
  <c r="G13" i="76"/>
  <c r="G36" i="76"/>
  <c r="G44" i="76"/>
  <c r="L32" i="77"/>
  <c r="L38" i="77"/>
  <c r="L21" i="78"/>
  <c r="L70" i="78"/>
  <c r="L76" i="78"/>
  <c r="L23" i="79"/>
  <c r="L26" i="79"/>
  <c r="L28" i="79"/>
  <c r="L41" i="79"/>
  <c r="L57" i="69"/>
  <c r="L23" i="70"/>
  <c r="G69" i="75"/>
  <c r="L46" i="78"/>
  <c r="L56" i="78"/>
  <c r="L81" i="78"/>
  <c r="R41" i="60"/>
  <c r="R49" i="60"/>
  <c r="L12" i="77"/>
  <c r="L14" i="77"/>
  <c r="L31" i="77"/>
  <c r="L41" i="77"/>
  <c r="L9" i="78"/>
  <c r="L15" i="78"/>
  <c r="L34" i="78"/>
  <c r="L36" i="78"/>
  <c r="L75" i="78"/>
  <c r="I103" i="78"/>
  <c r="L15" i="79"/>
  <c r="L18" i="79"/>
  <c r="L20" i="79"/>
  <c r="L33" i="79"/>
  <c r="L40" i="79"/>
  <c r="G43" i="76"/>
  <c r="K46" i="77"/>
  <c r="L48" i="78"/>
  <c r="L68" i="78"/>
  <c r="K46" i="79"/>
  <c r="L39" i="79"/>
  <c r="G20" i="74"/>
  <c r="G31" i="74"/>
  <c r="G30" i="75"/>
  <c r="G42" i="75"/>
  <c r="G54" i="75"/>
  <c r="G66" i="75"/>
  <c r="G18" i="76"/>
  <c r="G28" i="76"/>
  <c r="L25" i="77"/>
  <c r="L35" i="77"/>
  <c r="L28" i="78"/>
  <c r="L40" i="78"/>
  <c r="L63" i="78"/>
  <c r="L73" i="78"/>
  <c r="L92" i="78"/>
  <c r="L9" i="79"/>
  <c r="L16" i="79"/>
  <c r="L22" i="79"/>
  <c r="H103" i="78"/>
  <c r="E46" i="77"/>
  <c r="N46" i="77"/>
  <c r="H46" i="77"/>
  <c r="O103" i="78"/>
  <c r="L39" i="78"/>
  <c r="L67" i="78"/>
  <c r="D46" i="79"/>
  <c r="G46" i="77"/>
  <c r="P46" i="77"/>
  <c r="L18" i="77"/>
  <c r="L37" i="77"/>
  <c r="L26" i="78"/>
  <c r="L45" i="78"/>
  <c r="L54" i="78"/>
  <c r="L72" i="78"/>
  <c r="L83" i="78"/>
  <c r="L98" i="78"/>
  <c r="M46" i="79"/>
  <c r="G46" i="79"/>
  <c r="D46" i="77"/>
  <c r="O46" i="77"/>
  <c r="L36" i="77"/>
  <c r="N103" i="78"/>
  <c r="L10" i="77"/>
  <c r="L43" i="77"/>
  <c r="L89" i="78"/>
  <c r="G103" i="78"/>
  <c r="N46" i="79"/>
  <c r="H46" i="79"/>
  <c r="P46" i="79"/>
  <c r="L33" i="77"/>
  <c r="L71" i="78"/>
  <c r="L79" i="78"/>
  <c r="L99" i="78"/>
  <c r="I46" i="79"/>
  <c r="J46" i="77"/>
  <c r="D103" i="78"/>
  <c r="L21" i="77"/>
  <c r="L29" i="77"/>
  <c r="E103" i="78"/>
  <c r="M103" i="78"/>
  <c r="L23" i="78"/>
  <c r="L31" i="78"/>
  <c r="L59" i="78"/>
  <c r="L95" i="78"/>
  <c r="L65" i="69"/>
  <c r="L15" i="70"/>
  <c r="L27" i="68"/>
  <c r="L35" i="68"/>
  <c r="L26" i="69"/>
  <c r="L42" i="69"/>
  <c r="L16" i="70"/>
  <c r="L24" i="70"/>
  <c r="M27" i="72"/>
  <c r="M12" i="72"/>
  <c r="M18" i="72"/>
  <c r="M60" i="72"/>
  <c r="M22" i="73"/>
  <c r="M38" i="73"/>
  <c r="G85" i="75"/>
  <c r="G11" i="76"/>
  <c r="G35" i="76"/>
  <c r="L26" i="68"/>
  <c r="L17" i="69"/>
  <c r="L39" i="70"/>
  <c r="L10" i="69"/>
  <c r="M8" i="71"/>
  <c r="M40" i="71"/>
  <c r="M92" i="72"/>
  <c r="M100" i="72"/>
  <c r="M14" i="73"/>
  <c r="M30" i="73"/>
  <c r="G38" i="74"/>
  <c r="F103" i="75"/>
  <c r="G45" i="75"/>
  <c r="R18" i="59"/>
  <c r="R86" i="60"/>
  <c r="R94" i="60"/>
  <c r="R102" i="60"/>
  <c r="R33" i="61"/>
  <c r="M90" i="72"/>
  <c r="M91" i="72"/>
  <c r="G10" i="74"/>
  <c r="G17" i="74"/>
  <c r="G34" i="74"/>
  <c r="G14" i="75"/>
  <c r="G21" i="75"/>
  <c r="G38" i="75"/>
  <c r="G58" i="75"/>
  <c r="G61" i="75"/>
  <c r="G75" i="75"/>
  <c r="G77" i="75"/>
  <c r="G94" i="75"/>
  <c r="G97" i="75"/>
  <c r="G101" i="75"/>
  <c r="E46" i="76"/>
  <c r="F46" i="76"/>
  <c r="G25" i="76"/>
  <c r="G27" i="76"/>
  <c r="L9" i="69"/>
  <c r="L33" i="69"/>
  <c r="L81" i="69"/>
  <c r="L18" i="69"/>
  <c r="L58" i="69"/>
  <c r="L98" i="69"/>
  <c r="M26" i="72"/>
  <c r="M28" i="73"/>
  <c r="G15" i="76"/>
  <c r="R64" i="60"/>
  <c r="L70" i="69"/>
  <c r="L86" i="69"/>
  <c r="L94" i="69"/>
  <c r="L28" i="70"/>
  <c r="M24" i="71"/>
  <c r="M82" i="72"/>
  <c r="I46" i="76"/>
  <c r="M16" i="71"/>
  <c r="M66" i="72"/>
  <c r="F46" i="74"/>
  <c r="J103" i="75"/>
  <c r="G11" i="75"/>
  <c r="G13" i="75"/>
  <c r="G37" i="75"/>
  <c r="G73" i="75"/>
  <c r="G91" i="75"/>
  <c r="G93" i="75"/>
  <c r="G20" i="76"/>
  <c r="L10" i="68"/>
  <c r="L18" i="68"/>
  <c r="L49" i="69"/>
  <c r="L73" i="69"/>
  <c r="L11" i="68"/>
  <c r="L74" i="69"/>
  <c r="G42" i="74"/>
  <c r="G9" i="75"/>
  <c r="L54" i="69"/>
  <c r="L62" i="69"/>
  <c r="L12" i="70"/>
  <c r="M30" i="71"/>
  <c r="M76" i="72"/>
  <c r="M21" i="73"/>
  <c r="E46" i="74"/>
  <c r="G80" i="75"/>
  <c r="P46" i="71"/>
  <c r="M13" i="71"/>
  <c r="M39" i="71"/>
  <c r="M45" i="71"/>
  <c r="M51" i="72"/>
  <c r="M43" i="73"/>
  <c r="G23" i="74"/>
  <c r="G26" i="74"/>
  <c r="G43" i="74"/>
  <c r="K103" i="75"/>
  <c r="G10" i="75"/>
  <c r="G50" i="75"/>
  <c r="G90" i="75"/>
  <c r="G96" i="75"/>
  <c r="G40" i="76"/>
  <c r="D46" i="76"/>
  <c r="D103" i="75"/>
  <c r="E103" i="75"/>
  <c r="D46" i="74"/>
  <c r="H103" i="75"/>
  <c r="G34" i="75"/>
  <c r="G41" i="75"/>
  <c r="G98" i="75"/>
  <c r="G32" i="76"/>
  <c r="G39" i="76"/>
  <c r="I103" i="75"/>
  <c r="K46" i="76"/>
  <c r="J46" i="76"/>
  <c r="H46" i="76"/>
  <c r="K46" i="74"/>
  <c r="J46" i="74"/>
  <c r="G18" i="75"/>
  <c r="G20" i="75"/>
  <c r="G25" i="75"/>
  <c r="G82" i="75"/>
  <c r="G89" i="75"/>
  <c r="G16" i="76"/>
  <c r="G23" i="76"/>
  <c r="H46" i="71"/>
  <c r="M21" i="71"/>
  <c r="G103" i="72"/>
  <c r="M22" i="72"/>
  <c r="M36" i="72"/>
  <c r="M43" i="72"/>
  <c r="M56" i="72"/>
  <c r="M65" i="72"/>
  <c r="M69" i="72"/>
  <c r="M86" i="72"/>
  <c r="M95" i="72"/>
  <c r="N46" i="73"/>
  <c r="R12" i="61"/>
  <c r="M29" i="71"/>
  <c r="M36" i="71"/>
  <c r="M37" i="71"/>
  <c r="M13" i="72"/>
  <c r="N103" i="72"/>
  <c r="M17" i="72"/>
  <c r="M77" i="72"/>
  <c r="M81" i="72"/>
  <c r="M13" i="73"/>
  <c r="M20" i="73"/>
  <c r="M24" i="73"/>
  <c r="M29" i="73"/>
  <c r="M42" i="73"/>
  <c r="R15" i="60"/>
  <c r="R31" i="60"/>
  <c r="R79" i="60"/>
  <c r="R18" i="61"/>
  <c r="G15" i="63"/>
  <c r="L26" i="64"/>
  <c r="P16" i="65"/>
  <c r="P24" i="65"/>
  <c r="P32" i="65"/>
  <c r="P40" i="65"/>
  <c r="L46" i="71"/>
  <c r="M25" i="71"/>
  <c r="M33" i="71"/>
  <c r="M35" i="72"/>
  <c r="M38" i="72"/>
  <c r="M42" i="72"/>
  <c r="M72" i="72"/>
  <c r="M99" i="72"/>
  <c r="M102" i="72"/>
  <c r="M37" i="73"/>
  <c r="L29" i="69"/>
  <c r="L37" i="69"/>
  <c r="L45" i="69"/>
  <c r="L85" i="69"/>
  <c r="L27" i="70"/>
  <c r="L35" i="70"/>
  <c r="L43" i="70"/>
  <c r="Q46" i="73"/>
  <c r="M11" i="73"/>
  <c r="M19" i="71"/>
  <c r="M41" i="71"/>
  <c r="M33" i="72"/>
  <c r="M37" i="72"/>
  <c r="M68" i="72"/>
  <c r="M88" i="72"/>
  <c r="M97" i="72"/>
  <c r="M40" i="73"/>
  <c r="H10" i="58"/>
  <c r="K10" i="58"/>
  <c r="H42" i="58"/>
  <c r="K42" i="58"/>
  <c r="L30" i="63"/>
  <c r="L101" i="63"/>
  <c r="L102" i="63"/>
  <c r="L13" i="64"/>
  <c r="L38" i="64"/>
  <c r="N46" i="65"/>
  <c r="M14" i="71"/>
  <c r="M23" i="71"/>
  <c r="M32" i="71"/>
  <c r="K103" i="72"/>
  <c r="M15" i="72"/>
  <c r="M45" i="72"/>
  <c r="M49" i="72"/>
  <c r="M79" i="72"/>
  <c r="M84" i="72"/>
  <c r="M10" i="73"/>
  <c r="M17" i="73"/>
  <c r="M18" i="73"/>
  <c r="M45" i="73"/>
  <c r="L22" i="68"/>
  <c r="L30" i="68"/>
  <c r="L21" i="69"/>
  <c r="L53" i="69"/>
  <c r="L69" i="69"/>
  <c r="L77" i="69"/>
  <c r="L19" i="70"/>
  <c r="M34" i="72"/>
  <c r="M50" i="72"/>
  <c r="M59" i="72"/>
  <c r="M98" i="72"/>
  <c r="H46" i="73"/>
  <c r="L46" i="73"/>
  <c r="M15" i="73"/>
  <c r="L23" i="68"/>
  <c r="L31" i="68"/>
  <c r="J46" i="71"/>
  <c r="M15" i="71"/>
  <c r="M11" i="72"/>
  <c r="M24" i="72"/>
  <c r="M54" i="72"/>
  <c r="M75" i="72"/>
  <c r="M101" i="72"/>
  <c r="M36" i="73"/>
  <c r="H69" i="57"/>
  <c r="K69" i="57"/>
  <c r="H85" i="57"/>
  <c r="K85" i="57"/>
  <c r="H101" i="57"/>
  <c r="K101" i="57"/>
  <c r="R39" i="59"/>
  <c r="R11" i="60"/>
  <c r="R19" i="60"/>
  <c r="R27" i="60"/>
  <c r="R35" i="60"/>
  <c r="R43" i="60"/>
  <c r="R51" i="60"/>
  <c r="R59" i="60"/>
  <c r="R67" i="60"/>
  <c r="R14" i="61"/>
  <c r="R22" i="61"/>
  <c r="R38" i="61"/>
  <c r="L15" i="63"/>
  <c r="L63" i="63"/>
  <c r="G67" i="63"/>
  <c r="G75" i="63"/>
  <c r="L87" i="63"/>
  <c r="L95" i="63"/>
  <c r="L15" i="64"/>
  <c r="L23" i="64"/>
  <c r="G35" i="64"/>
  <c r="M22" i="71"/>
  <c r="M31" i="71"/>
  <c r="M10" i="72"/>
  <c r="F103" i="72"/>
  <c r="M40" i="72"/>
  <c r="M67" i="72"/>
  <c r="M70" i="72"/>
  <c r="M74" i="72"/>
  <c r="M31" i="73"/>
  <c r="M35" i="73"/>
  <c r="M44" i="73"/>
  <c r="M10" i="71"/>
  <c r="Q46" i="71"/>
  <c r="M27" i="71"/>
  <c r="C103" i="72"/>
  <c r="L103" i="72"/>
  <c r="O103" i="72"/>
  <c r="M9" i="71"/>
  <c r="I46" i="71"/>
  <c r="M26" i="71"/>
  <c r="M20" i="72"/>
  <c r="M23" i="72"/>
  <c r="M52" i="72"/>
  <c r="K46" i="73"/>
  <c r="M12" i="73"/>
  <c r="C46" i="73"/>
  <c r="E46" i="71"/>
  <c r="M18" i="71"/>
  <c r="M35" i="71"/>
  <c r="M8" i="72"/>
  <c r="H103" i="72"/>
  <c r="Q103" i="72"/>
  <c r="E46" i="73"/>
  <c r="P103" i="72"/>
  <c r="M11" i="71"/>
  <c r="M17" i="71"/>
  <c r="M38" i="71"/>
  <c r="M34" i="71"/>
  <c r="M42" i="71"/>
  <c r="I103" i="72"/>
  <c r="M21" i="72"/>
  <c r="M39" i="72"/>
  <c r="M53" i="72"/>
  <c r="M85" i="72"/>
  <c r="M8" i="73"/>
  <c r="F46" i="73"/>
  <c r="O46" i="73"/>
  <c r="M19" i="73"/>
  <c r="M25" i="73"/>
  <c r="M26" i="73"/>
  <c r="C46" i="71"/>
  <c r="K46" i="71"/>
  <c r="J103" i="72"/>
  <c r="M14" i="72"/>
  <c r="M25" i="72"/>
  <c r="M32" i="72"/>
  <c r="M46" i="72"/>
  <c r="M57" i="72"/>
  <c r="M63" i="72"/>
  <c r="M64" i="72"/>
  <c r="M71" i="72"/>
  <c r="M78" i="72"/>
  <c r="M89" i="72"/>
  <c r="M96" i="72"/>
  <c r="G46" i="73"/>
  <c r="P46" i="73"/>
  <c r="M32" i="73"/>
  <c r="M39" i="73"/>
  <c r="I46" i="73"/>
  <c r="F46" i="71"/>
  <c r="N46" i="71"/>
  <c r="M12" i="71"/>
  <c r="M20" i="71"/>
  <c r="M28" i="71"/>
  <c r="E103" i="72"/>
  <c r="M55" i="72"/>
  <c r="M62" i="72"/>
  <c r="J46" i="73"/>
  <c r="M41" i="73"/>
  <c r="M87" i="72"/>
  <c r="G46" i="71"/>
  <c r="O46" i="71"/>
  <c r="M44" i="71"/>
  <c r="M9" i="72"/>
  <c r="M16" i="72"/>
  <c r="M30" i="72"/>
  <c r="M41" i="72"/>
  <c r="M47" i="72"/>
  <c r="M48" i="72"/>
  <c r="M73" i="72"/>
  <c r="M80" i="72"/>
  <c r="M94" i="72"/>
  <c r="M16" i="73"/>
  <c r="M23" i="73"/>
  <c r="M43" i="71"/>
  <c r="M29" i="72"/>
  <c r="M61" i="72"/>
  <c r="M93" i="72"/>
  <c r="M9" i="73"/>
  <c r="M27" i="73"/>
  <c r="M33" i="73"/>
  <c r="M34" i="73"/>
  <c r="L19" i="62"/>
  <c r="L11" i="63"/>
  <c r="L20" i="63"/>
  <c r="G40" i="63"/>
  <c r="L52" i="63"/>
  <c r="L34" i="64"/>
  <c r="L42" i="64"/>
  <c r="L44" i="64"/>
  <c r="R25" i="59"/>
  <c r="R33" i="59"/>
  <c r="R53" i="60"/>
  <c r="R61" i="60"/>
  <c r="R69" i="60"/>
  <c r="R77" i="60"/>
  <c r="R85" i="60"/>
  <c r="R93" i="60"/>
  <c r="R101" i="60"/>
  <c r="R24" i="61"/>
  <c r="R40" i="61"/>
  <c r="L12" i="62"/>
  <c r="L27" i="62"/>
  <c r="L21" i="63"/>
  <c r="G33" i="63"/>
  <c r="L21" i="64"/>
  <c r="L29" i="64"/>
  <c r="G38" i="64"/>
  <c r="L45" i="64"/>
  <c r="G65" i="63"/>
  <c r="L85" i="63"/>
  <c r="L24" i="68"/>
  <c r="L32" i="68"/>
  <c r="L23" i="69"/>
  <c r="L39" i="69"/>
  <c r="L63" i="69"/>
  <c r="L13" i="70"/>
  <c r="L37" i="70"/>
  <c r="G25" i="62"/>
  <c r="G41" i="63"/>
  <c r="L9" i="68"/>
  <c r="K103" i="69"/>
  <c r="L16" i="69"/>
  <c r="L32" i="69"/>
  <c r="L48" i="69"/>
  <c r="L64" i="69"/>
  <c r="L72" i="69"/>
  <c r="L96" i="69"/>
  <c r="L14" i="70"/>
  <c r="G36" i="63"/>
  <c r="L49" i="63"/>
  <c r="L81" i="63"/>
  <c r="L89" i="63"/>
  <c r="G93" i="63"/>
  <c r="G13" i="64"/>
  <c r="G21" i="64"/>
  <c r="L45" i="62"/>
  <c r="L45" i="63"/>
  <c r="L8" i="68"/>
  <c r="L16" i="68"/>
  <c r="L40" i="68"/>
  <c r="L31" i="69"/>
  <c r="L47" i="69"/>
  <c r="L55" i="69"/>
  <c r="L87" i="69"/>
  <c r="L95" i="69"/>
  <c r="L29" i="70"/>
  <c r="L45" i="70"/>
  <c r="G27" i="62"/>
  <c r="L37" i="62"/>
  <c r="K46" i="68"/>
  <c r="L17" i="68"/>
  <c r="L8" i="69"/>
  <c r="L24" i="69"/>
  <c r="L40" i="69"/>
  <c r="L80" i="69"/>
  <c r="L22" i="70"/>
  <c r="L38" i="70"/>
  <c r="H29" i="56"/>
  <c r="K29" i="56"/>
  <c r="H37" i="56"/>
  <c r="H45" i="56"/>
  <c r="K45" i="56"/>
  <c r="H9" i="57"/>
  <c r="K9" i="57"/>
  <c r="H57" i="57"/>
  <c r="K57" i="57"/>
  <c r="H14" i="58"/>
  <c r="K14" i="58"/>
  <c r="H38" i="58"/>
  <c r="K38" i="58"/>
  <c r="R44" i="59"/>
  <c r="R24" i="60"/>
  <c r="R40" i="60"/>
  <c r="R48" i="60"/>
  <c r="R19" i="61"/>
  <c r="R27" i="61"/>
  <c r="R43" i="61"/>
  <c r="L17" i="62"/>
  <c r="G21" i="62"/>
  <c r="L16" i="63"/>
  <c r="L17" i="63"/>
  <c r="L26" i="63"/>
  <c r="G46" i="63"/>
  <c r="L58" i="63"/>
  <c r="L66" i="63"/>
  <c r="G78" i="63"/>
  <c r="L90" i="63"/>
  <c r="L98" i="63"/>
  <c r="G102" i="63"/>
  <c r="L10" i="64"/>
  <c r="L18" i="64"/>
  <c r="P14" i="66"/>
  <c r="P22" i="66"/>
  <c r="P30" i="66"/>
  <c r="P38" i="66"/>
  <c r="P46" i="66"/>
  <c r="P54" i="66"/>
  <c r="P62" i="66"/>
  <c r="P70" i="66"/>
  <c r="P78" i="66"/>
  <c r="P86" i="66"/>
  <c r="P94" i="66"/>
  <c r="P102" i="66"/>
  <c r="D46" i="67"/>
  <c r="L46" i="67"/>
  <c r="K46" i="70"/>
  <c r="L8" i="70"/>
  <c r="C46" i="68"/>
  <c r="C103" i="69"/>
  <c r="E46" i="67"/>
  <c r="P40" i="67"/>
  <c r="P8" i="67"/>
  <c r="P16" i="67"/>
  <c r="L16" i="62"/>
  <c r="L25" i="63"/>
  <c r="J46" i="65"/>
  <c r="P12" i="66"/>
  <c r="P44" i="66"/>
  <c r="P68" i="66"/>
  <c r="P100" i="66"/>
  <c r="P9" i="67"/>
  <c r="P17" i="67"/>
  <c r="P23" i="67"/>
  <c r="P31" i="67"/>
  <c r="P41" i="67"/>
  <c r="G58" i="63"/>
  <c r="P14" i="65"/>
  <c r="P30" i="65"/>
  <c r="P38" i="65"/>
  <c r="K55" i="60"/>
  <c r="G52" i="63"/>
  <c r="L57" i="63"/>
  <c r="L80" i="63"/>
  <c r="J46" i="64"/>
  <c r="G33" i="64"/>
  <c r="F46" i="65"/>
  <c r="P13" i="65"/>
  <c r="J46" i="67"/>
  <c r="G12" i="62"/>
  <c r="J103" i="66"/>
  <c r="M46" i="67"/>
  <c r="G15" i="64"/>
  <c r="D46" i="65"/>
  <c r="K103" i="66"/>
  <c r="P92" i="66"/>
  <c r="H46" i="67"/>
  <c r="F46" i="67"/>
  <c r="P25" i="67"/>
  <c r="P39" i="67"/>
  <c r="L37" i="64"/>
  <c r="M46" i="65"/>
  <c r="L44" i="62"/>
  <c r="G9" i="63"/>
  <c r="L13" i="63"/>
  <c r="R11" i="61"/>
  <c r="O46" i="67"/>
  <c r="P24" i="67"/>
  <c r="P32" i="67"/>
  <c r="R25" i="61"/>
  <c r="L46" i="65"/>
  <c r="C103" i="66"/>
  <c r="P20" i="66"/>
  <c r="P28" i="66"/>
  <c r="P36" i="66"/>
  <c r="P60" i="66"/>
  <c r="P76" i="66"/>
  <c r="N46" i="67"/>
  <c r="P15" i="67"/>
  <c r="P33" i="67"/>
  <c r="E46" i="65"/>
  <c r="P37" i="65"/>
  <c r="P45" i="65"/>
  <c r="L103" i="66"/>
  <c r="P27" i="66"/>
  <c r="P59" i="66"/>
  <c r="P91" i="66"/>
  <c r="P99" i="66"/>
  <c r="P30" i="67"/>
  <c r="P38" i="67"/>
  <c r="R13" i="59"/>
  <c r="P12" i="65"/>
  <c r="P28" i="65"/>
  <c r="N103" i="66"/>
  <c r="P18" i="66"/>
  <c r="P50" i="66"/>
  <c r="P74" i="66"/>
  <c r="P82" i="66"/>
  <c r="H12" i="57"/>
  <c r="K12" i="57"/>
  <c r="H44" i="57"/>
  <c r="K44" i="57"/>
  <c r="R37" i="59"/>
  <c r="R8" i="60"/>
  <c r="G15" i="62"/>
  <c r="L35" i="62"/>
  <c r="L29" i="63"/>
  <c r="L37" i="63"/>
  <c r="G49" i="63"/>
  <c r="L53" i="63"/>
  <c r="L75" i="63"/>
  <c r="L83" i="63"/>
  <c r="G87" i="63"/>
  <c r="G14" i="64"/>
  <c r="G28" i="64"/>
  <c r="G30" i="64"/>
  <c r="L40" i="64"/>
  <c r="P12" i="67"/>
  <c r="P20" i="67"/>
  <c r="P28" i="67"/>
  <c r="P36" i="67"/>
  <c r="P44" i="67"/>
  <c r="P29" i="65"/>
  <c r="D103" i="66"/>
  <c r="P51" i="66"/>
  <c r="P75" i="66"/>
  <c r="P83" i="66"/>
  <c r="I46" i="67"/>
  <c r="P22" i="67"/>
  <c r="K37" i="56"/>
  <c r="G31" i="63"/>
  <c r="L88" i="63"/>
  <c r="P10" i="66"/>
  <c r="P34" i="66"/>
  <c r="P66" i="66"/>
  <c r="P90" i="66"/>
  <c r="R36" i="59"/>
  <c r="G24" i="62"/>
  <c r="L26" i="62"/>
  <c r="L28" i="62"/>
  <c r="L36" i="62"/>
  <c r="G34" i="63"/>
  <c r="G35" i="63"/>
  <c r="G47" i="63"/>
  <c r="L54" i="63"/>
  <c r="G57" i="63"/>
  <c r="L61" i="63"/>
  <c r="G71" i="63"/>
  <c r="G73" i="63"/>
  <c r="G81" i="63"/>
  <c r="L12" i="64"/>
  <c r="L27" i="64"/>
  <c r="L35" i="64"/>
  <c r="O46" i="65"/>
  <c r="P18" i="65"/>
  <c r="P26" i="65"/>
  <c r="P34" i="65"/>
  <c r="P42" i="65"/>
  <c r="O103" i="66"/>
  <c r="P16" i="66"/>
  <c r="P24" i="66"/>
  <c r="P32" i="66"/>
  <c r="P40" i="66"/>
  <c r="P48" i="66"/>
  <c r="P56" i="66"/>
  <c r="P64" i="66"/>
  <c r="P72" i="66"/>
  <c r="P80" i="66"/>
  <c r="P88" i="66"/>
  <c r="P96" i="66"/>
  <c r="P11" i="67"/>
  <c r="P13" i="67"/>
  <c r="P19" i="67"/>
  <c r="P21" i="67"/>
  <c r="P27" i="67"/>
  <c r="P29" i="67"/>
  <c r="P35" i="67"/>
  <c r="P37" i="67"/>
  <c r="P43" i="67"/>
  <c r="P45" i="67"/>
  <c r="P21" i="65"/>
  <c r="P19" i="66"/>
  <c r="P35" i="66"/>
  <c r="P43" i="66"/>
  <c r="P67" i="66"/>
  <c r="P14" i="67"/>
  <c r="G76" i="63"/>
  <c r="P20" i="65"/>
  <c r="P36" i="65"/>
  <c r="P44" i="65"/>
  <c r="F103" i="66"/>
  <c r="P26" i="66"/>
  <c r="P42" i="66"/>
  <c r="P58" i="66"/>
  <c r="P98" i="66"/>
  <c r="R9" i="59"/>
  <c r="R17" i="59"/>
  <c r="R54" i="60"/>
  <c r="R62" i="60"/>
  <c r="R72" i="60"/>
  <c r="R80" i="60"/>
  <c r="R88" i="60"/>
  <c r="R96" i="60"/>
  <c r="K16" i="61"/>
  <c r="R20" i="61"/>
  <c r="R28" i="61"/>
  <c r="R36" i="61"/>
  <c r="L21" i="62"/>
  <c r="G33" i="62"/>
  <c r="G21" i="63"/>
  <c r="L24" i="63"/>
  <c r="G42" i="63"/>
  <c r="L70" i="63"/>
  <c r="L78" i="63"/>
  <c r="G89" i="63"/>
  <c r="L93" i="63"/>
  <c r="G97" i="63"/>
  <c r="L36" i="64"/>
  <c r="P9" i="65"/>
  <c r="H46" i="65"/>
  <c r="P11" i="65"/>
  <c r="P17" i="65"/>
  <c r="P19" i="65"/>
  <c r="P25" i="65"/>
  <c r="P27" i="65"/>
  <c r="P33" i="65"/>
  <c r="P35" i="65"/>
  <c r="P41" i="65"/>
  <c r="P43" i="65"/>
  <c r="H103" i="66"/>
  <c r="P9" i="66"/>
  <c r="P15" i="66"/>
  <c r="P17" i="66"/>
  <c r="P23" i="66"/>
  <c r="P25" i="66"/>
  <c r="P31" i="66"/>
  <c r="P33" i="66"/>
  <c r="P39" i="66"/>
  <c r="P41" i="66"/>
  <c r="P47" i="66"/>
  <c r="P49" i="66"/>
  <c r="P55" i="66"/>
  <c r="P57" i="66"/>
  <c r="P63" i="66"/>
  <c r="P65" i="66"/>
  <c r="P71" i="66"/>
  <c r="P73" i="66"/>
  <c r="P79" i="66"/>
  <c r="P81" i="66"/>
  <c r="P87" i="66"/>
  <c r="P89" i="66"/>
  <c r="P95" i="66"/>
  <c r="P97" i="66"/>
  <c r="P10" i="67"/>
  <c r="K46" i="67"/>
  <c r="P18" i="67"/>
  <c r="P26" i="67"/>
  <c r="P34" i="67"/>
  <c r="P42" i="67"/>
  <c r="G46" i="65"/>
  <c r="P10" i="65"/>
  <c r="G103" i="66"/>
  <c r="P8" i="66"/>
  <c r="C46" i="65"/>
  <c r="P8" i="65"/>
  <c r="K46" i="65"/>
  <c r="I46" i="65"/>
  <c r="I103" i="66"/>
  <c r="P22" i="65"/>
  <c r="P15" i="65"/>
  <c r="P23" i="65"/>
  <c r="P31" i="65"/>
  <c r="P39" i="65"/>
  <c r="E103" i="66"/>
  <c r="P11" i="66"/>
  <c r="M103" i="66"/>
  <c r="P13" i="66"/>
  <c r="P21" i="66"/>
  <c r="P29" i="66"/>
  <c r="P37" i="66"/>
  <c r="P45" i="66"/>
  <c r="P53" i="66"/>
  <c r="P61" i="66"/>
  <c r="P69" i="66"/>
  <c r="P77" i="66"/>
  <c r="P85" i="66"/>
  <c r="P93" i="66"/>
  <c r="P101" i="66"/>
  <c r="P84" i="66"/>
  <c r="P52" i="66"/>
  <c r="C46" i="67"/>
  <c r="G46" i="67"/>
  <c r="K39" i="60"/>
  <c r="K89" i="60"/>
  <c r="G11" i="62"/>
  <c r="L15" i="62"/>
  <c r="G19" i="62"/>
  <c r="G22" i="62"/>
  <c r="G44" i="62"/>
  <c r="F103" i="63"/>
  <c r="L14" i="63"/>
  <c r="L77" i="63"/>
  <c r="G39" i="64"/>
  <c r="H92" i="57"/>
  <c r="K92" i="57"/>
  <c r="K54" i="60"/>
  <c r="R34" i="61"/>
  <c r="L8" i="62"/>
  <c r="F46" i="62"/>
  <c r="G26" i="62"/>
  <c r="L29" i="62"/>
  <c r="L34" i="62"/>
  <c r="L35" i="63"/>
  <c r="G38" i="63"/>
  <c r="L40" i="63"/>
  <c r="L41" i="63"/>
  <c r="L69" i="63"/>
  <c r="G95" i="63"/>
  <c r="G100" i="63"/>
  <c r="L32" i="64"/>
  <c r="R33" i="60"/>
  <c r="H66" i="57"/>
  <c r="K66" i="57"/>
  <c r="H72" i="57"/>
  <c r="K72" i="57"/>
  <c r="H80" i="57"/>
  <c r="K80" i="57"/>
  <c r="H98" i="57"/>
  <c r="K98" i="57"/>
  <c r="R73" i="60"/>
  <c r="R89" i="60"/>
  <c r="R97" i="60"/>
  <c r="K102" i="60"/>
  <c r="R15" i="61"/>
  <c r="R23" i="61"/>
  <c r="L11" i="62"/>
  <c r="G35" i="62"/>
  <c r="L38" i="62"/>
  <c r="G39" i="62"/>
  <c r="L18" i="63"/>
  <c r="G54" i="63"/>
  <c r="G61" i="63"/>
  <c r="G82" i="63"/>
  <c r="G22" i="64"/>
  <c r="R17" i="60"/>
  <c r="J46" i="62"/>
  <c r="G20" i="62"/>
  <c r="L10" i="62"/>
  <c r="G42" i="62"/>
  <c r="L19" i="63"/>
  <c r="G85" i="63"/>
  <c r="R41" i="61"/>
  <c r="G44" i="63"/>
  <c r="D46" i="64"/>
  <c r="R14" i="59"/>
  <c r="R22" i="59"/>
  <c r="R31" i="59"/>
  <c r="R13" i="60"/>
  <c r="R21" i="60"/>
  <c r="R29" i="60"/>
  <c r="R37" i="60"/>
  <c r="R45" i="60"/>
  <c r="G17" i="62"/>
  <c r="L20" i="62"/>
  <c r="G23" i="62"/>
  <c r="G28" i="62"/>
  <c r="G31" i="62"/>
  <c r="L33" i="62"/>
  <c r="G36" i="62"/>
  <c r="G37" i="62"/>
  <c r="G41" i="62"/>
  <c r="G43" i="62"/>
  <c r="L51" i="63"/>
  <c r="G63" i="63"/>
  <c r="G79" i="63"/>
  <c r="L14" i="64"/>
  <c r="L46" i="63"/>
  <c r="L47" i="63"/>
  <c r="G56" i="63"/>
  <c r="G60" i="63"/>
  <c r="G66" i="63"/>
  <c r="L82" i="63"/>
  <c r="G91" i="63"/>
  <c r="L94" i="63"/>
  <c r="L99" i="63"/>
  <c r="G12" i="64"/>
  <c r="G17" i="64"/>
  <c r="G19" i="64"/>
  <c r="L28" i="64"/>
  <c r="G37" i="64"/>
  <c r="L39" i="64"/>
  <c r="H31" i="57"/>
  <c r="K31" i="57"/>
  <c r="H47" i="57"/>
  <c r="K47" i="57"/>
  <c r="H39" i="58"/>
  <c r="K39" i="58"/>
  <c r="R10" i="59"/>
  <c r="R19" i="59"/>
  <c r="R28" i="59"/>
  <c r="R38" i="59"/>
  <c r="K22" i="60"/>
  <c r="R26" i="60"/>
  <c r="K38" i="60"/>
  <c r="R42" i="60"/>
  <c r="R52" i="60"/>
  <c r="R60" i="60"/>
  <c r="R70" i="60"/>
  <c r="K74" i="60"/>
  <c r="R78" i="60"/>
  <c r="R87" i="60"/>
  <c r="R95" i="60"/>
  <c r="R13" i="61"/>
  <c r="R31" i="61"/>
  <c r="R39" i="61"/>
  <c r="L22" i="62"/>
  <c r="G30" i="62"/>
  <c r="G32" i="62"/>
  <c r="L40" i="62"/>
  <c r="G10" i="63"/>
  <c r="G17" i="63"/>
  <c r="G20" i="63"/>
  <c r="G22" i="63"/>
  <c r="G26" i="63"/>
  <c r="G29" i="63"/>
  <c r="L31" i="63"/>
  <c r="L36" i="63"/>
  <c r="G37" i="63"/>
  <c r="L42" i="63"/>
  <c r="G45" i="63"/>
  <c r="G50" i="63"/>
  <c r="G51" i="63"/>
  <c r="G55" i="63"/>
  <c r="L59" i="63"/>
  <c r="L64" i="63"/>
  <c r="L65" i="63"/>
  <c r="G69" i="63"/>
  <c r="L71" i="63"/>
  <c r="G84" i="63"/>
  <c r="G86" i="63"/>
  <c r="G90" i="63"/>
  <c r="L11" i="64"/>
  <c r="L16" i="64"/>
  <c r="L22" i="64"/>
  <c r="G23" i="64"/>
  <c r="G36" i="64"/>
  <c r="G41" i="64"/>
  <c r="G43" i="64"/>
  <c r="G24" i="63"/>
  <c r="G39" i="63"/>
  <c r="G68" i="63"/>
  <c r="G74" i="63"/>
  <c r="G99" i="63"/>
  <c r="H38" i="56"/>
  <c r="K38" i="56"/>
  <c r="H44" i="56"/>
  <c r="K44" i="56"/>
  <c r="H24" i="57"/>
  <c r="K24" i="57"/>
  <c r="H32" i="57"/>
  <c r="K32" i="57"/>
  <c r="H53" i="57"/>
  <c r="K53" i="57"/>
  <c r="H64" i="57"/>
  <c r="K64" i="57"/>
  <c r="H83" i="57"/>
  <c r="K83" i="57"/>
  <c r="H88" i="57"/>
  <c r="K88" i="57"/>
  <c r="H96" i="57"/>
  <c r="K96" i="57"/>
  <c r="R16" i="60"/>
  <c r="R32" i="60"/>
  <c r="R9" i="61"/>
  <c r="K32" i="61"/>
  <c r="G10" i="62"/>
  <c r="G14" i="62"/>
  <c r="G16" i="62"/>
  <c r="L24" i="62"/>
  <c r="L10" i="63"/>
  <c r="G13" i="63"/>
  <c r="G18" i="63"/>
  <c r="G19" i="63"/>
  <c r="G23" i="63"/>
  <c r="L27" i="63"/>
  <c r="L32" i="63"/>
  <c r="L33" i="63"/>
  <c r="L38" i="63"/>
  <c r="L50" i="63"/>
  <c r="G53" i="63"/>
  <c r="L62" i="63"/>
  <c r="L67" i="63"/>
  <c r="L72" i="63"/>
  <c r="L73" i="63"/>
  <c r="G77" i="63"/>
  <c r="L79" i="63"/>
  <c r="G92" i="63"/>
  <c r="G94" i="63"/>
  <c r="G98" i="63"/>
  <c r="L19" i="64"/>
  <c r="L24" i="64"/>
  <c r="L30" i="64"/>
  <c r="G31" i="64"/>
  <c r="G44" i="64"/>
  <c r="G28" i="63"/>
  <c r="L43" i="63"/>
  <c r="L48" i="63"/>
  <c r="G70" i="63"/>
  <c r="G20" i="64"/>
  <c r="G25" i="64"/>
  <c r="G27" i="64"/>
  <c r="G45" i="64"/>
  <c r="H11" i="57"/>
  <c r="K11" i="57"/>
  <c r="H19" i="57"/>
  <c r="K19" i="57"/>
  <c r="H22" i="57"/>
  <c r="K22" i="57"/>
  <c r="H35" i="57"/>
  <c r="K35" i="57"/>
  <c r="H54" i="57"/>
  <c r="K54" i="57"/>
  <c r="H59" i="57"/>
  <c r="K59" i="57"/>
  <c r="H67" i="57"/>
  <c r="K67" i="57"/>
  <c r="R15" i="59"/>
  <c r="R32" i="59"/>
  <c r="R14" i="60"/>
  <c r="R22" i="60"/>
  <c r="R30" i="60"/>
  <c r="R38" i="60"/>
  <c r="R46" i="60"/>
  <c r="R56" i="60"/>
  <c r="K70" i="60"/>
  <c r="R82" i="60"/>
  <c r="R91" i="60"/>
  <c r="R17" i="61"/>
  <c r="R35" i="61"/>
  <c r="R45" i="61"/>
  <c r="E46" i="62"/>
  <c r="L13" i="62"/>
  <c r="L18" i="62"/>
  <c r="L32" i="62"/>
  <c r="G38" i="62"/>
  <c r="G40" i="62"/>
  <c r="L42" i="62"/>
  <c r="L43" i="62"/>
  <c r="G12" i="63"/>
  <c r="E103" i="63"/>
  <c r="G14" i="63"/>
  <c r="L22" i="63"/>
  <c r="G25" i="63"/>
  <c r="L34" i="63"/>
  <c r="L74" i="63"/>
  <c r="G83" i="63"/>
  <c r="L86" i="63"/>
  <c r="L91" i="63"/>
  <c r="L96" i="63"/>
  <c r="L97" i="63"/>
  <c r="G101" i="63"/>
  <c r="G9" i="64"/>
  <c r="G11" i="64"/>
  <c r="L20" i="64"/>
  <c r="G29" i="64"/>
  <c r="L31" i="64"/>
  <c r="L43" i="64"/>
  <c r="D103" i="63"/>
  <c r="E46" i="64"/>
  <c r="L14" i="62"/>
  <c r="G34" i="62"/>
  <c r="K103" i="63"/>
  <c r="L12" i="63"/>
  <c r="G32" i="63"/>
  <c r="L44" i="63"/>
  <c r="G64" i="63"/>
  <c r="G72" i="63"/>
  <c r="G80" i="63"/>
  <c r="G88" i="63"/>
  <c r="G96" i="63"/>
  <c r="G13" i="62"/>
  <c r="L25" i="62"/>
  <c r="G45" i="62"/>
  <c r="L8" i="63"/>
  <c r="I103" i="63"/>
  <c r="G11" i="63"/>
  <c r="L23" i="63"/>
  <c r="G43" i="63"/>
  <c r="L55" i="63"/>
  <c r="G10" i="64"/>
  <c r="G18" i="64"/>
  <c r="G26" i="64"/>
  <c r="G34" i="64"/>
  <c r="G42" i="64"/>
  <c r="K46" i="64"/>
  <c r="K46" i="62"/>
  <c r="G9" i="62"/>
  <c r="G18" i="62"/>
  <c r="L30" i="62"/>
  <c r="L9" i="63"/>
  <c r="G16" i="63"/>
  <c r="L28" i="63"/>
  <c r="G30" i="63"/>
  <c r="G48" i="63"/>
  <c r="L60" i="63"/>
  <c r="G62" i="63"/>
  <c r="L8" i="64"/>
  <c r="L9" i="64"/>
  <c r="L17" i="64"/>
  <c r="L25" i="64"/>
  <c r="L33" i="64"/>
  <c r="L41" i="64"/>
  <c r="I46" i="64"/>
  <c r="G8" i="62"/>
  <c r="C46" i="62"/>
  <c r="D46" i="62"/>
  <c r="I46" i="62"/>
  <c r="C103" i="63"/>
  <c r="G8" i="63"/>
  <c r="J103" i="63"/>
  <c r="F46" i="64"/>
  <c r="L9" i="62"/>
  <c r="G29" i="62"/>
  <c r="L41" i="62"/>
  <c r="G27" i="63"/>
  <c r="L39" i="63"/>
  <c r="G59" i="63"/>
  <c r="L68" i="63"/>
  <c r="L76" i="63"/>
  <c r="L84" i="63"/>
  <c r="L92" i="63"/>
  <c r="L100" i="63"/>
  <c r="C46" i="64"/>
  <c r="G8" i="64"/>
  <c r="M46" i="64"/>
  <c r="G16" i="64"/>
  <c r="G24" i="64"/>
  <c r="G32" i="64"/>
  <c r="G40" i="64"/>
  <c r="R34" i="59"/>
  <c r="K26" i="59"/>
  <c r="R11" i="59"/>
  <c r="K16" i="59"/>
  <c r="R47" i="60"/>
  <c r="K71" i="60"/>
  <c r="K88" i="60"/>
  <c r="E103" i="60"/>
  <c r="O103" i="60"/>
  <c r="K23" i="60"/>
  <c r="R63" i="60"/>
  <c r="K69" i="60"/>
  <c r="R81" i="60"/>
  <c r="K86" i="60"/>
  <c r="H56" i="57"/>
  <c r="K56" i="57"/>
  <c r="K25" i="59"/>
  <c r="K85" i="60"/>
  <c r="K43" i="61"/>
  <c r="K44" i="61"/>
  <c r="I46" i="59"/>
  <c r="K12" i="59"/>
  <c r="K35" i="59"/>
  <c r="P103" i="60"/>
  <c r="K16" i="60"/>
  <c r="K17" i="60"/>
  <c r="K32" i="60"/>
  <c r="K33" i="60"/>
  <c r="K48" i="60"/>
  <c r="K49" i="60"/>
  <c r="K64" i="60"/>
  <c r="K65" i="60"/>
  <c r="K9" i="61"/>
  <c r="K25" i="61"/>
  <c r="K26" i="61"/>
  <c r="K41" i="61"/>
  <c r="H16" i="56"/>
  <c r="K16" i="56"/>
  <c r="H24" i="56"/>
  <c r="K24" i="56"/>
  <c r="H32" i="56"/>
  <c r="K32" i="56"/>
  <c r="H20" i="57"/>
  <c r="K20" i="57"/>
  <c r="H52" i="57"/>
  <c r="K52" i="57"/>
  <c r="H19" i="58"/>
  <c r="K19" i="58"/>
  <c r="H22" i="58"/>
  <c r="K22" i="58"/>
  <c r="H30" i="58"/>
  <c r="K30" i="58"/>
  <c r="H35" i="58"/>
  <c r="K35" i="58"/>
  <c r="J46" i="59"/>
  <c r="R16" i="59"/>
  <c r="K21" i="59"/>
  <c r="T21" i="59"/>
  <c r="K34" i="59"/>
  <c r="R41" i="59"/>
  <c r="R42" i="59"/>
  <c r="K14" i="60"/>
  <c r="K15" i="60"/>
  <c r="R23" i="60"/>
  <c r="K30" i="60"/>
  <c r="K31" i="60"/>
  <c r="R39" i="60"/>
  <c r="K46" i="60"/>
  <c r="K47" i="60"/>
  <c r="R55" i="60"/>
  <c r="K62" i="60"/>
  <c r="K63" i="60"/>
  <c r="R71" i="60"/>
  <c r="R74" i="60"/>
  <c r="K80" i="60"/>
  <c r="K81" i="60"/>
  <c r="R90" i="60"/>
  <c r="K96" i="60"/>
  <c r="K97" i="60"/>
  <c r="E46" i="61"/>
  <c r="R16" i="61"/>
  <c r="K24" i="61"/>
  <c r="R32" i="61"/>
  <c r="K40" i="61"/>
  <c r="K37" i="59"/>
  <c r="K101" i="60"/>
  <c r="K11" i="61"/>
  <c r="K29" i="61"/>
  <c r="K20" i="59"/>
  <c r="K33" i="59"/>
  <c r="K78" i="60"/>
  <c r="K94" i="60"/>
  <c r="N46" i="61"/>
  <c r="K20" i="61"/>
  <c r="K45" i="61"/>
  <c r="H27" i="56"/>
  <c r="K27" i="56"/>
  <c r="H35" i="56"/>
  <c r="K35" i="56"/>
  <c r="H63" i="57"/>
  <c r="K63" i="57"/>
  <c r="H95" i="57"/>
  <c r="K95" i="57"/>
  <c r="R26" i="59"/>
  <c r="K43" i="59"/>
  <c r="K77" i="60"/>
  <c r="K93" i="60"/>
  <c r="F46" i="61"/>
  <c r="O46" i="61"/>
  <c r="K19" i="61"/>
  <c r="K35" i="61"/>
  <c r="K36" i="61"/>
  <c r="H34" i="58"/>
  <c r="K34" i="58"/>
  <c r="K13" i="59"/>
  <c r="R20" i="59"/>
  <c r="N103" i="60"/>
  <c r="K12" i="61"/>
  <c r="K28" i="61"/>
  <c r="H100" i="57"/>
  <c r="K100" i="57"/>
  <c r="H17" i="58"/>
  <c r="K17" i="58"/>
  <c r="K9" i="59"/>
  <c r="K45" i="59"/>
  <c r="K79" i="60"/>
  <c r="K95" i="60"/>
  <c r="G46" i="61"/>
  <c r="H21" i="57"/>
  <c r="K21" i="57"/>
  <c r="H37" i="57"/>
  <c r="K37" i="57"/>
  <c r="H84" i="57"/>
  <c r="K84" i="57"/>
  <c r="M46" i="59"/>
  <c r="R12" i="59"/>
  <c r="K17" i="59"/>
  <c r="R23" i="59"/>
  <c r="K29" i="59"/>
  <c r="K42" i="59"/>
  <c r="K8" i="60"/>
  <c r="K9" i="60"/>
  <c r="R18" i="60"/>
  <c r="K24" i="60"/>
  <c r="K25" i="60"/>
  <c r="R34" i="60"/>
  <c r="K40" i="60"/>
  <c r="K41" i="60"/>
  <c r="R50" i="60"/>
  <c r="K56" i="60"/>
  <c r="K57" i="60"/>
  <c r="C103" i="60"/>
  <c r="K73" i="60"/>
  <c r="R83" i="60"/>
  <c r="R99" i="60"/>
  <c r="R10" i="61"/>
  <c r="H46" i="61"/>
  <c r="K17" i="61"/>
  <c r="K18" i="61"/>
  <c r="R26" i="61"/>
  <c r="K33" i="61"/>
  <c r="K34" i="61"/>
  <c r="R42" i="61"/>
  <c r="H46" i="59"/>
  <c r="G46" i="59"/>
  <c r="K44" i="59"/>
  <c r="M103" i="60"/>
  <c r="R10" i="60"/>
  <c r="Q46" i="59"/>
  <c r="K36" i="59"/>
  <c r="K41" i="59"/>
  <c r="K13" i="60"/>
  <c r="K21" i="60"/>
  <c r="K29" i="60"/>
  <c r="K37" i="60"/>
  <c r="K45" i="60"/>
  <c r="K53" i="60"/>
  <c r="K61" i="60"/>
  <c r="K66" i="60"/>
  <c r="K98" i="60"/>
  <c r="S46" i="61"/>
  <c r="K21" i="61"/>
  <c r="P46" i="61"/>
  <c r="O46" i="59"/>
  <c r="D103" i="60"/>
  <c r="S103" i="60"/>
  <c r="S46" i="59"/>
  <c r="K27" i="59"/>
  <c r="K28" i="59"/>
  <c r="F103" i="60"/>
  <c r="K10" i="60"/>
  <c r="K18" i="60"/>
  <c r="K26" i="60"/>
  <c r="K34" i="60"/>
  <c r="T34" i="60"/>
  <c r="K42" i="60"/>
  <c r="K50" i="60"/>
  <c r="K58" i="60"/>
  <c r="R75" i="60"/>
  <c r="K87" i="60"/>
  <c r="K10" i="61"/>
  <c r="M46" i="61"/>
  <c r="R30" i="61"/>
  <c r="K42" i="61"/>
  <c r="T42" i="61"/>
  <c r="C46" i="59"/>
  <c r="K38" i="59"/>
  <c r="C46" i="61"/>
  <c r="K13" i="61"/>
  <c r="D46" i="59"/>
  <c r="L46" i="59"/>
  <c r="K11" i="59"/>
  <c r="K15" i="59"/>
  <c r="K19" i="59"/>
  <c r="K30" i="59"/>
  <c r="L103" i="60"/>
  <c r="K8" i="59"/>
  <c r="G103" i="60"/>
  <c r="K90" i="60"/>
  <c r="E46" i="59"/>
  <c r="K10" i="59"/>
  <c r="K14" i="59"/>
  <c r="K18" i="59"/>
  <c r="K22" i="59"/>
  <c r="H103" i="60"/>
  <c r="R66" i="60"/>
  <c r="K72" i="60"/>
  <c r="K82" i="60"/>
  <c r="R98" i="60"/>
  <c r="R21" i="61"/>
  <c r="K27" i="61"/>
  <c r="K37" i="61"/>
  <c r="T37" i="61"/>
  <c r="N46" i="59"/>
  <c r="Q46" i="61"/>
  <c r="P46" i="59"/>
  <c r="K11" i="60"/>
  <c r="K12" i="60"/>
  <c r="K19" i="60"/>
  <c r="K20" i="60"/>
  <c r="K27" i="60"/>
  <c r="K28" i="60"/>
  <c r="K35" i="60"/>
  <c r="K36" i="60"/>
  <c r="K43" i="60"/>
  <c r="K44" i="60"/>
  <c r="K51" i="60"/>
  <c r="K52" i="60"/>
  <c r="K59" i="60"/>
  <c r="K60" i="60"/>
  <c r="K67" i="60"/>
  <c r="K68" i="60"/>
  <c r="K75" i="60"/>
  <c r="K76" i="60"/>
  <c r="K83" i="60"/>
  <c r="K84" i="60"/>
  <c r="K91" i="60"/>
  <c r="K92" i="60"/>
  <c r="K99" i="60"/>
  <c r="K100" i="60"/>
  <c r="J46" i="61"/>
  <c r="R8" i="61"/>
  <c r="K14" i="61"/>
  <c r="K15" i="61"/>
  <c r="K22" i="61"/>
  <c r="K23" i="61"/>
  <c r="K30" i="61"/>
  <c r="K31" i="61"/>
  <c r="K38" i="61"/>
  <c r="K39" i="61"/>
  <c r="F46" i="59"/>
  <c r="I46" i="61"/>
  <c r="K23" i="59"/>
  <c r="K24" i="59"/>
  <c r="R27" i="59"/>
  <c r="K31" i="59"/>
  <c r="K32" i="59"/>
  <c r="R35" i="59"/>
  <c r="K39" i="59"/>
  <c r="K40" i="59"/>
  <c r="R43" i="59"/>
  <c r="Q103" i="60"/>
  <c r="K8" i="61"/>
  <c r="I103" i="60"/>
  <c r="D46" i="61"/>
  <c r="L46" i="61"/>
  <c r="J103" i="60"/>
  <c r="H13" i="57"/>
  <c r="K13" i="57"/>
  <c r="H82" i="57"/>
  <c r="K82" i="57"/>
  <c r="H16" i="58"/>
  <c r="K16" i="58"/>
  <c r="I103" i="57"/>
  <c r="H34" i="57"/>
  <c r="K34" i="57"/>
  <c r="H77" i="57"/>
  <c r="K77" i="57"/>
  <c r="G46" i="56"/>
  <c r="H9" i="56"/>
  <c r="K9" i="56"/>
  <c r="H11" i="56"/>
  <c r="K11" i="56"/>
  <c r="H17" i="56"/>
  <c r="K17" i="56"/>
  <c r="H19" i="56"/>
  <c r="K19" i="56"/>
  <c r="H27" i="57"/>
  <c r="K27" i="57"/>
  <c r="H29" i="57"/>
  <c r="K29" i="57"/>
  <c r="H40" i="57"/>
  <c r="K40" i="57"/>
  <c r="H48" i="57"/>
  <c r="K48" i="57"/>
  <c r="H50" i="57"/>
  <c r="K50" i="57"/>
  <c r="H60" i="57"/>
  <c r="K60" i="57"/>
  <c r="H68" i="57"/>
  <c r="K68" i="57"/>
  <c r="H73" i="57"/>
  <c r="K73" i="57"/>
  <c r="H25" i="58"/>
  <c r="K25" i="58"/>
  <c r="H27" i="58"/>
  <c r="K27" i="58"/>
  <c r="H33" i="58"/>
  <c r="K33" i="58"/>
  <c r="H61" i="57"/>
  <c r="K61" i="57"/>
  <c r="G46" i="58"/>
  <c r="H32" i="58"/>
  <c r="K32" i="58"/>
  <c r="H25" i="56"/>
  <c r="K25" i="56"/>
  <c r="H33" i="56"/>
  <c r="K33" i="56"/>
  <c r="N103" i="57"/>
  <c r="H25" i="57"/>
  <c r="K25" i="57"/>
  <c r="H51" i="57"/>
  <c r="K51" i="57"/>
  <c r="H86" i="57"/>
  <c r="K86" i="57"/>
  <c r="H18" i="58"/>
  <c r="K18" i="58"/>
  <c r="H23" i="58"/>
  <c r="K23" i="58"/>
  <c r="H14" i="56"/>
  <c r="K14" i="56"/>
  <c r="H20" i="56"/>
  <c r="K20" i="56"/>
  <c r="H41" i="56"/>
  <c r="K41" i="56"/>
  <c r="H43" i="56"/>
  <c r="K43" i="56"/>
  <c r="H45" i="57"/>
  <c r="K45" i="57"/>
  <c r="H93" i="57"/>
  <c r="K93" i="57"/>
  <c r="H13" i="58"/>
  <c r="K13" i="58"/>
  <c r="H26" i="58"/>
  <c r="K26" i="58"/>
  <c r="H36" i="58"/>
  <c r="K36" i="58"/>
  <c r="J46" i="56"/>
  <c r="E46" i="56"/>
  <c r="H76" i="57"/>
  <c r="K76" i="57"/>
  <c r="H22" i="56"/>
  <c r="K22" i="56"/>
  <c r="H30" i="56"/>
  <c r="K30" i="56"/>
  <c r="H36" i="56"/>
  <c r="K36" i="56"/>
  <c r="H16" i="57"/>
  <c r="K16" i="57"/>
  <c r="H18" i="57"/>
  <c r="K18" i="57"/>
  <c r="M103" i="57"/>
  <c r="H28" i="57"/>
  <c r="K28" i="57"/>
  <c r="H36" i="57"/>
  <c r="K36" i="57"/>
  <c r="H41" i="57"/>
  <c r="K41" i="57"/>
  <c r="H79" i="57"/>
  <c r="K79" i="57"/>
  <c r="H89" i="57"/>
  <c r="K89" i="57"/>
  <c r="H99" i="57"/>
  <c r="K99" i="57"/>
  <c r="O46" i="58"/>
  <c r="H41" i="58"/>
  <c r="K41" i="58"/>
  <c r="H43" i="58"/>
  <c r="K43" i="58"/>
  <c r="F46" i="56"/>
  <c r="H21" i="56"/>
  <c r="K21" i="56"/>
  <c r="N46" i="56"/>
  <c r="O46" i="56"/>
  <c r="H13" i="56"/>
  <c r="K13" i="56"/>
  <c r="L46" i="56"/>
  <c r="H38" i="57"/>
  <c r="K38" i="57"/>
  <c r="H70" i="57"/>
  <c r="K70" i="57"/>
  <c r="H102" i="57"/>
  <c r="K102" i="57"/>
  <c r="J46" i="58"/>
  <c r="L46" i="58"/>
  <c r="H20" i="58"/>
  <c r="K20" i="58"/>
  <c r="H37" i="58"/>
  <c r="K37" i="58"/>
  <c r="M46" i="56"/>
  <c r="H10" i="56"/>
  <c r="K10" i="56"/>
  <c r="H12" i="56"/>
  <c r="K12" i="56"/>
  <c r="H18" i="56"/>
  <c r="K18" i="56"/>
  <c r="H26" i="56"/>
  <c r="K26" i="56"/>
  <c r="H28" i="56"/>
  <c r="K28" i="56"/>
  <c r="H34" i="56"/>
  <c r="K34" i="56"/>
  <c r="H42" i="56"/>
  <c r="K42" i="56"/>
  <c r="O103" i="57"/>
  <c r="F103" i="57"/>
  <c r="H10" i="57"/>
  <c r="K10" i="57"/>
  <c r="H17" i="57"/>
  <c r="K17" i="57"/>
  <c r="H23" i="57"/>
  <c r="K23" i="57"/>
  <c r="H42" i="57"/>
  <c r="K42" i="57"/>
  <c r="H49" i="57"/>
  <c r="K49" i="57"/>
  <c r="H55" i="57"/>
  <c r="K55" i="57"/>
  <c r="H74" i="57"/>
  <c r="K74" i="57"/>
  <c r="H81" i="57"/>
  <c r="K81" i="57"/>
  <c r="H87" i="57"/>
  <c r="K87" i="57"/>
  <c r="D46" i="58"/>
  <c r="H11" i="58"/>
  <c r="K11" i="58"/>
  <c r="H24" i="58"/>
  <c r="K24" i="58"/>
  <c r="H31" i="58"/>
  <c r="K31" i="58"/>
  <c r="H40" i="56"/>
  <c r="K40" i="56"/>
  <c r="G103" i="57"/>
  <c r="H15" i="57"/>
  <c r="K15" i="57"/>
  <c r="H30" i="57"/>
  <c r="K30" i="57"/>
  <c r="H43" i="57"/>
  <c r="K43" i="57"/>
  <c r="H62" i="57"/>
  <c r="K62" i="57"/>
  <c r="H75" i="57"/>
  <c r="K75" i="57"/>
  <c r="H94" i="57"/>
  <c r="K94" i="57"/>
  <c r="M46" i="58"/>
  <c r="I46" i="58"/>
  <c r="H12" i="58"/>
  <c r="K12" i="58"/>
  <c r="H29" i="58"/>
  <c r="K29" i="58"/>
  <c r="H44" i="58"/>
  <c r="K44" i="58"/>
  <c r="H8" i="57"/>
  <c r="E46" i="58"/>
  <c r="J103" i="57"/>
  <c r="H26" i="57"/>
  <c r="K26" i="57"/>
  <c r="H33" i="57"/>
  <c r="K33" i="57"/>
  <c r="H39" i="57"/>
  <c r="K39" i="57"/>
  <c r="H58" i="57"/>
  <c r="K58" i="57"/>
  <c r="H65" i="57"/>
  <c r="K65" i="57"/>
  <c r="H71" i="57"/>
  <c r="K71" i="57"/>
  <c r="H90" i="57"/>
  <c r="K90" i="57"/>
  <c r="H97" i="57"/>
  <c r="K97" i="57"/>
  <c r="E103" i="57"/>
  <c r="F46" i="58"/>
  <c r="H8" i="58"/>
  <c r="H15" i="58"/>
  <c r="K15" i="58"/>
  <c r="H21" i="58"/>
  <c r="K21" i="58"/>
  <c r="H40" i="58"/>
  <c r="K40" i="58"/>
  <c r="N46" i="58"/>
  <c r="I46" i="56"/>
  <c r="H15" i="56"/>
  <c r="K15" i="56"/>
  <c r="H23" i="56"/>
  <c r="K23" i="56"/>
  <c r="H31" i="56"/>
  <c r="K31" i="56"/>
  <c r="H39" i="56"/>
  <c r="K39" i="56"/>
  <c r="B103" i="57"/>
  <c r="H14" i="57"/>
  <c r="K14" i="57"/>
  <c r="H46" i="57"/>
  <c r="K46" i="57"/>
  <c r="H78" i="57"/>
  <c r="K78" i="57"/>
  <c r="H91" i="57"/>
  <c r="K91" i="57"/>
  <c r="H9" i="58"/>
  <c r="K9" i="58"/>
  <c r="H28" i="58"/>
  <c r="K28" i="58"/>
  <c r="H45" i="58"/>
  <c r="K45" i="58"/>
  <c r="H8" i="56"/>
  <c r="K8" i="56"/>
  <c r="R77" i="99"/>
  <c r="S18" i="102"/>
  <c r="S98" i="102"/>
  <c r="R28" i="100"/>
  <c r="S26" i="102"/>
  <c r="R15" i="99"/>
  <c r="R23" i="99"/>
  <c r="S35" i="103"/>
  <c r="R101" i="99"/>
  <c r="R20" i="99"/>
  <c r="R32" i="99"/>
  <c r="R23" i="98"/>
  <c r="S41" i="103"/>
  <c r="S64" i="102"/>
  <c r="S44" i="103"/>
  <c r="S45" i="103"/>
  <c r="S14" i="102"/>
  <c r="S34" i="103"/>
  <c r="S38" i="101"/>
  <c r="S21" i="101"/>
  <c r="S27" i="101"/>
  <c r="S12" i="102"/>
  <c r="G46" i="104"/>
  <c r="R32" i="100"/>
  <c r="S33" i="101"/>
  <c r="R71" i="99"/>
  <c r="R70" i="99"/>
  <c r="R43" i="98"/>
  <c r="R28" i="99"/>
  <c r="S16" i="101"/>
  <c r="S95" i="102"/>
  <c r="S40" i="101"/>
  <c r="R9" i="99"/>
  <c r="R37" i="98"/>
  <c r="R19" i="100"/>
  <c r="R9" i="98"/>
  <c r="R10" i="99"/>
  <c r="R41" i="98"/>
  <c r="S24" i="102"/>
  <c r="S20" i="101"/>
  <c r="S91" i="102"/>
  <c r="S45" i="102"/>
  <c r="S39" i="102"/>
  <c r="S22" i="101"/>
  <c r="R57" i="99"/>
  <c r="S77" i="102"/>
  <c r="R31" i="99"/>
  <c r="R15" i="98"/>
  <c r="S90" i="102"/>
  <c r="S36" i="101"/>
  <c r="R33" i="100"/>
  <c r="R94" i="99"/>
  <c r="S40" i="103"/>
  <c r="S41" i="102"/>
  <c r="S32" i="101"/>
  <c r="R19" i="99"/>
  <c r="S28" i="102"/>
  <c r="R24" i="99"/>
  <c r="R38" i="99"/>
  <c r="S11" i="103"/>
  <c r="S23" i="101"/>
  <c r="S40" i="102"/>
  <c r="R65" i="99"/>
  <c r="S17" i="103"/>
  <c r="S52" i="102"/>
  <c r="R11" i="98"/>
  <c r="R56" i="99"/>
  <c r="T12" i="60"/>
  <c r="R28" i="98"/>
  <c r="R45" i="98"/>
  <c r="S71" i="102"/>
  <c r="S47" i="102"/>
  <c r="S43" i="103"/>
  <c r="S19" i="103"/>
  <c r="S62" i="102"/>
  <c r="S39" i="103"/>
  <c r="S92" i="102"/>
  <c r="S31" i="101"/>
  <c r="L103" i="105"/>
  <c r="R91" i="99"/>
  <c r="R93" i="99"/>
  <c r="R42" i="98"/>
  <c r="R26" i="98"/>
  <c r="R16" i="98"/>
  <c r="R30" i="99"/>
  <c r="S16" i="102"/>
  <c r="S88" i="102"/>
  <c r="S37" i="102"/>
  <c r="N46" i="104"/>
  <c r="N8" i="105"/>
  <c r="N103" i="105"/>
  <c r="G103" i="105"/>
  <c r="N8" i="106"/>
  <c r="N46" i="106"/>
  <c r="G46" i="106"/>
  <c r="L46" i="104"/>
  <c r="R97" i="99"/>
  <c r="S100" i="102"/>
  <c r="R103" i="102"/>
  <c r="S38" i="102"/>
  <c r="S76" i="102"/>
  <c r="R67" i="99"/>
  <c r="R63" i="99"/>
  <c r="R35" i="98"/>
  <c r="R102" i="99"/>
  <c r="R26" i="99"/>
  <c r="R20" i="100"/>
  <c r="S28" i="103"/>
  <c r="S25" i="101"/>
  <c r="S44" i="101"/>
  <c r="R33" i="99"/>
  <c r="S99" i="102"/>
  <c r="S30" i="101"/>
  <c r="S42" i="101"/>
  <c r="S97" i="102"/>
  <c r="R51" i="99"/>
  <c r="R12" i="100"/>
  <c r="S12" i="101"/>
  <c r="S21" i="102"/>
  <c r="R89" i="99"/>
  <c r="R40" i="98"/>
  <c r="R24" i="98"/>
  <c r="R19" i="98"/>
  <c r="R46" i="101"/>
  <c r="S57" i="102"/>
  <c r="S27" i="103"/>
  <c r="R37" i="99"/>
  <c r="R36" i="100"/>
  <c r="R31" i="98"/>
  <c r="R38" i="98"/>
  <c r="R22" i="98"/>
  <c r="R90" i="99"/>
  <c r="R80" i="99"/>
  <c r="R72" i="99"/>
  <c r="R96" i="99"/>
  <c r="R48" i="99"/>
  <c r="S67" i="102"/>
  <c r="S19" i="102"/>
  <c r="S53" i="102"/>
  <c r="R92" i="99"/>
  <c r="R46" i="103"/>
  <c r="S37" i="101"/>
  <c r="T28" i="60"/>
  <c r="R98" i="99"/>
  <c r="R42" i="99"/>
  <c r="R12" i="99"/>
  <c r="R25" i="98"/>
  <c r="S36" i="103"/>
  <c r="S15" i="102"/>
  <c r="S87" i="102"/>
  <c r="S46" i="102"/>
  <c r="S29" i="103"/>
  <c r="S35" i="101"/>
  <c r="R38" i="100"/>
  <c r="S16" i="103"/>
  <c r="M103" i="102"/>
  <c r="S8" i="102"/>
  <c r="S70" i="102"/>
  <c r="S10" i="102"/>
  <c r="S32" i="103"/>
  <c r="S12" i="103"/>
  <c r="M46" i="101"/>
  <c r="S8" i="101"/>
  <c r="S54" i="102"/>
  <c r="M46" i="103"/>
  <c r="F46" i="100"/>
  <c r="F46" i="94"/>
  <c r="R75" i="99"/>
  <c r="R81" i="99"/>
  <c r="J46" i="100"/>
  <c r="F103" i="99"/>
  <c r="R32" i="98"/>
  <c r="F46" i="98"/>
  <c r="T45" i="59"/>
  <c r="R99" i="99"/>
  <c r="R30" i="98"/>
  <c r="F46" i="89"/>
  <c r="N46" i="100"/>
  <c r="R17" i="98"/>
  <c r="R95" i="99"/>
  <c r="N103" i="99"/>
  <c r="N46" i="98"/>
  <c r="R8" i="98"/>
  <c r="R69" i="99"/>
  <c r="J46" i="98"/>
  <c r="R83" i="99"/>
  <c r="J103" i="99"/>
  <c r="R79" i="99"/>
  <c r="Q44" i="97"/>
  <c r="Q44" i="95"/>
  <c r="I46" i="88"/>
  <c r="K44" i="95"/>
  <c r="Q101" i="96"/>
  <c r="K44" i="97"/>
  <c r="K101" i="96"/>
  <c r="I46" i="86"/>
  <c r="G46" i="83"/>
  <c r="T44" i="61"/>
  <c r="F46" i="91"/>
  <c r="T41" i="61"/>
  <c r="F103" i="93"/>
  <c r="T58" i="60"/>
  <c r="I103" i="87"/>
  <c r="T30" i="59"/>
  <c r="T29" i="61"/>
  <c r="F103" i="90"/>
  <c r="T24" i="59"/>
  <c r="T57" i="60"/>
  <c r="T76" i="60"/>
  <c r="T29" i="59"/>
  <c r="T86" i="60"/>
  <c r="T51" i="60"/>
  <c r="T68" i="60"/>
  <c r="T25" i="60"/>
  <c r="C46" i="74"/>
  <c r="G46" i="74"/>
  <c r="F103" i="81"/>
  <c r="T36" i="60"/>
  <c r="T45" i="61"/>
  <c r="T22" i="61"/>
  <c r="T9" i="60"/>
  <c r="T92" i="60"/>
  <c r="T38" i="59"/>
  <c r="G103" i="84"/>
  <c r="T83" i="60"/>
  <c r="T19" i="60"/>
  <c r="T41" i="60"/>
  <c r="T33" i="59"/>
  <c r="T65" i="60"/>
  <c r="G46" i="85"/>
  <c r="F103" i="78"/>
  <c r="T44" i="59"/>
  <c r="T17" i="61"/>
  <c r="T94" i="60"/>
  <c r="T27" i="61"/>
  <c r="T32" i="61"/>
  <c r="T25" i="59"/>
  <c r="T44" i="60"/>
  <c r="T15" i="59"/>
  <c r="T101" i="60"/>
  <c r="T14" i="61"/>
  <c r="F46" i="80"/>
  <c r="F46" i="82"/>
  <c r="T43" i="59"/>
  <c r="T40" i="59"/>
  <c r="T84" i="60"/>
  <c r="T20" i="60"/>
  <c r="T8" i="60"/>
  <c r="T35" i="61"/>
  <c r="T25" i="61"/>
  <c r="T39" i="59"/>
  <c r="T102" i="60"/>
  <c r="T12" i="61"/>
  <c r="T61" i="60"/>
  <c r="T16" i="61"/>
  <c r="T30" i="60"/>
  <c r="T64" i="60"/>
  <c r="F46" i="79"/>
  <c r="F46" i="77"/>
  <c r="T100" i="60"/>
  <c r="T26" i="60"/>
  <c r="T49" i="60"/>
  <c r="T15" i="60"/>
  <c r="C46" i="77"/>
  <c r="L8" i="77"/>
  <c r="L46" i="77"/>
  <c r="L8" i="79"/>
  <c r="L46" i="79"/>
  <c r="C46" i="79"/>
  <c r="C103" i="78"/>
  <c r="L8" i="78"/>
  <c r="L103" i="78"/>
  <c r="T33" i="61"/>
  <c r="L46" i="68"/>
  <c r="T62" i="60"/>
  <c r="T18" i="61"/>
  <c r="T77" i="60"/>
  <c r="T27" i="60"/>
  <c r="T36" i="61"/>
  <c r="T37" i="59"/>
  <c r="T35" i="60"/>
  <c r="T18" i="59"/>
  <c r="T28" i="59"/>
  <c r="T40" i="61"/>
  <c r="T43" i="61"/>
  <c r="T40" i="60"/>
  <c r="T38" i="61"/>
  <c r="T11" i="60"/>
  <c r="G103" i="75"/>
  <c r="C46" i="76"/>
  <c r="G8" i="76"/>
  <c r="G46" i="76"/>
  <c r="C103" i="75"/>
  <c r="T43" i="60"/>
  <c r="T24" i="61"/>
  <c r="T31" i="60"/>
  <c r="T18" i="60"/>
  <c r="T59" i="60"/>
  <c r="T55" i="60"/>
  <c r="T33" i="60"/>
  <c r="T67" i="60"/>
  <c r="T53" i="60"/>
  <c r="T79" i="60"/>
  <c r="L103" i="69"/>
  <c r="T9" i="59"/>
  <c r="M103" i="72"/>
  <c r="M46" i="73"/>
  <c r="D46" i="71"/>
  <c r="M46" i="71"/>
  <c r="D103" i="72"/>
  <c r="D46" i="73"/>
  <c r="T21" i="60"/>
  <c r="T78" i="60"/>
  <c r="T35" i="59"/>
  <c r="T39" i="61"/>
  <c r="T19" i="59"/>
  <c r="T13" i="60"/>
  <c r="T28" i="61"/>
  <c r="T19" i="61"/>
  <c r="T85" i="60"/>
  <c r="T30" i="61"/>
  <c r="T17" i="59"/>
  <c r="T93" i="60"/>
  <c r="T54" i="60"/>
  <c r="T89" i="60"/>
  <c r="T23" i="61"/>
  <c r="T60" i="60"/>
  <c r="T24" i="60"/>
  <c r="T48" i="60"/>
  <c r="L46" i="70"/>
  <c r="T23" i="59"/>
  <c r="T96" i="60"/>
  <c r="T14" i="60"/>
  <c r="T69" i="60"/>
  <c r="T75" i="60"/>
  <c r="T10" i="59"/>
  <c r="T31" i="61"/>
  <c r="T42" i="60"/>
  <c r="T41" i="59"/>
  <c r="T80" i="60"/>
  <c r="T39" i="60"/>
  <c r="T9" i="61"/>
  <c r="R46" i="61"/>
  <c r="T14" i="59"/>
  <c r="T42" i="59"/>
  <c r="T46" i="60"/>
  <c r="T72" i="60"/>
  <c r="T36" i="59"/>
  <c r="T74" i="60"/>
  <c r="T73" i="60"/>
  <c r="T91" i="60"/>
  <c r="T45" i="60"/>
  <c r="T13" i="59"/>
  <c r="T20" i="61"/>
  <c r="T88" i="60"/>
  <c r="P46" i="67"/>
  <c r="T15" i="61"/>
  <c r="T13" i="61"/>
  <c r="T11" i="61"/>
  <c r="T70" i="60"/>
  <c r="P103" i="66"/>
  <c r="P46" i="65"/>
  <c r="T50" i="60"/>
  <c r="T32" i="60"/>
  <c r="T31" i="59"/>
  <c r="T82" i="60"/>
  <c r="T11" i="59"/>
  <c r="T81" i="60"/>
  <c r="T17" i="60"/>
  <c r="R103" i="60"/>
  <c r="L46" i="62"/>
  <c r="T99" i="60"/>
  <c r="T34" i="61"/>
  <c r="T95" i="60"/>
  <c r="T16" i="60"/>
  <c r="T38" i="60"/>
  <c r="T10" i="61"/>
  <c r="T52" i="60"/>
  <c r="T22" i="59"/>
  <c r="T87" i="60"/>
  <c r="T10" i="60"/>
  <c r="T37" i="60"/>
  <c r="T63" i="60"/>
  <c r="T22" i="60"/>
  <c r="T32" i="59"/>
  <c r="T29" i="60"/>
  <c r="T56" i="60"/>
  <c r="T97" i="60"/>
  <c r="T26" i="59"/>
  <c r="G46" i="62"/>
  <c r="G103" i="63"/>
  <c r="G46" i="64"/>
  <c r="L103" i="63"/>
  <c r="L46" i="64"/>
  <c r="T12" i="59"/>
  <c r="T16" i="59"/>
  <c r="T90" i="60"/>
  <c r="T47" i="60"/>
  <c r="T26" i="61"/>
  <c r="H46" i="56"/>
  <c r="K46" i="56"/>
  <c r="T20" i="59"/>
  <c r="T34" i="59"/>
  <c r="T23" i="60"/>
  <c r="T71" i="60"/>
  <c r="R46" i="59"/>
  <c r="K46" i="61"/>
  <c r="T8" i="61"/>
  <c r="T21" i="61"/>
  <c r="K46" i="59"/>
  <c r="T8" i="59"/>
  <c r="K103" i="60"/>
  <c r="T27" i="59"/>
  <c r="T98" i="60"/>
  <c r="T66" i="60"/>
  <c r="K8" i="57"/>
  <c r="K103" i="57"/>
  <c r="H103" i="57"/>
  <c r="K8" i="58"/>
  <c r="K46" i="58"/>
  <c r="H46" i="58"/>
  <c r="R46" i="100"/>
  <c r="S46" i="101"/>
  <c r="S46" i="103"/>
  <c r="S103" i="102"/>
  <c r="R103" i="99"/>
  <c r="R46" i="98"/>
  <c r="T46" i="59"/>
  <c r="T103" i="60"/>
  <c r="T46" i="61"/>
</calcChain>
</file>

<file path=xl/sharedStrings.xml><?xml version="1.0" encoding="utf-8"?>
<sst xmlns="http://schemas.openxmlformats.org/spreadsheetml/2006/main" count="4465" uniqueCount="548">
  <si>
    <t>COMPARATIVE REPORT OF LOCAL GOVERNMENT</t>
  </si>
  <si>
    <t>REVENUES AND EXPENDITURES</t>
  </si>
  <si>
    <t>Modified Version for Printing</t>
  </si>
  <si>
    <t>Comparative Report of Local Government Revenues and Expenditures</t>
  </si>
  <si>
    <t>Table of Contents</t>
  </si>
  <si>
    <t xml:space="preserve">Exhibit </t>
  </si>
  <si>
    <t>A</t>
  </si>
  <si>
    <t>General Government</t>
  </si>
  <si>
    <t>B</t>
  </si>
  <si>
    <t>Local Revenue</t>
  </si>
  <si>
    <t>B-1</t>
  </si>
  <si>
    <t>Inter-Governmental Revenue</t>
  </si>
  <si>
    <t>B-2</t>
  </si>
  <si>
    <t>Other Local Taxes</t>
  </si>
  <si>
    <t>C</t>
  </si>
  <si>
    <t>Summary of Maintenance and Operation Expenditures</t>
  </si>
  <si>
    <t>C-1</t>
  </si>
  <si>
    <t>General Government Administration Expenditures by Activity</t>
  </si>
  <si>
    <t>C-2</t>
  </si>
  <si>
    <t>Judicial Administration Expenditures by Activity</t>
  </si>
  <si>
    <t>C-3</t>
  </si>
  <si>
    <t>Public Safety Expenditures by Activity</t>
  </si>
  <si>
    <t>C-4</t>
  </si>
  <si>
    <t>Public Works Expenditures by Activity</t>
  </si>
  <si>
    <t>C-5</t>
  </si>
  <si>
    <t>Health and Welfare Expenditures by Activity</t>
  </si>
  <si>
    <t>C-6</t>
  </si>
  <si>
    <t>Education Expenditures by Activity</t>
  </si>
  <si>
    <t>C-7</t>
  </si>
  <si>
    <t>Parks, Recreation, and Cultural Expenditures by Activity</t>
  </si>
  <si>
    <t>C-8</t>
  </si>
  <si>
    <t>Community Development Expenditures by Activity</t>
  </si>
  <si>
    <t>D</t>
  </si>
  <si>
    <t>Capital Projects for General Government</t>
  </si>
  <si>
    <t>E</t>
  </si>
  <si>
    <t>Debt Service for General Government</t>
  </si>
  <si>
    <t>F</t>
  </si>
  <si>
    <t>Summary of Enterprise Activities</t>
  </si>
  <si>
    <t>G</t>
  </si>
  <si>
    <t>Summary of Outstanding Debt</t>
  </si>
  <si>
    <t>H</t>
  </si>
  <si>
    <t>Demographic and Tax Data</t>
  </si>
  <si>
    <t>Notes to Comparative Report of Local Government Revenues and Expenditures</t>
  </si>
  <si>
    <t>G r o s s   D e b t</t>
  </si>
  <si>
    <t>For the Fiscal Year Ended June 30, 2017</t>
  </si>
  <si>
    <t>Year Ended June 30, 2017</t>
  </si>
  <si>
    <t>COMPARATIVE REPORT</t>
  </si>
  <si>
    <t>GENERAL GOVERNMENT</t>
  </si>
  <si>
    <t>For the Year Ended June 30, 2017</t>
  </si>
  <si>
    <t>Revenue</t>
  </si>
  <si>
    <t>Expenditures, Transfers and Contributions</t>
  </si>
  <si>
    <t>(Exhibit B)</t>
  </si>
  <si>
    <t>(Exhibit B-1)</t>
  </si>
  <si>
    <t>(Exhibit C)</t>
  </si>
  <si>
    <t>Transfers To</t>
  </si>
  <si>
    <t>No.</t>
  </si>
  <si>
    <t>Population</t>
  </si>
  <si>
    <t>Locality</t>
  </si>
  <si>
    <t>From the Commonwealth</t>
  </si>
  <si>
    <t>Federal Pass-Through</t>
  </si>
  <si>
    <t>Direct Federal Aid</t>
  </si>
  <si>
    <t>Total Revenue</t>
  </si>
  <si>
    <t>Non-Revenue Receipts</t>
  </si>
  <si>
    <t>Transfers from Other Funds</t>
  </si>
  <si>
    <t>Total Amount Available</t>
  </si>
  <si>
    <t xml:space="preserve">Maintenance and Operation Expenditures </t>
  </si>
  <si>
    <t>General Government Capital Projects</t>
  </si>
  <si>
    <t>General Government  Debt Service</t>
  </si>
  <si>
    <t>Enterprise Operations</t>
  </si>
  <si>
    <t>Alexandria</t>
  </si>
  <si>
    <t>Bristol</t>
  </si>
  <si>
    <t>Buena Vista</t>
  </si>
  <si>
    <t>Charlottesville</t>
  </si>
  <si>
    <t>Chesapeake</t>
  </si>
  <si>
    <t>Colonial Heights</t>
  </si>
  <si>
    <t>Covington</t>
  </si>
  <si>
    <t>Danville</t>
  </si>
  <si>
    <t>Emporia</t>
  </si>
  <si>
    <t>Fairfax</t>
  </si>
  <si>
    <t>Falls Church</t>
  </si>
  <si>
    <t>Franklin</t>
  </si>
  <si>
    <t>Fredericksburg</t>
  </si>
  <si>
    <t>Galax</t>
  </si>
  <si>
    <t>Hampton</t>
  </si>
  <si>
    <t>Harrisonburg</t>
  </si>
  <si>
    <t>Hopewell</t>
  </si>
  <si>
    <t>Lexington</t>
  </si>
  <si>
    <t>Lynchburg</t>
  </si>
  <si>
    <t>Manassas</t>
  </si>
  <si>
    <t>Manassas Park</t>
  </si>
  <si>
    <t>Martinsville</t>
  </si>
  <si>
    <t>Newport News</t>
  </si>
  <si>
    <t>Norfolk</t>
  </si>
  <si>
    <t>Norton</t>
  </si>
  <si>
    <t>Petersburg</t>
  </si>
  <si>
    <t>Poquoson</t>
  </si>
  <si>
    <t>Portsmouth</t>
  </si>
  <si>
    <t>Radford</t>
  </si>
  <si>
    <t>Richmond</t>
  </si>
  <si>
    <t>Roanoke</t>
  </si>
  <si>
    <t>Salem</t>
  </si>
  <si>
    <t>Staunton</t>
  </si>
  <si>
    <t>Suffolk</t>
  </si>
  <si>
    <t>Virginia Beach</t>
  </si>
  <si>
    <t>Waynesboro</t>
  </si>
  <si>
    <t>Williamsburg</t>
  </si>
  <si>
    <t>Winchester</t>
  </si>
  <si>
    <t>Total</t>
  </si>
  <si>
    <t>Accomack</t>
  </si>
  <si>
    <t>Albemarle</t>
  </si>
  <si>
    <t>Alleghany</t>
  </si>
  <si>
    <t>Amelia</t>
  </si>
  <si>
    <t>Amherst</t>
  </si>
  <si>
    <t>Appomattox</t>
  </si>
  <si>
    <t>Arlington</t>
  </si>
  <si>
    <t>Augusta</t>
  </si>
  <si>
    <t>Bath</t>
  </si>
  <si>
    <t>Bedford</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</si>
  <si>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</si>
  <si>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</si>
  <si>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</si>
  <si>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</si>
  <si>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</si>
  <si>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</si>
  <si>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</si>
  <si>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</si>
  <si>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</si>
  <si>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</si>
  <si>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</si>
  <si>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</si>
  <si>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</si>
  <si>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</si>
  <si>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</si>
  <si>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</si>
  <si>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</si>
  <si>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</si>
  <si>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Fauquier</t>
  </si>
  <si>
    <t>Floyd</t>
  </si>
  <si>
    <t>Fluvanna</t>
  </si>
  <si>
    <t>Frederick</t>
  </si>
  <si>
    <t>Giles</t>
  </si>
  <si>
    <t>Gloucester</t>
  </si>
  <si>
    <t>Goochland</t>
  </si>
  <si>
    <t>Grayson</t>
  </si>
  <si>
    <t>Greene</t>
  </si>
  <si>
    <t>Greensville</t>
  </si>
  <si>
    <t>Halifax</t>
  </si>
  <si>
    <t>Hanover</t>
  </si>
  <si>
    <t>Henrico</t>
  </si>
  <si>
    <t>Henry</t>
  </si>
  <si>
    <t>Highland</t>
  </si>
  <si>
    <t>Isle of Wight</t>
  </si>
  <si>
    <t>James City</t>
  </si>
  <si>
    <t>King &amp; Queen</t>
  </si>
  <si>
    <t>King George</t>
  </si>
  <si>
    <t>King William</t>
  </si>
  <si>
    <t>Lancaster</t>
  </si>
  <si>
    <t>Lee</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</si>
  <si>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</si>
  <si>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</si>
  <si>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</si>
  <si>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</si>
  <si>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</si>
  <si>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</si>
  <si>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</si>
  <si>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</si>
  <si>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</si>
  <si>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</si>
  <si>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</si>
  <si>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</si>
  <si>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</si>
  <si>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</si>
  <si>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</si>
  <si>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</si>
  <si>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</si>
  <si>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</si>
  <si>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</si>
  <si>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</si>
  <si>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Prince William</t>
  </si>
  <si>
    <t>Pulaski</t>
  </si>
  <si>
    <t>Rappahannock</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</si>
  <si>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</si>
  <si>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</si>
  <si>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</si>
  <si>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</si>
  <si>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</si>
  <si>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</si>
  <si>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</si>
  <si>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</si>
  <si>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</si>
  <si>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</si>
  <si>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</si>
  <si>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</si>
  <si>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</si>
  <si>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</si>
  <si>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</si>
  <si>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</si>
  <si>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</si>
  <si>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</si>
  <si>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Abingdon</t>
  </si>
  <si>
    <t>Ashland</t>
  </si>
  <si>
    <t>Berryville</t>
  </si>
  <si>
    <t>Big Stone Gap</t>
  </si>
  <si>
    <t>Blacksburg</t>
  </si>
  <si>
    <t>Blackstone</t>
  </si>
  <si>
    <t>Bluefield</t>
  </si>
  <si>
    <t>Bridgewater</t>
  </si>
  <si>
    <t>Broadway</t>
  </si>
  <si>
    <t>Christiansburg</t>
  </si>
  <si>
    <t>Clifton Forge</t>
  </si>
  <si>
    <t>Colonial Beach</t>
  </si>
  <si>
    <t>Dumfries</t>
  </si>
  <si>
    <t>Farmville</t>
  </si>
  <si>
    <t>Front Royal</t>
  </si>
  <si>
    <t>Herndon</t>
  </si>
  <si>
    <t>Leesburg</t>
  </si>
  <si>
    <t>Luray</t>
  </si>
  <si>
    <t>Marion</t>
  </si>
  <si>
    <t>Purcellville</t>
  </si>
  <si>
    <t>Richlands</t>
  </si>
  <si>
    <t>Rocky Mount</t>
  </si>
  <si>
    <t>Smithfield</t>
  </si>
  <si>
    <t>South Boston</t>
  </si>
  <si>
    <t>South Hill</t>
  </si>
  <si>
    <t>Strasburg</t>
  </si>
  <si>
    <t>Vienna</t>
  </si>
  <si>
    <t>Vinton</t>
  </si>
  <si>
    <t>Warrenton</t>
  </si>
  <si>
    <t>West Point</t>
  </si>
  <si>
    <t>Woodstock</t>
  </si>
  <si>
    <t>Wytheville</t>
  </si>
  <si>
    <t>LOCAL REVENUE</t>
  </si>
  <si>
    <t xml:space="preserve">    General Property Taxes</t>
  </si>
  <si>
    <t>Revenue from Use of Money and Property</t>
  </si>
  <si>
    <t>Real Property</t>
  </si>
  <si>
    <t>Public Service Corporations</t>
  </si>
  <si>
    <t>Personal Property - General</t>
  </si>
  <si>
    <t>Personal Property - Mobile Home</t>
  </si>
  <si>
    <t>Machinery and Tools</t>
  </si>
  <si>
    <t>Merchants' Capital</t>
  </si>
  <si>
    <t>Penalties</t>
  </si>
  <si>
    <t>Interest</t>
  </si>
  <si>
    <t>Total Amount</t>
  </si>
  <si>
    <t xml:space="preserve">    Other Local Taxes (Exhibit B-2)</t>
  </si>
  <si>
    <t>Permits, Privilege Fees, and Regulatory Licenses</t>
  </si>
  <si>
    <t>Fines and Forfeitures</t>
  </si>
  <si>
    <t>Charges for Services</t>
  </si>
  <si>
    <t>Rental and Sale of Property</t>
  </si>
  <si>
    <t>Miscellaneous</t>
  </si>
  <si>
    <t>Total Local Revenue</t>
  </si>
  <si>
    <t>INTER-GOVERNMENTAL REVENUE</t>
  </si>
  <si>
    <t>Memo Only</t>
  </si>
  <si>
    <t>From the Federal Government</t>
  </si>
  <si>
    <t>Expenditures Made on Behalf of the Local Government</t>
  </si>
  <si>
    <t>Payments in Lieu of Taxes</t>
  </si>
  <si>
    <t>Non- Categorical State Aid</t>
  </si>
  <si>
    <t>Shared Expenses (Categorical)</t>
  </si>
  <si>
    <t xml:space="preserve"> Categorical State Aid</t>
  </si>
  <si>
    <t>Total from the Commonwealth</t>
  </si>
  <si>
    <t>Non- Categorical Federal Aid</t>
  </si>
  <si>
    <t xml:space="preserve"> Categorical Federal Aid</t>
  </si>
  <si>
    <t>Total from the Federal Government</t>
  </si>
  <si>
    <t>State</t>
  </si>
  <si>
    <t>Federal</t>
  </si>
  <si>
    <t>Local Sales and Use Taxes</t>
  </si>
  <si>
    <t>Consumer Utility Taxes</t>
  </si>
  <si>
    <t>Business License Taxes</t>
  </si>
  <si>
    <t>Franchise License Taxes</t>
  </si>
  <si>
    <t>Motor Vehicle License Taxes</t>
  </si>
  <si>
    <t>Bank Stock Taxes</t>
  </si>
  <si>
    <t>Recordation and Will Taxes</t>
  </si>
  <si>
    <t xml:space="preserve"> Tobacco Taxes</t>
  </si>
  <si>
    <t xml:space="preserve"> Admission Taxes</t>
  </si>
  <si>
    <t>Hotel and Motel Room Taxes</t>
  </si>
  <si>
    <t>Restaurant Food Taxes</t>
  </si>
  <si>
    <t>Coal, Oil, and Gas Taxes</t>
  </si>
  <si>
    <t>SUMMARY OF MAINTENANCE AND OPERATIONS EXPENDITURES (by Function)</t>
  </si>
  <si>
    <t>General Government Administration (Exhibit C-1)</t>
  </si>
  <si>
    <t>Judicial Administration (Exhibit C-2)</t>
  </si>
  <si>
    <t>Public Safety (Exhibit C-3)</t>
  </si>
  <si>
    <t>Public Works (Exhibit C-4)</t>
  </si>
  <si>
    <t>Health and Welfare (Exhibit C-5)</t>
  </si>
  <si>
    <t>Education (Exhibit C-6)</t>
  </si>
  <si>
    <t>Parks, Recreation, and Cultural (Exhibit C-7)</t>
  </si>
  <si>
    <t>Community Development (Exhibit C-8)</t>
  </si>
  <si>
    <t>Nondepartmental</t>
  </si>
  <si>
    <t>Total Expenditures</t>
  </si>
  <si>
    <t>GENERAL GOVERNMENT ADMINISTRATION EXPEDITURES BY ACTIVITY</t>
  </si>
  <si>
    <t>General and Financial Administration</t>
  </si>
  <si>
    <t>Reported Elements (Memo Only)</t>
  </si>
  <si>
    <t>Sources of Funds for Expenditures</t>
  </si>
  <si>
    <t>Legislative</t>
  </si>
  <si>
    <t>Amount</t>
  </si>
  <si>
    <t>Commissioner of Revenue</t>
  </si>
  <si>
    <t>Treasurer</t>
  </si>
  <si>
    <t>Data Processing</t>
  </si>
  <si>
    <t>Automotive Motor Pool</t>
  </si>
  <si>
    <t>Central Purchasing/ Central Stores</t>
  </si>
  <si>
    <t>Print Shop</t>
  </si>
  <si>
    <t>Risk Management/ Self Insurance</t>
  </si>
  <si>
    <t>Board of Elections</t>
  </si>
  <si>
    <t>Commonwealth Categorical Aid</t>
  </si>
  <si>
    <t>Local Charges for Service</t>
  </si>
  <si>
    <t>JUDICIAL ADMINISTRATION EXPENDITURES BY ACTIVITY</t>
  </si>
  <si>
    <t>Courts</t>
  </si>
  <si>
    <t>Clerk of the Circuit Court</t>
  </si>
  <si>
    <t>Sheriff</t>
  </si>
  <si>
    <t>Commonwealth's Attorney</t>
  </si>
  <si>
    <t>PUBLIC SAFETY EXPENDITURES BY ACTIVITY</t>
  </si>
  <si>
    <t>Law Enforcement and Traffic Control</t>
  </si>
  <si>
    <t>Correction and Detention</t>
  </si>
  <si>
    <t>(Memo Only)</t>
  </si>
  <si>
    <t>Fire and Rescue Services</t>
  </si>
  <si>
    <t>City/County Operated Institutions</t>
  </si>
  <si>
    <t>Probabtion Office</t>
  </si>
  <si>
    <t>Inspections</t>
  </si>
  <si>
    <t>Other Protection</t>
  </si>
  <si>
    <t>PUBLIC WORKS EXPENDITURES BY ACTIVITY</t>
  </si>
  <si>
    <t>* Memo Only</t>
  </si>
  <si>
    <t>Maintenance of Highways, Streets, Bridges, and Sidewalks</t>
  </si>
  <si>
    <t>Sanitation and Waste Removal</t>
  </si>
  <si>
    <t>Maintenance of General Buildings and Grounds</t>
  </si>
  <si>
    <t>State Expenditures Made on Behalf of the Local Government</t>
  </si>
  <si>
    <t>HEALTH AND WELFARE EXPENDITURES BY ACTIVITY</t>
  </si>
  <si>
    <t>Health</t>
  </si>
  <si>
    <t>Mental Health and Mental Retardation</t>
  </si>
  <si>
    <t>Welfare/Social Services</t>
  </si>
  <si>
    <t>Tax Relief for the Elderly/Handicapped</t>
  </si>
  <si>
    <t>EDUCATION EXPENDITURES BY ACTIVITY</t>
  </si>
  <si>
    <t>Instruction</t>
  </si>
  <si>
    <t>Administration, Attendance and Health</t>
  </si>
  <si>
    <t>Pupil Transportation Services</t>
  </si>
  <si>
    <t>Operation and Maintenance Services</t>
  </si>
  <si>
    <t>School Food Services and Other Non-Instructional Operations</t>
  </si>
  <si>
    <t>Contributions to Community Colleges</t>
  </si>
  <si>
    <t>Total Education</t>
  </si>
  <si>
    <t>PARKS, RECREATION AND CULTURAL EXPENDITURES BY ACTIVITY</t>
  </si>
  <si>
    <t>Parks and Recreation</t>
  </si>
  <si>
    <t>Cultural Enrichment</t>
  </si>
  <si>
    <t>Public Libraries</t>
  </si>
  <si>
    <t>COMMUNITY DEVELOPMENT EXPENDITURES BY ACTIVITY</t>
  </si>
  <si>
    <t>Planning and Community Development</t>
  </si>
  <si>
    <t>Environmental Management</t>
  </si>
  <si>
    <t>Cooperative Extension Program</t>
  </si>
  <si>
    <t>CAPITAL PROJECTS FOR GENERAL GOVERNMENT</t>
  </si>
  <si>
    <t>Memo only</t>
  </si>
  <si>
    <t>S o u r c e s   o f   F u n d s</t>
  </si>
  <si>
    <t>A p p l i c a t i o n   o f   F u n d s</t>
  </si>
  <si>
    <t>Expenditures Made  on Behalf of the Local Government</t>
  </si>
  <si>
    <t xml:space="preserve">  State Grants</t>
  </si>
  <si>
    <t xml:space="preserve">  Federal Grants</t>
  </si>
  <si>
    <t xml:space="preserve">  Debt Proceeds</t>
  </si>
  <si>
    <t xml:space="preserve">  Interest Income</t>
  </si>
  <si>
    <t xml:space="preserve">  Sale of Property</t>
  </si>
  <si>
    <t>Transfers From General Government</t>
  </si>
  <si>
    <t>Payments From Other Governments</t>
  </si>
  <si>
    <t xml:space="preserve"> Other Sources</t>
  </si>
  <si>
    <t xml:space="preserve"> Total Sources</t>
  </si>
  <si>
    <t xml:space="preserve">  Education</t>
  </si>
  <si>
    <t xml:space="preserve"> Streets, Roads, and Bridges</t>
  </si>
  <si>
    <t xml:space="preserve"> Other General Government</t>
  </si>
  <si>
    <t xml:space="preserve"> Transfers to Other Funds</t>
  </si>
  <si>
    <t>Payments to Other Governments</t>
  </si>
  <si>
    <t xml:space="preserve"> Total Applications</t>
  </si>
  <si>
    <t>State/Federal</t>
  </si>
  <si>
    <t>DEBT SERVICE FOR GENERAL GOVERNMENT</t>
  </si>
  <si>
    <t>Application  of  Funds</t>
  </si>
  <si>
    <t>Sources of Funds</t>
  </si>
  <si>
    <t>Redemption of Debt</t>
  </si>
  <si>
    <t>Debt Interest Costs</t>
  </si>
  <si>
    <t>Direct Sources</t>
  </si>
  <si>
    <t xml:space="preserve"> Transfers From Other Funds</t>
  </si>
  <si>
    <t xml:space="preserve">  Total</t>
  </si>
  <si>
    <t>Transfers to General Government</t>
  </si>
  <si>
    <t xml:space="preserve">  Other</t>
  </si>
  <si>
    <t>SUMMARY OF ENTERPRISE ACTIVITIES</t>
  </si>
  <si>
    <t>Revenues From Direct Charges and Contributions</t>
  </si>
  <si>
    <t>Payments to Other Local Governments for Enterprise Activities</t>
  </si>
  <si>
    <t>Payments To Enterprise Type Authorities</t>
  </si>
  <si>
    <t>Contributions/Payments in Support of Operating Expenditures</t>
  </si>
  <si>
    <t>Local Government Enterprise Expenses</t>
  </si>
  <si>
    <t xml:space="preserve"> General Operating and Interest</t>
  </si>
  <si>
    <t xml:space="preserve">  Capital</t>
  </si>
  <si>
    <t xml:space="preserve">  User Charges</t>
  </si>
  <si>
    <t>Net Transfers (To) From General Government Funds</t>
  </si>
  <si>
    <t xml:space="preserve"> From Other Local Governments</t>
  </si>
  <si>
    <t xml:space="preserve"> From the Commonwealth</t>
  </si>
  <si>
    <t xml:space="preserve"> Miscellaneous Revenue</t>
  </si>
  <si>
    <t xml:space="preserve"> Funds Available for Operations</t>
  </si>
  <si>
    <t>General Operating Expenses</t>
  </si>
  <si>
    <t xml:space="preserve">  Depreciation</t>
  </si>
  <si>
    <t xml:space="preserve"> Debt Interest Expenses</t>
  </si>
  <si>
    <t xml:space="preserve"> Other Expenses</t>
  </si>
  <si>
    <t xml:space="preserve"> Total Expenses</t>
  </si>
  <si>
    <t xml:space="preserve"> Funds Available After Expenses</t>
  </si>
  <si>
    <t xml:space="preserve">  No.</t>
  </si>
  <si>
    <t>SUMMARY OF OUTSTANDING DEBT</t>
  </si>
  <si>
    <t>G r o s s  D e b t</t>
  </si>
  <si>
    <t>Gross Debt by Function</t>
  </si>
  <si>
    <t>Balance of Net Debt</t>
  </si>
  <si>
    <t>Bond and Bond Issue Anticipation Loans</t>
  </si>
  <si>
    <t xml:space="preserve"> Literary Fund Loans</t>
  </si>
  <si>
    <t>Other Long-Term Obligations</t>
  </si>
  <si>
    <t xml:space="preserve"> Temporary Loans</t>
  </si>
  <si>
    <t>Streets, Roads, and Bridges</t>
  </si>
  <si>
    <t>Other General Government</t>
  </si>
  <si>
    <t xml:space="preserve"> Enterprise Activities</t>
  </si>
  <si>
    <t xml:space="preserve"> Funds Restricted</t>
  </si>
  <si>
    <t xml:space="preserve">  Amount</t>
  </si>
  <si>
    <t>Average Daily</t>
  </si>
  <si>
    <t>Revenue Capacity</t>
  </si>
  <si>
    <t>Composite</t>
  </si>
  <si>
    <t xml:space="preserve">Real Estate </t>
  </si>
  <si>
    <t>Total Real</t>
  </si>
  <si>
    <t xml:space="preserve">Land Area </t>
  </si>
  <si>
    <t xml:space="preserve">Population </t>
  </si>
  <si>
    <t>Unemployment</t>
  </si>
  <si>
    <t>Membership in</t>
  </si>
  <si>
    <t>per Capita</t>
  </si>
  <si>
    <t>Fiscal Stress</t>
  </si>
  <si>
    <t>Tax Rate 
CY2016 or FY2017</t>
  </si>
  <si>
    <t>Estate Taxable</t>
  </si>
  <si>
    <t>Population,</t>
  </si>
  <si>
    <t>(Square Miles)</t>
  </si>
  <si>
    <t>Density,</t>
  </si>
  <si>
    <t>Rate (%),</t>
  </si>
  <si>
    <t>Public Schools,</t>
  </si>
  <si>
    <t>Rank Score,</t>
  </si>
  <si>
    <t>(per $100 of</t>
  </si>
  <si>
    <t xml:space="preserve">Valuation, </t>
  </si>
  <si>
    <t xml:space="preserve">    Locality</t>
  </si>
  <si>
    <t>2016</t>
  </si>
  <si>
    <t>2010</t>
  </si>
  <si>
    <t>2017</t>
  </si>
  <si>
    <t>Assessed Value)</t>
  </si>
  <si>
    <t>2016 (in millions)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</si>
  <si>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</si>
  <si>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</si>
  <si>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</si>
  <si>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</si>
  <si>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</si>
  <si>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</si>
  <si>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</si>
  <si>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</si>
  <si>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</si>
  <si>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</si>
  <si>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</si>
  <si>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</si>
  <si>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</si>
  <si>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</si>
  <si>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</si>
  <si>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</si>
  <si>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</si>
  <si>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</si>
  <si>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</si>
  <si>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</si>
  <si>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</si>
  <si>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</si>
  <si>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</si>
  <si>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</si>
  <si>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</si>
  <si>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</si>
  <si>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</si>
  <si>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</si>
  <si>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</si>
  <si>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</si>
  <si>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</si>
  <si>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</si>
  <si>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</si>
  <si>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</si>
  <si>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</si>
  <si>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</si>
  <si>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</si>
  <si>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</si>
  <si>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 xml:space="preserve">NOTES:  </t>
  </si>
  <si>
    <t>1)  For detailed explanation of information in this section, please see the Notes to this report, located in the "2017 Footnotes.docx" electronic file.</t>
  </si>
  <si>
    <t>2) Towns are excluded from presentation in this exhibit due to a lack of available complete data.</t>
  </si>
  <si>
    <t xml:space="preserve">Bland  </t>
  </si>
  <si>
    <t>39</t>
  </si>
  <si>
    <t>40</t>
  </si>
  <si>
    <t>41</t>
  </si>
  <si>
    <t xml:space="preserve">Halifax </t>
  </si>
  <si>
    <t>42</t>
  </si>
  <si>
    <t>43</t>
  </si>
  <si>
    <t>44</t>
  </si>
  <si>
    <t>45</t>
  </si>
  <si>
    <t>46</t>
  </si>
  <si>
    <t>47</t>
  </si>
  <si>
    <t>48</t>
  </si>
  <si>
    <t>49</t>
  </si>
  <si>
    <t>50</t>
  </si>
  <si>
    <t>51</t>
  </si>
  <si>
    <t>52</t>
  </si>
  <si>
    <t>53</t>
  </si>
  <si>
    <t>54</t>
  </si>
  <si>
    <t>55</t>
  </si>
  <si>
    <t>56</t>
  </si>
  <si>
    <t>57</t>
  </si>
  <si>
    <t>58</t>
  </si>
  <si>
    <t>59</t>
  </si>
  <si>
    <t>60</t>
  </si>
  <si>
    <t>61</t>
  </si>
  <si>
    <t>62</t>
  </si>
  <si>
    <t xml:space="preserve">New Kent </t>
  </si>
  <si>
    <t>63</t>
  </si>
  <si>
    <t>64</t>
  </si>
  <si>
    <t>65</t>
  </si>
  <si>
    <t>66</t>
  </si>
  <si>
    <t>67</t>
  </si>
  <si>
    <t xml:space="preserve">Page  </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</si>
  <si>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</si>
  <si>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</si>
  <si>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</si>
  <si>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</si>
  <si>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</si>
  <si>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</si>
  <si>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</si>
  <si>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</si>
  <si>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</si>
  <si>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</si>
  <si>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</si>
  <si>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</si>
  <si>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</si>
  <si>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</si>
  <si>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</si>
  <si>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</si>
  <si>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</si>
  <si>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</si>
  <si>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</si>
  <si>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</si>
  <si>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</si>
  <si>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</si>
  <si>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</si>
  <si>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</si>
  <si>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</si>
  <si>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</si>
  <si>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</si>
  <si>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</si>
  <si>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Amended September 13, 2019</t>
  </si>
  <si>
    <t xml:space="preserve">This version of the Comparative Report has been modified to allow users to easily print and manipulate the data. The exhibits include the basic revenue and expenditure amounts.  The additional analysis data such as per capita and percent of revenue shown on the original report are not included in this modified version.  </t>
  </si>
  <si>
    <t xml:space="preserve">The full 2017 electronic report (amended version) is located at: </t>
  </si>
  <si>
    <r>
      <t xml:space="preserve">This file reflects amendments to the 2017 Comparative Report published on April 27, 2018.  This amended report now contains the data for the following previously missing localities, which were not included in the original report due to their delinquency in submitting their data and audited financial reports in time: </t>
    </r>
    <r>
      <rPr>
        <b/>
        <sz val="12"/>
        <rFont val="Calibri"/>
        <family val="2"/>
      </rPr>
      <t>Cities of Emporia, Hopewell, and Manassas Park.</t>
    </r>
  </si>
  <si>
    <t>http://www.apa.virginia.gov/data/download/local_government/comparative_cost/Cost17.xlsx</t>
  </si>
  <si>
    <t>http://www.apa.virginia.gov/data/download/local_government/comparative_cost/Amended Cost17.xlsx</t>
  </si>
  <si>
    <t>The original report issued April 27, 2018 is located at:</t>
  </si>
  <si>
    <t>Additional Amendments:</t>
  </si>
  <si>
    <t>City of Virginia Beach</t>
  </si>
  <si>
    <t>The APA made a reclassification adjustment to the data for the City of Virginia Beach after the final report published on April 27, 2018, to properly classify capital projects related to the School Board in the Education column, "Application of Funds" of Exhibit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</si>
</sst>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General_)"/>
    <numFmt numFmtId="165" formatCode="_(* #,##0_);_(* \(#,##0\);_(* &quot;-&quot;??_);_(@_)"/>
    <numFmt numFmtId="166" formatCode="_(&quot;$&quot;* #,##0_);_(&quot;$&quot;* \(#,##0\);_(&quot;$&quot;* &quot;-&quot;??_);_(@_)"/>
    <numFmt numFmtId="167" formatCode="General_);[Red]\-General_)"/>
    <numFmt numFmtId="168" formatCode="#,##0.0"/>
    <numFmt numFmtId="169" formatCode="0.0"/>
    <numFmt numFmtId="170" formatCode="0.000"/>
    <numFmt numFmtId="171" formatCode="_(* #,##0.0_);_(* \(#,##0.0\);_(* &quot;-&quot;??_);_(@_)"/>
    <numFmt numFmtId="172" formatCode="_(* #,##0.000_);_(* \(#,##0.000\);_(* &quot;-&quot;??_);_(@_)"/>
  </numFmts>
  <fonts count="24" x14ac:knownFonts="1">
    <font>
      <sz val="8"/>
      <name val="Helv"/>
    </font>
    <font>
      <sz val="8"/>
      <name val="Helv"/>
    </font>
    <font>
      <sz val="10"/>
      <name val="MS Serif"/>
      <family val="1"/>
    </font>
    <font>
      <sz val="6"/>
      <name val="MS Serif"/>
      <family val="1"/>
    </font>
    <font>
      <sz val="10"/>
      <name val="Arial"/>
      <family val="2"/>
    </font>
    <font>
      <u/>
      <sz val="10"/>
      <color indexed="12"/>
      <name val="Arial"/>
      <family val="2"/>
    </font>
    <font>
      <b/>
      <sz val="12"/>
      <name val="Calibri"/>
      <family val="2"/>
    </font>
    <font>
      <sz val="11"/>
      <color theme="1"/>
      <name val="Calibri"/>
      <family val="2"/>
      <scheme val="minor"/>
    </font>
    <font>
      <u/>
      <sz val="8"/>
      <color theme="10"/>
      <name val="Helv"/>
    </font>
    <font>
      <b/>
      <sz val="12"/>
      <name val="Calibri"/>
      <family val="2"/>
      <scheme val="minor"/>
    </font>
    <font>
      <sz val="12"/>
      <name val="Calibri"/>
      <family val="2"/>
      <scheme val="minor"/>
    </font>
    <font>
      <u/>
      <sz val="12"/>
      <color theme="10"/>
      <name val="Calibri"/>
      <family val="2"/>
      <scheme val="minor"/>
    </font>
    <font>
      <sz val="12"/>
      <color theme="1"/>
      <name val="Calibri"/>
      <family val="2"/>
      <scheme val="minor"/>
    </font>
    <font>
      <b/>
      <sz val="12"/>
      <color rgb="FFFF0000"/>
      <name val="Calibri"/>
      <family val="2"/>
      <scheme val="minor"/>
    </font>
    <font>
      <b/>
      <u/>
      <sz val="9"/>
      <color theme="10"/>
      <name val="Calibri"/>
      <family val="2"/>
      <scheme val="minor"/>
    </font>
    <font>
      <sz val="9"/>
      <name val="Calibri"/>
      <family val="2"/>
      <scheme val="minor"/>
    </font>
    <font>
      <i/>
      <sz val="9"/>
      <name val="Calibri"/>
      <family val="2"/>
      <scheme val="minor"/>
    </font>
    <font>
      <sz val="8"/>
      <name val="Calibri"/>
      <family val="2"/>
      <scheme val="minor"/>
    </font>
    <font>
      <b/>
      <sz val="8"/>
      <name val="Calibri"/>
      <family val="2"/>
      <scheme val="minor"/>
    </font>
    <font>
      <vertAlign val="superscript"/>
      <sz val="8"/>
      <name val="Calibri"/>
      <family val="2"/>
      <scheme val="minor"/>
    </font>
    <font>
      <sz val="8.5"/>
      <name val="Calibri"/>
      <family val="2"/>
      <scheme val="minor"/>
    </font>
    <font>
      <sz val="11"/>
      <name val="Calibri"/>
      <family val="2"/>
      <scheme val="minor"/>
    </font>
    <font>
      <u/>
      <sz val="8"/>
      <name val="Calibri"/>
      <family val="2"/>
      <scheme val="minor"/>
    </font>
    <font>
      <b/>
      <sz val="12"/>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thin">
        <color indexed="8"/>
      </bottom>
      <diagonal/>
    </border>
  </borders>
  <cellStyleXfs count="14">
    <xf numFmtId="164" fontId="0" fillId="0" borderId="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164" fontId="8" fillId="0" borderId="0" applyNumberFormat="0" applyFill="0" applyBorder="0" applyAlignment="0" applyProtection="0"/>
    <xf numFmtId="0" fontId="5" fillId="0" borderId="0" applyNumberFormat="0" applyFill="0" applyBorder="0" applyAlignment="0" applyProtection="0">
      <alignment vertical="top"/>
      <protection locked="0"/>
    </xf>
    <xf numFmtId="167" fontId="1" fillId="0" borderId="0"/>
    <xf numFmtId="164" fontId="1" fillId="0" borderId="0"/>
    <xf numFmtId="0" fontId="4" fillId="0" borderId="0"/>
    <xf numFmtId="0" fontId="7" fillId="0" borderId="0"/>
    <xf numFmtId="167" fontId="1" fillId="0" borderId="0"/>
  </cellStyleXfs>
  <cellXfs count="293">
    <xf numFmtId="164" fontId="0" fillId="0" borderId="0" xfId="0"/>
    <xf numFmtId="164" fontId="9" fillId="0" borderId="0" xfId="0" quotePrefix="1" applyFont="1" applyAlignment="1">
      <alignment horizontal="left"/>
    </xf>
    <xf numFmtId="164" fontId="10" fillId="0" borderId="0" xfId="0" applyFont="1"/>
    <xf numFmtId="164" fontId="10" fillId="0" borderId="0" xfId="0" quotePrefix="1" applyFont="1" applyAlignment="1">
      <alignment horizontal="left"/>
    </xf>
    <xf numFmtId="164" fontId="11" fillId="0" borderId="0" xfId="7" quotePrefix="1" applyFont="1" applyAlignment="1">
      <alignment horizontal="left"/>
    </xf>
    <xf numFmtId="164" fontId="10" fillId="0" borderId="0" xfId="10" quotePrefix="1" applyFont="1" applyAlignment="1">
      <alignment horizontal="left"/>
    </xf>
    <xf numFmtId="164" fontId="10" fillId="0" borderId="0" xfId="10" applyFont="1"/>
    <xf numFmtId="0" fontId="12" fillId="0" borderId="0" xfId="12" applyFont="1"/>
    <xf numFmtId="0" fontId="7" fillId="0" borderId="0" xfId="12" applyFont="1"/>
    <xf numFmtId="164" fontId="10" fillId="0" borderId="0" xfId="0" quotePrefix="1" applyFont="1"/>
    <xf numFmtId="164" fontId="13" fillId="0" borderId="0" xfId="0" applyFont="1" applyAlignment="1">
      <alignment vertical="center"/>
    </xf>
    <xf numFmtId="164" fontId="10" fillId="0" borderId="0" xfId="0" quotePrefix="1" applyFont="1" applyAlignment="1"/>
    <xf numFmtId="164" fontId="10" fillId="0" borderId="0" xfId="0" quotePrefix="1" applyFont="1" applyAlignment="1">
      <alignment vertical="center"/>
    </xf>
    <xf numFmtId="164" fontId="14" fillId="0" borderId="0" xfId="7" quotePrefix="1" applyFont="1" applyAlignment="1"/>
    <xf numFmtId="0" fontId="15" fillId="0" borderId="0" xfId="11" applyFont="1" applyFill="1" applyBorder="1" applyAlignment="1">
      <alignment horizontal="left" vertical="center"/>
    </xf>
    <xf numFmtId="0" fontId="15" fillId="0" borderId="0" xfId="11" applyFont="1" applyFill="1" applyAlignment="1">
      <alignment vertical="center"/>
    </xf>
    <xf numFmtId="0" fontId="15" fillId="0" borderId="0" xfId="11" quotePrefix="1" applyNumberFormat="1" applyFont="1" applyFill="1" applyBorder="1" applyAlignment="1">
      <alignment horizontal="left" vertical="center"/>
    </xf>
    <xf numFmtId="3" fontId="15" fillId="0" borderId="0" xfId="11" applyNumberFormat="1" applyFont="1" applyFill="1" applyAlignment="1">
      <alignment vertical="center"/>
    </xf>
    <xf numFmtId="4" fontId="15" fillId="0" borderId="0" xfId="11" applyNumberFormat="1" applyFont="1" applyFill="1" applyAlignment="1">
      <alignment vertical="center"/>
    </xf>
    <xf numFmtId="0" fontId="15" fillId="0" borderId="0" xfId="11" quotePrefix="1" applyFont="1" applyFill="1" applyAlignment="1">
      <alignment horizontal="left" vertical="center"/>
    </xf>
    <xf numFmtId="0" fontId="15" fillId="0" borderId="0" xfId="11" applyFont="1" applyFill="1" applyAlignment="1">
      <alignment horizontal="right" vertical="center"/>
    </xf>
    <xf numFmtId="168" fontId="15" fillId="0" borderId="0" xfId="11" applyNumberFormat="1" applyFont="1" applyFill="1" applyAlignment="1">
      <alignment horizontal="right" vertical="center"/>
    </xf>
    <xf numFmtId="169" fontId="15" fillId="0" borderId="0" xfId="11" applyNumberFormat="1" applyFont="1" applyFill="1" applyAlignment="1">
      <alignment horizontal="right" vertical="center"/>
    </xf>
    <xf numFmtId="170" fontId="15" fillId="0" borderId="0" xfId="11" applyNumberFormat="1" applyFont="1" applyFill="1" applyAlignment="1">
      <alignment horizontal="right" vertical="center"/>
    </xf>
    <xf numFmtId="3" fontId="15" fillId="0" borderId="0" xfId="11" quotePrefix="1" applyNumberFormat="1" applyFont="1" applyFill="1" applyAlignment="1">
      <alignment horizontal="right" vertical="center"/>
    </xf>
    <xf numFmtId="0" fontId="16" fillId="0" borderId="0" xfId="11" quotePrefix="1" applyNumberFormat="1" applyFont="1" applyFill="1" applyBorder="1" applyAlignment="1">
      <alignment horizontal="left" vertical="center"/>
    </xf>
    <xf numFmtId="0" fontId="16" fillId="0" borderId="0" xfId="11" applyNumberFormat="1" applyFont="1" applyFill="1" applyBorder="1" applyAlignment="1">
      <alignment vertical="center"/>
    </xf>
    <xf numFmtId="0" fontId="15" fillId="0" borderId="0" xfId="11" applyFont="1" applyFill="1" applyAlignment="1">
      <alignment horizontal="left" vertical="center"/>
    </xf>
    <xf numFmtId="3" fontId="15" fillId="0" borderId="0" xfId="11" applyNumberFormat="1" applyFont="1" applyFill="1" applyAlignment="1">
      <alignment horizontal="right" vertical="center"/>
    </xf>
    <xf numFmtId="0" fontId="17" fillId="0" borderId="0" xfId="11" applyFont="1" applyFill="1" applyAlignment="1">
      <alignment horizontal="left" vertical="center"/>
    </xf>
    <xf numFmtId="0" fontId="17" fillId="0" borderId="0" xfId="11" applyFont="1" applyFill="1" applyAlignment="1">
      <alignment vertical="center"/>
    </xf>
    <xf numFmtId="0" fontId="17" fillId="0" borderId="0" xfId="11" applyNumberFormat="1" applyFont="1" applyFill="1" applyBorder="1" applyAlignment="1">
      <alignment vertical="center"/>
    </xf>
    <xf numFmtId="3" fontId="17" fillId="0" borderId="0" xfId="11" applyNumberFormat="1" applyFont="1" applyFill="1" applyBorder="1" applyAlignment="1">
      <alignment vertical="center"/>
    </xf>
    <xf numFmtId="4" fontId="17" fillId="0" borderId="0" xfId="11" applyNumberFormat="1" applyFont="1" applyFill="1" applyAlignment="1">
      <alignment vertical="center"/>
    </xf>
    <xf numFmtId="0" fontId="17" fillId="0" borderId="0" xfId="11" applyFont="1" applyFill="1" applyAlignment="1">
      <alignment horizontal="right" vertical="center"/>
    </xf>
    <xf numFmtId="3" fontId="17" fillId="0" borderId="0" xfId="11" applyNumberFormat="1" applyFont="1" applyFill="1" applyAlignment="1">
      <alignment vertical="center"/>
    </xf>
    <xf numFmtId="168" fontId="17" fillId="0" borderId="0" xfId="11" applyNumberFormat="1" applyFont="1" applyFill="1" applyAlignment="1">
      <alignment horizontal="center" vertical="center"/>
    </xf>
    <xf numFmtId="169" fontId="17" fillId="0" borderId="0" xfId="11" applyNumberFormat="1" applyFont="1" applyFill="1" applyAlignment="1">
      <alignment horizontal="center" vertical="center"/>
    </xf>
    <xf numFmtId="170" fontId="17" fillId="0" borderId="0" xfId="11" applyNumberFormat="1" applyFont="1" applyFill="1" applyAlignment="1">
      <alignment horizontal="center" vertical="center"/>
    </xf>
    <xf numFmtId="3" fontId="17" fillId="0" borderId="0" xfId="11" quotePrefix="1" applyNumberFormat="1" applyFont="1" applyFill="1" applyAlignment="1">
      <alignment horizontal="center" vertical="center"/>
    </xf>
    <xf numFmtId="3" fontId="17" fillId="0" borderId="0" xfId="11" applyNumberFormat="1" applyFont="1" applyFill="1" applyBorder="1" applyAlignment="1">
      <alignment horizontal="center" vertical="center"/>
    </xf>
    <xf numFmtId="4" fontId="17" fillId="0" borderId="0" xfId="11" applyNumberFormat="1" applyFont="1" applyFill="1" applyAlignment="1">
      <alignment horizontal="center" vertical="center"/>
    </xf>
    <xf numFmtId="0" fontId="17" fillId="0" borderId="0" xfId="11" applyFont="1" applyFill="1" applyAlignment="1">
      <alignment horizontal="center" vertical="center"/>
    </xf>
    <xf numFmtId="170" fontId="17" fillId="0" borderId="0" xfId="11" quotePrefix="1" applyNumberFormat="1" applyFont="1" applyFill="1" applyAlignment="1">
      <alignment horizontal="center" vertical="center" wrapText="1"/>
    </xf>
    <xf numFmtId="0" fontId="17" fillId="0" borderId="0" xfId="11" applyFont="1" applyFill="1" applyBorder="1" applyAlignment="1">
      <alignment horizontal="right" vertical="center"/>
    </xf>
    <xf numFmtId="3" fontId="17" fillId="0" borderId="0" xfId="11" applyNumberFormat="1" applyFont="1" applyFill="1" applyBorder="1" applyAlignment="1">
      <alignment horizontal="left" vertical="center"/>
    </xf>
    <xf numFmtId="3" fontId="17" fillId="0" borderId="0" xfId="11" quotePrefix="1" applyNumberFormat="1" applyFont="1" applyFill="1" applyBorder="1" applyAlignment="1">
      <alignment horizontal="center" vertical="center"/>
    </xf>
    <xf numFmtId="170" fontId="17" fillId="0" borderId="0" xfId="11" applyNumberFormat="1" applyFont="1" applyFill="1" applyBorder="1" applyAlignment="1">
      <alignment horizontal="center" vertical="center"/>
    </xf>
    <xf numFmtId="0" fontId="17" fillId="0" borderId="0" xfId="11" applyFont="1" applyFill="1" applyBorder="1" applyAlignment="1">
      <alignment vertical="center"/>
    </xf>
    <xf numFmtId="0" fontId="17" fillId="0" borderId="1" xfId="11" applyFont="1" applyFill="1" applyBorder="1" applyAlignment="1">
      <alignment horizontal="center" vertical="center"/>
    </xf>
    <xf numFmtId="0" fontId="17" fillId="0" borderId="0" xfId="11" applyFont="1" applyFill="1" applyBorder="1" applyAlignment="1">
      <alignment horizontal="center" vertical="center"/>
    </xf>
    <xf numFmtId="0" fontId="17" fillId="0" borderId="1" xfId="11" applyNumberFormat="1" applyFont="1" applyFill="1" applyBorder="1" applyAlignment="1">
      <alignment horizontal="center" vertical="center"/>
    </xf>
    <xf numFmtId="4" fontId="17" fillId="0" borderId="1" xfId="11" quotePrefix="1" applyNumberFormat="1" applyFont="1" applyFill="1" applyBorder="1" applyAlignment="1">
      <alignment horizontal="center" vertical="center"/>
    </xf>
    <xf numFmtId="168" fontId="17" fillId="0" borderId="1" xfId="11" quotePrefix="1" applyNumberFormat="1" applyFont="1" applyFill="1" applyBorder="1" applyAlignment="1">
      <alignment horizontal="center" vertical="center"/>
    </xf>
    <xf numFmtId="3" fontId="17" fillId="0" borderId="1" xfId="11" quotePrefix="1" applyNumberFormat="1" applyFont="1" applyFill="1" applyBorder="1" applyAlignment="1">
      <alignment horizontal="center" vertical="center"/>
    </xf>
    <xf numFmtId="170" fontId="17" fillId="0" borderId="1" xfId="11" applyNumberFormat="1" applyFont="1" applyFill="1" applyBorder="1" applyAlignment="1">
      <alignment horizontal="center" vertical="center"/>
    </xf>
    <xf numFmtId="0" fontId="17" fillId="0" borderId="0" xfId="11" quotePrefix="1" applyFont="1" applyFill="1" applyAlignment="1">
      <alignment horizontal="right" vertical="center"/>
    </xf>
    <xf numFmtId="165" fontId="17" fillId="0" borderId="0" xfId="3" applyNumberFormat="1" applyFont="1" applyFill="1" applyAlignment="1" applyProtection="1">
      <alignment vertical="center"/>
    </xf>
    <xf numFmtId="165" fontId="17" fillId="0" borderId="0" xfId="3" applyNumberFormat="1" applyFont="1" applyFill="1" applyBorder="1" applyAlignment="1" applyProtection="1">
      <alignment vertical="center"/>
    </xf>
    <xf numFmtId="169" fontId="17" fillId="0" borderId="0" xfId="11" applyNumberFormat="1" applyFont="1" applyFill="1" applyAlignment="1">
      <alignment horizontal="right" vertical="center"/>
    </xf>
    <xf numFmtId="171" fontId="17" fillId="0" borderId="0" xfId="11" applyNumberFormat="1" applyFont="1" applyFill="1" applyBorder="1" applyAlignment="1">
      <alignment horizontal="right" vertical="center"/>
    </xf>
    <xf numFmtId="170" fontId="17" fillId="0" borderId="0" xfId="11" applyNumberFormat="1" applyFont="1" applyFill="1" applyAlignment="1">
      <alignment horizontal="right" vertical="center"/>
    </xf>
    <xf numFmtId="168" fontId="17" fillId="0" borderId="0" xfId="11" applyNumberFormat="1" applyFont="1" applyFill="1" applyAlignment="1">
      <alignment horizontal="right" vertical="center"/>
    </xf>
    <xf numFmtId="3" fontId="18" fillId="0" borderId="0" xfId="11" applyNumberFormat="1" applyFont="1" applyFill="1" applyAlignment="1">
      <alignment horizontal="right" vertical="center"/>
    </xf>
    <xf numFmtId="3" fontId="17" fillId="0" borderId="0" xfId="11" applyNumberFormat="1" applyFont="1" applyFill="1" applyAlignment="1">
      <alignment horizontal="right" vertical="center"/>
    </xf>
    <xf numFmtId="0" fontId="17" fillId="0" borderId="0" xfId="11" quotePrefix="1" applyFont="1" applyFill="1" applyAlignment="1" applyProtection="1">
      <alignment horizontal="left" vertical="center"/>
    </xf>
    <xf numFmtId="0" fontId="17" fillId="0" borderId="0" xfId="11" quotePrefix="1" applyNumberFormat="1" applyFont="1" applyFill="1" applyBorder="1" applyAlignment="1">
      <alignment horizontal="left" vertical="center"/>
    </xf>
    <xf numFmtId="168" fontId="17" fillId="0" borderId="0" xfId="11" applyNumberFormat="1" applyFont="1" applyFill="1" applyBorder="1" applyAlignment="1">
      <alignment horizontal="right" vertical="center"/>
    </xf>
    <xf numFmtId="169" fontId="17" fillId="0" borderId="0" xfId="11" applyNumberFormat="1" applyFont="1" applyFill="1" applyBorder="1" applyAlignment="1">
      <alignment horizontal="right" vertical="center"/>
    </xf>
    <xf numFmtId="0" fontId="15" fillId="0" borderId="0" xfId="11" applyNumberFormat="1" applyFont="1" applyFill="1" applyBorder="1" applyAlignment="1">
      <alignment vertical="center"/>
    </xf>
    <xf numFmtId="0" fontId="17" fillId="0" borderId="0" xfId="11" applyNumberFormat="1" applyFont="1" applyFill="1" applyBorder="1" applyAlignment="1">
      <alignment horizontal="left" vertical="center" wrapText="1"/>
    </xf>
    <xf numFmtId="0" fontId="17" fillId="0" borderId="0" xfId="11" applyNumberFormat="1" applyFont="1" applyFill="1" applyBorder="1" applyAlignment="1">
      <alignment horizontal="left" vertical="center"/>
    </xf>
    <xf numFmtId="170" fontId="17" fillId="0" borderId="0" xfId="11" applyNumberFormat="1" applyFont="1" applyFill="1" applyBorder="1" applyAlignment="1">
      <alignment horizontal="left" vertical="center"/>
    </xf>
    <xf numFmtId="0" fontId="17" fillId="0" borderId="0" xfId="11" quotePrefix="1" applyFont="1" applyFill="1" applyAlignment="1">
      <alignment horizontal="left" vertical="center"/>
    </xf>
    <xf numFmtId="0" fontId="17" fillId="0" borderId="0" xfId="11" quotePrefix="1" applyNumberFormat="1" applyFont="1" applyFill="1" applyAlignment="1">
      <alignment horizontal="left" vertical="center"/>
    </xf>
    <xf numFmtId="0" fontId="17" fillId="0" borderId="0" xfId="11" applyNumberFormat="1" applyFont="1" applyFill="1" applyAlignment="1">
      <alignment horizontal="left" vertical="center"/>
    </xf>
    <xf numFmtId="170" fontId="17" fillId="0" borderId="0" xfId="11" applyNumberFormat="1" applyFont="1" applyFill="1" applyAlignment="1">
      <alignment horizontal="left" vertical="center"/>
    </xf>
    <xf numFmtId="0" fontId="19" fillId="0" borderId="0" xfId="11" applyFont="1" applyFill="1" applyAlignment="1">
      <alignment horizontal="left" vertical="center"/>
    </xf>
    <xf numFmtId="170" fontId="19" fillId="0" borderId="0" xfId="11" applyNumberFormat="1" applyFont="1" applyFill="1" applyAlignment="1">
      <alignment horizontal="left" vertical="center"/>
    </xf>
    <xf numFmtId="3" fontId="17" fillId="0" borderId="0" xfId="11" applyNumberFormat="1" applyFont="1" applyFill="1" applyAlignment="1">
      <alignment horizontal="left" vertical="center"/>
    </xf>
    <xf numFmtId="3" fontId="19" fillId="0" borderId="0" xfId="11" applyNumberFormat="1" applyFont="1" applyFill="1" applyAlignment="1">
      <alignment horizontal="left" vertical="center"/>
    </xf>
    <xf numFmtId="0" fontId="17" fillId="0" borderId="0" xfId="11" applyFont="1" applyFill="1" applyAlignment="1" applyProtection="1">
      <alignment vertical="center"/>
    </xf>
    <xf numFmtId="165" fontId="17" fillId="0" borderId="0" xfId="4" applyNumberFormat="1" applyFont="1" applyFill="1" applyBorder="1" applyAlignment="1">
      <alignment vertical="center"/>
    </xf>
    <xf numFmtId="4" fontId="17" fillId="0" borderId="0" xfId="11" applyNumberFormat="1" applyFont="1" applyFill="1" applyBorder="1" applyAlignment="1">
      <alignment horizontal="right" vertical="center"/>
    </xf>
    <xf numFmtId="165" fontId="17" fillId="0" borderId="0" xfId="11" applyNumberFormat="1" applyFont="1" applyFill="1" applyAlignment="1">
      <alignment vertical="center"/>
    </xf>
    <xf numFmtId="4" fontId="17" fillId="0" borderId="0" xfId="11" applyNumberFormat="1" applyFont="1" applyFill="1" applyBorder="1" applyAlignment="1">
      <alignment vertical="center"/>
    </xf>
    <xf numFmtId="165" fontId="17" fillId="0" borderId="0" xfId="11" applyNumberFormat="1" applyFont="1" applyFill="1" applyBorder="1" applyAlignment="1">
      <alignment vertical="center"/>
    </xf>
    <xf numFmtId="43" fontId="17" fillId="0" borderId="0" xfId="11" applyNumberFormat="1" applyFont="1" applyFill="1" applyBorder="1" applyAlignment="1">
      <alignment horizontal="right" vertical="center"/>
    </xf>
    <xf numFmtId="3" fontId="18" fillId="0" borderId="0" xfId="11" applyNumberFormat="1" applyFont="1" applyFill="1" applyBorder="1" applyAlignment="1">
      <alignment horizontal="right" vertical="center"/>
    </xf>
    <xf numFmtId="0" fontId="17" fillId="0" borderId="0" xfId="11" quotePrefix="1" applyNumberFormat="1" applyFont="1" applyFill="1" applyAlignment="1">
      <alignment vertical="center"/>
    </xf>
    <xf numFmtId="164" fontId="15" fillId="0" borderId="0" xfId="0" applyFont="1" applyFill="1" applyAlignment="1" applyProtection="1"/>
    <xf numFmtId="164" fontId="17" fillId="0" borderId="0" xfId="0" applyFont="1" applyFill="1" applyAlignment="1" applyProtection="1"/>
    <xf numFmtId="164" fontId="20" fillId="0" borderId="0" xfId="0" applyFont="1" applyFill="1" applyAlignment="1" applyProtection="1"/>
    <xf numFmtId="164" fontId="17" fillId="0" borderId="0" xfId="0" applyFont="1"/>
    <xf numFmtId="37" fontId="15" fillId="0" borderId="0" xfId="0" applyNumberFormat="1" applyFont="1" applyFill="1" applyAlignment="1" applyProtection="1"/>
    <xf numFmtId="0" fontId="15" fillId="0" borderId="0" xfId="0" quotePrefix="1" applyNumberFormat="1" applyFont="1" applyFill="1" applyAlignment="1" applyProtection="1">
      <alignment horizontal="left"/>
    </xf>
    <xf numFmtId="0" fontId="15" fillId="0" borderId="0" xfId="0" applyNumberFormat="1" applyFont="1" applyFill="1" applyAlignment="1" applyProtection="1"/>
    <xf numFmtId="164" fontId="17" fillId="0" borderId="2" xfId="0" applyFont="1" applyFill="1" applyBorder="1" applyAlignment="1" applyProtection="1">
      <alignment horizontal="centerContinuous"/>
    </xf>
    <xf numFmtId="164" fontId="17" fillId="0" borderId="0" xfId="0" applyFont="1" applyFill="1" applyBorder="1" applyAlignment="1" applyProtection="1">
      <alignment horizontal="centerContinuous"/>
    </xf>
    <xf numFmtId="164" fontId="17" fillId="0" borderId="1" xfId="0" quotePrefix="1" applyFont="1" applyFill="1" applyBorder="1" applyAlignment="1" applyProtection="1">
      <alignment horizontal="center" wrapText="1"/>
    </xf>
    <xf numFmtId="164" fontId="17" fillId="0" borderId="2" xfId="0" applyFont="1" applyFill="1" applyBorder="1" applyAlignment="1" applyProtection="1">
      <alignment horizontal="center" wrapText="1"/>
    </xf>
    <xf numFmtId="164" fontId="17" fillId="0" borderId="1" xfId="0" applyFont="1" applyFill="1" applyBorder="1" applyAlignment="1" applyProtection="1">
      <alignment horizontal="center" wrapText="1"/>
    </xf>
    <xf numFmtId="164" fontId="17" fillId="0" borderId="0" xfId="0" applyFont="1" applyAlignment="1">
      <alignment wrapText="1"/>
    </xf>
    <xf numFmtId="166" fontId="17" fillId="0" borderId="0" xfId="6" applyNumberFormat="1" applyFont="1" applyFill="1" applyAlignment="1" applyProtection="1"/>
    <xf numFmtId="165" fontId="17" fillId="0" borderId="0" xfId="2" applyNumberFormat="1" applyFont="1" applyFill="1" applyAlignment="1" applyProtection="1"/>
    <xf numFmtId="164" fontId="17" fillId="0" borderId="0" xfId="0" quotePrefix="1" applyFont="1" applyAlignment="1">
      <alignment horizontal="left"/>
    </xf>
    <xf numFmtId="164" fontId="17" fillId="0" borderId="1" xfId="0" applyFont="1" applyFill="1" applyBorder="1" applyAlignment="1" applyProtection="1"/>
    <xf numFmtId="165" fontId="17" fillId="0" borderId="1" xfId="2" applyNumberFormat="1" applyFont="1" applyFill="1" applyBorder="1" applyAlignment="1" applyProtection="1"/>
    <xf numFmtId="164" fontId="17" fillId="0" borderId="1" xfId="0" applyFont="1" applyBorder="1" applyAlignment="1" applyProtection="1"/>
    <xf numFmtId="164" fontId="17" fillId="0" borderId="0" xfId="0" applyFont="1" applyAlignment="1" applyProtection="1">
      <alignment horizontal="center"/>
    </xf>
    <xf numFmtId="166" fontId="17" fillId="0" borderId="2" xfId="6" applyNumberFormat="1" applyFont="1" applyFill="1" applyBorder="1" applyAlignment="1" applyProtection="1"/>
    <xf numFmtId="164" fontId="17" fillId="0" borderId="0" xfId="0" applyFont="1" applyAlignment="1" applyProtection="1"/>
    <xf numFmtId="165" fontId="17" fillId="0" borderId="0" xfId="2" applyNumberFormat="1" applyFont="1" applyFill="1" applyBorder="1" applyAlignment="1" applyProtection="1"/>
    <xf numFmtId="164" fontId="20" fillId="0" borderId="0" xfId="0" applyFont="1"/>
    <xf numFmtId="164" fontId="15" fillId="0" borderId="0" xfId="0" applyFont="1"/>
    <xf numFmtId="164" fontId="17" fillId="0" borderId="0" xfId="0" applyFont="1" applyFill="1" applyAlignment="1" applyProtection="1">
      <alignment horizontal="center"/>
    </xf>
    <xf numFmtId="164" fontId="15" fillId="0" borderId="0" xfId="0" quotePrefix="1" applyFont="1" applyFill="1" applyAlignment="1" applyProtection="1">
      <alignment horizontal="right" vertical="center"/>
    </xf>
    <xf numFmtId="164" fontId="15" fillId="0" borderId="0" xfId="0" quotePrefix="1" applyFont="1" applyFill="1" applyAlignment="1" applyProtection="1">
      <alignment horizontal="left"/>
    </xf>
    <xf numFmtId="164" fontId="15" fillId="0" borderId="0" xfId="0" applyFont="1" applyFill="1" applyAlignment="1" applyProtection="1">
      <alignment horizontal="right"/>
    </xf>
    <xf numFmtId="164" fontId="15" fillId="0" borderId="0" xfId="0" applyFont="1" applyFill="1" applyAlignment="1" applyProtection="1">
      <alignment horizontal="left"/>
    </xf>
    <xf numFmtId="164" fontId="17" fillId="0" borderId="0" xfId="0" applyFont="1" applyFill="1" applyBorder="1" applyAlignment="1" applyProtection="1"/>
    <xf numFmtId="164" fontId="17" fillId="0" borderId="0" xfId="0" applyFont="1" applyFill="1" applyAlignment="1" applyProtection="1">
      <alignment horizontal="centerContinuous" wrapText="1"/>
    </xf>
    <xf numFmtId="164" fontId="17" fillId="0" borderId="0" xfId="0" applyFont="1" applyFill="1" applyAlignment="1" applyProtection="1">
      <alignment horizontal="centerContinuous"/>
    </xf>
    <xf numFmtId="164" fontId="17" fillId="0" borderId="2" xfId="0" applyFont="1" applyFill="1" applyBorder="1" applyAlignment="1" applyProtection="1">
      <alignment horizontal="centerContinuous" wrapText="1"/>
    </xf>
    <xf numFmtId="164" fontId="17" fillId="0" borderId="1" xfId="0" applyFont="1" applyFill="1" applyBorder="1" applyAlignment="1" applyProtection="1">
      <alignment horizontal="center"/>
    </xf>
    <xf numFmtId="164" fontId="17" fillId="0" borderId="0" xfId="0" applyFont="1" applyFill="1"/>
    <xf numFmtId="164" fontId="17" fillId="0" borderId="0" xfId="0" applyFont="1" applyAlignment="1">
      <alignment horizontal="center"/>
    </xf>
    <xf numFmtId="164" fontId="21" fillId="0" borderId="0" xfId="0" applyFont="1" applyFill="1" applyAlignment="1" applyProtection="1"/>
    <xf numFmtId="164" fontId="15" fillId="0" borderId="0" xfId="0" quotePrefix="1" applyFont="1" applyFill="1" applyAlignment="1" applyProtection="1">
      <alignment horizontal="right"/>
    </xf>
    <xf numFmtId="164" fontId="21" fillId="0" borderId="0" xfId="0" applyFont="1"/>
    <xf numFmtId="37" fontId="17" fillId="0" borderId="0" xfId="0" applyNumberFormat="1" applyFont="1" applyFill="1" applyAlignment="1" applyProtection="1"/>
    <xf numFmtId="164" fontId="17" fillId="0" borderId="0" xfId="0" applyFont="1" applyFill="1" applyAlignment="1" applyProtection="1">
      <alignment horizontal="right"/>
    </xf>
    <xf numFmtId="164" fontId="17" fillId="0" borderId="0" xfId="0" applyFont="1" applyFill="1" applyAlignment="1" applyProtection="1">
      <alignment horizontal="left"/>
    </xf>
    <xf numFmtId="164" fontId="17" fillId="0" borderId="0" xfId="0" quotePrefix="1" applyFont="1" applyFill="1" applyAlignment="1" applyProtection="1">
      <alignment horizontal="right"/>
    </xf>
    <xf numFmtId="164" fontId="17" fillId="0" borderId="0" xfId="0" applyFont="1" applyBorder="1"/>
    <xf numFmtId="164" fontId="15" fillId="0" borderId="0" xfId="0" applyFont="1" applyProtection="1"/>
    <xf numFmtId="164" fontId="17" fillId="0" borderId="0" xfId="0" quotePrefix="1" applyFont="1" applyFill="1" applyAlignment="1" applyProtection="1">
      <alignment horizontal="center"/>
    </xf>
    <xf numFmtId="164" fontId="17" fillId="0" borderId="2" xfId="0" applyFont="1" applyFill="1" applyBorder="1" applyAlignment="1" applyProtection="1">
      <alignment horizontal="center"/>
    </xf>
    <xf numFmtId="14" fontId="17" fillId="0" borderId="2" xfId="0" quotePrefix="1" applyNumberFormat="1" applyFont="1" applyFill="1" applyBorder="1" applyAlignment="1" applyProtection="1">
      <alignment horizontal="center" wrapText="1"/>
    </xf>
    <xf numFmtId="164" fontId="17" fillId="0" borderId="0" xfId="0" applyFont="1" applyBorder="1" applyAlignment="1" applyProtection="1"/>
    <xf numFmtId="164" fontId="15" fillId="0" borderId="0" xfId="0" applyFont="1" applyAlignment="1" applyProtection="1"/>
    <xf numFmtId="166" fontId="17" fillId="0" borderId="0" xfId="5" applyNumberFormat="1" applyFont="1" applyAlignment="1" applyProtection="1"/>
    <xf numFmtId="165" fontId="17" fillId="0" borderId="0" xfId="1" applyNumberFormat="1" applyFont="1" applyAlignment="1" applyProtection="1"/>
    <xf numFmtId="165" fontId="17" fillId="0" borderId="1" xfId="1" applyNumberFormat="1" applyFont="1" applyBorder="1" applyAlignment="1" applyProtection="1"/>
    <xf numFmtId="166" fontId="17" fillId="0" borderId="1" xfId="5" applyNumberFormat="1" applyFont="1" applyBorder="1" applyAlignment="1" applyProtection="1"/>
    <xf numFmtId="37" fontId="20" fillId="0" borderId="0" xfId="0" applyNumberFormat="1" applyFont="1" applyFill="1" applyBorder="1" applyAlignment="1" applyProtection="1"/>
    <xf numFmtId="164" fontId="20" fillId="0" borderId="0" xfId="0" applyFont="1" applyBorder="1" applyAlignment="1" applyProtection="1"/>
    <xf numFmtId="165" fontId="17" fillId="0" borderId="0" xfId="1" applyNumberFormat="1" applyFont="1" applyBorder="1" applyAlignment="1" applyProtection="1"/>
    <xf numFmtId="164" fontId="20" fillId="0" borderId="0" xfId="0" applyFont="1" applyProtection="1"/>
    <xf numFmtId="164" fontId="17" fillId="0" borderId="0" xfId="0" applyFont="1" applyBorder="1" applyAlignment="1" applyProtection="1">
      <alignment horizontal="center"/>
    </xf>
    <xf numFmtId="164" fontId="17" fillId="0" borderId="0" xfId="0" applyFont="1" applyFill="1" applyBorder="1" applyAlignment="1" applyProtection="1">
      <alignment horizontal="center"/>
    </xf>
    <xf numFmtId="164" fontId="17" fillId="0" borderId="1" xfId="0" applyFont="1" applyFill="1" applyBorder="1" applyAlignment="1" applyProtection="1">
      <alignment horizontal="centerContinuous"/>
    </xf>
    <xf numFmtId="164" fontId="17" fillId="0" borderId="2" xfId="0" applyFont="1" applyBorder="1" applyAlignment="1" applyProtection="1">
      <alignment horizontal="center" wrapText="1"/>
    </xf>
    <xf numFmtId="164" fontId="20" fillId="0" borderId="0" xfId="0" applyFont="1" applyAlignment="1" applyProtection="1"/>
    <xf numFmtId="164" fontId="20" fillId="0" borderId="0" xfId="0" applyFont="1" applyFill="1" applyBorder="1" applyAlignment="1" applyProtection="1"/>
    <xf numFmtId="164" fontId="15" fillId="0" borderId="0" xfId="0" quotePrefix="1" applyFont="1" applyAlignment="1" applyProtection="1">
      <alignment horizontal="right" vertical="center"/>
    </xf>
    <xf numFmtId="164" fontId="17" fillId="0" borderId="1" xfId="0" applyFont="1" applyFill="1" applyBorder="1" applyAlignment="1" applyProtection="1">
      <alignment horizontal="centerContinuous" wrapText="1"/>
    </xf>
    <xf numFmtId="164" fontId="17" fillId="0" borderId="0" xfId="0" applyFont="1" applyProtection="1"/>
    <xf numFmtId="164" fontId="15" fillId="0" borderId="0" xfId="0" applyFont="1" applyAlignment="1" applyProtection="1">
      <alignment horizontal="right"/>
    </xf>
    <xf numFmtId="164" fontId="15" fillId="0" borderId="0" xfId="0" applyFont="1" applyAlignment="1" applyProtection="1">
      <alignment horizontal="left"/>
    </xf>
    <xf numFmtId="37" fontId="15" fillId="0" borderId="0" xfId="0" applyNumberFormat="1" applyFont="1" applyAlignment="1" applyProtection="1"/>
    <xf numFmtId="0" fontId="15" fillId="0" borderId="0" xfId="0" quotePrefix="1" applyNumberFormat="1" applyFont="1" applyAlignment="1" applyProtection="1">
      <alignment horizontal="left"/>
    </xf>
    <xf numFmtId="0" fontId="17" fillId="0" borderId="0" xfId="0" applyNumberFormat="1" applyFont="1" applyBorder="1" applyAlignment="1" applyProtection="1">
      <alignment horizontal="center" wrapText="1"/>
    </xf>
    <xf numFmtId="164" fontId="15" fillId="0" borderId="0" xfId="0" quotePrefix="1" applyFont="1" applyAlignment="1" applyProtection="1">
      <alignment horizontal="left"/>
    </xf>
    <xf numFmtId="164" fontId="17" fillId="0" borderId="1" xfId="0" applyFont="1" applyBorder="1" applyAlignment="1" applyProtection="1">
      <alignment horizontal="centerContinuous"/>
    </xf>
    <xf numFmtId="164" fontId="17" fillId="0" borderId="2" xfId="0" applyFont="1" applyBorder="1" applyAlignment="1" applyProtection="1">
      <alignment horizontal="centerContinuous"/>
    </xf>
    <xf numFmtId="164" fontId="17" fillId="0" borderId="2" xfId="0" applyFont="1" applyBorder="1" applyAlignment="1" applyProtection="1">
      <alignment horizontal="center"/>
    </xf>
    <xf numFmtId="164" fontId="17" fillId="0" borderId="2" xfId="0" applyFont="1" applyBorder="1" applyAlignment="1" applyProtection="1">
      <alignment horizontal="centerContinuous" wrapText="1"/>
    </xf>
    <xf numFmtId="164" fontId="17" fillId="0" borderId="2" xfId="0" quotePrefix="1" applyFont="1" applyBorder="1" applyAlignment="1" applyProtection="1">
      <alignment horizontal="center" wrapText="1"/>
    </xf>
    <xf numFmtId="166" fontId="17" fillId="0" borderId="0" xfId="6" applyNumberFormat="1" applyFont="1" applyAlignment="1" applyProtection="1"/>
    <xf numFmtId="165" fontId="17" fillId="0" borderId="0" xfId="2" applyNumberFormat="1" applyFont="1" applyAlignment="1" applyProtection="1"/>
    <xf numFmtId="165" fontId="17" fillId="0" borderId="1" xfId="2" applyNumberFormat="1" applyFont="1" applyBorder="1" applyAlignment="1" applyProtection="1"/>
    <xf numFmtId="164" fontId="20" fillId="0" borderId="1" xfId="0" applyFont="1" applyBorder="1" applyAlignment="1" applyProtection="1"/>
    <xf numFmtId="166" fontId="17" fillId="0" borderId="1" xfId="6" applyNumberFormat="1" applyFont="1" applyBorder="1" applyAlignment="1" applyProtection="1"/>
    <xf numFmtId="165" fontId="17" fillId="0" borderId="0" xfId="2" applyNumberFormat="1" applyFont="1" applyBorder="1" applyAlignment="1" applyProtection="1"/>
    <xf numFmtId="166" fontId="17" fillId="0" borderId="2" xfId="6" applyNumberFormat="1" applyFont="1" applyBorder="1" applyAlignment="1" applyProtection="1"/>
    <xf numFmtId="164" fontId="15" fillId="0" borderId="0" xfId="0" applyFont="1" applyAlignment="1" applyProtection="1">
      <alignment vertical="center"/>
    </xf>
    <xf numFmtId="37" fontId="15" fillId="0" borderId="0" xfId="0" quotePrefix="1" applyNumberFormat="1" applyFont="1" applyAlignment="1" applyProtection="1">
      <alignment horizontal="left"/>
    </xf>
    <xf numFmtId="164" fontId="15" fillId="0" borderId="0" xfId="0" applyFont="1" applyBorder="1" applyAlignment="1" applyProtection="1"/>
    <xf numFmtId="164" fontId="15" fillId="0" borderId="0" xfId="0" applyFont="1" applyBorder="1" applyProtection="1"/>
    <xf numFmtId="37" fontId="15" fillId="0" borderId="0" xfId="0" applyNumberFormat="1" applyFont="1" applyProtection="1"/>
    <xf numFmtId="166" fontId="17" fillId="0" borderId="0" xfId="6" applyNumberFormat="1" applyFont="1" applyBorder="1" applyAlignment="1" applyProtection="1"/>
    <xf numFmtId="164" fontId="17" fillId="0" borderId="0" xfId="0" applyFont="1" applyBorder="1" applyAlignment="1" applyProtection="1">
      <alignment horizontal="centerContinuous"/>
    </xf>
    <xf numFmtId="164" fontId="22" fillId="0" borderId="0" xfId="0" applyFont="1" applyAlignment="1" applyProtection="1"/>
    <xf numFmtId="164" fontId="15" fillId="0" borderId="0" xfId="0" quotePrefix="1" applyFont="1" applyAlignment="1" applyProtection="1">
      <alignment horizontal="right"/>
    </xf>
    <xf numFmtId="167" fontId="15" fillId="0" borderId="0" xfId="9" applyFont="1" applyAlignment="1" applyProtection="1"/>
    <xf numFmtId="167" fontId="15" fillId="0" borderId="0" xfId="9" applyFont="1" applyProtection="1"/>
    <xf numFmtId="167" fontId="17" fillId="0" borderId="0" xfId="9" applyFont="1"/>
    <xf numFmtId="37" fontId="15" fillId="0" borderId="0" xfId="9" quotePrefix="1" applyNumberFormat="1" applyFont="1" applyAlignment="1" applyProtection="1">
      <alignment horizontal="left"/>
    </xf>
    <xf numFmtId="167" fontId="15" fillId="0" borderId="0" xfId="9" applyFont="1" applyAlignment="1" applyProtection="1">
      <alignment horizontal="left"/>
    </xf>
    <xf numFmtId="167" fontId="15" fillId="0" borderId="0" xfId="9" applyFont="1" applyAlignment="1" applyProtection="1">
      <alignment horizontal="right"/>
    </xf>
    <xf numFmtId="0" fontId="15" fillId="0" borderId="0" xfId="9" quotePrefix="1" applyNumberFormat="1" applyFont="1" applyAlignment="1" applyProtection="1">
      <alignment horizontal="left"/>
    </xf>
    <xf numFmtId="167" fontId="15" fillId="0" borderId="0" xfId="9" quotePrefix="1" applyFont="1" applyAlignment="1" applyProtection="1">
      <alignment horizontal="right"/>
    </xf>
    <xf numFmtId="167" fontId="17" fillId="0" borderId="0" xfId="9" applyFont="1" applyProtection="1"/>
    <xf numFmtId="167" fontId="17" fillId="0" borderId="0" xfId="9" applyFont="1" applyAlignment="1" applyProtection="1"/>
    <xf numFmtId="167" fontId="17" fillId="0" borderId="0" xfId="9" applyFont="1" applyAlignment="1" applyProtection="1">
      <alignment horizontal="center"/>
    </xf>
    <xf numFmtId="167" fontId="17" fillId="0" borderId="2" xfId="9" applyFont="1" applyBorder="1" applyAlignment="1" applyProtection="1">
      <alignment horizontal="center" wrapText="1"/>
    </xf>
    <xf numFmtId="167" fontId="17" fillId="0" borderId="1" xfId="9" applyFont="1" applyBorder="1" applyAlignment="1" applyProtection="1">
      <alignment horizontal="centerContinuous" wrapText="1"/>
    </xf>
    <xf numFmtId="167" fontId="17" fillId="0" borderId="2" xfId="9" applyFont="1" applyBorder="1" applyAlignment="1" applyProtection="1">
      <alignment horizontal="centerContinuous" wrapText="1"/>
    </xf>
    <xf numFmtId="167" fontId="17" fillId="0" borderId="2" xfId="9" quotePrefix="1" applyFont="1" applyBorder="1" applyAlignment="1" applyProtection="1">
      <alignment horizontal="center" wrapText="1"/>
    </xf>
    <xf numFmtId="167" fontId="17" fillId="0" borderId="0" xfId="9" applyFont="1" applyAlignment="1">
      <alignment wrapText="1"/>
    </xf>
    <xf numFmtId="167" fontId="17" fillId="0" borderId="0" xfId="9" applyFont="1" applyFill="1" applyAlignment="1" applyProtection="1"/>
    <xf numFmtId="167" fontId="17" fillId="0" borderId="0" xfId="9" quotePrefix="1" applyFont="1" applyAlignment="1">
      <alignment horizontal="left"/>
    </xf>
    <xf numFmtId="167" fontId="17" fillId="0" borderId="1" xfId="9" applyFont="1" applyFill="1" applyBorder="1" applyAlignment="1" applyProtection="1"/>
    <xf numFmtId="167" fontId="17" fillId="0" borderId="1" xfId="9" applyFont="1" applyBorder="1" applyAlignment="1" applyProtection="1"/>
    <xf numFmtId="167" fontId="20" fillId="0" borderId="0" xfId="9" applyFont="1" applyAlignment="1" applyProtection="1"/>
    <xf numFmtId="37" fontId="20" fillId="0" borderId="0" xfId="9" applyNumberFormat="1" applyFont="1" applyAlignment="1" applyProtection="1"/>
    <xf numFmtId="167" fontId="20" fillId="0" borderId="0" xfId="9" applyFont="1" applyProtection="1"/>
    <xf numFmtId="167" fontId="15" fillId="0" borderId="0" xfId="9" applyFont="1"/>
    <xf numFmtId="167" fontId="15" fillId="0" borderId="0" xfId="9" applyFont="1" applyAlignment="1" applyProtection="1">
      <alignment vertical="center"/>
    </xf>
    <xf numFmtId="37" fontId="15" fillId="0" borderId="0" xfId="9" applyNumberFormat="1" applyFont="1" applyAlignment="1" applyProtection="1"/>
    <xf numFmtId="167" fontId="17" fillId="0" borderId="0" xfId="9" applyFont="1" applyBorder="1" applyAlignment="1" applyProtection="1">
      <alignment horizontal="centerContinuous"/>
    </xf>
    <xf numFmtId="167" fontId="17" fillId="0" borderId="0" xfId="9" applyFont="1" applyBorder="1" applyAlignment="1" applyProtection="1">
      <alignment horizontal="center"/>
    </xf>
    <xf numFmtId="167" fontId="17" fillId="0" borderId="0" xfId="9" applyFont="1" applyBorder="1"/>
    <xf numFmtId="164" fontId="17" fillId="0" borderId="0" xfId="10" applyFont="1" applyFill="1" applyAlignment="1" applyProtection="1"/>
    <xf numFmtId="164" fontId="17" fillId="0" borderId="0" xfId="10" applyFont="1"/>
    <xf numFmtId="164" fontId="17" fillId="0" borderId="0" xfId="10" quotePrefix="1" applyFont="1" applyAlignment="1">
      <alignment horizontal="left"/>
    </xf>
    <xf numFmtId="164" fontId="17" fillId="0" borderId="1" xfId="10" applyFont="1" applyFill="1" applyBorder="1" applyAlignment="1" applyProtection="1"/>
    <xf numFmtId="167" fontId="17" fillId="0" borderId="0" xfId="9" applyFont="1" applyBorder="1" applyAlignment="1" applyProtection="1"/>
    <xf numFmtId="167" fontId="17" fillId="0" borderId="0" xfId="9" applyFont="1" applyFill="1"/>
    <xf numFmtId="167" fontId="15" fillId="0" borderId="0" xfId="9" quotePrefix="1" applyFont="1" applyAlignment="1" applyProtection="1">
      <alignment horizontal="left"/>
    </xf>
    <xf numFmtId="167" fontId="15" fillId="0" borderId="0" xfId="9" applyFont="1" applyAlignment="1"/>
    <xf numFmtId="167" fontId="15" fillId="0" borderId="0" xfId="9" applyFont="1" applyAlignment="1">
      <alignment horizontal="centerContinuous"/>
    </xf>
    <xf numFmtId="167" fontId="15" fillId="0" borderId="0" xfId="9" applyFont="1" applyAlignment="1" applyProtection="1">
      <alignment horizontal="centerContinuous"/>
    </xf>
    <xf numFmtId="167" fontId="17" fillId="0" borderId="1" xfId="9" applyFont="1" applyBorder="1" applyAlignment="1" applyProtection="1">
      <alignment horizontal="centerContinuous"/>
    </xf>
    <xf numFmtId="167" fontId="17" fillId="0" borderId="2" xfId="9" applyFont="1" applyBorder="1" applyAlignment="1" applyProtection="1">
      <alignment horizontal="centerContinuous"/>
    </xf>
    <xf numFmtId="167" fontId="22" fillId="0" borderId="1" xfId="9" applyFont="1" applyBorder="1" applyAlignment="1" applyProtection="1">
      <alignment horizontal="centerContinuous"/>
    </xf>
    <xf numFmtId="167" fontId="15" fillId="0" borderId="0" xfId="9" quotePrefix="1" applyFont="1" applyAlignment="1" applyProtection="1">
      <alignment horizontal="center"/>
    </xf>
    <xf numFmtId="167" fontId="17" fillId="0" borderId="0" xfId="9" applyFont="1" applyFill="1" applyAlignment="1" applyProtection="1">
      <alignment horizontal="center"/>
    </xf>
    <xf numFmtId="167" fontId="17" fillId="0" borderId="0" xfId="9" applyFont="1" applyFill="1" applyBorder="1" applyAlignment="1" applyProtection="1">
      <alignment horizontal="center"/>
    </xf>
    <xf numFmtId="167" fontId="17" fillId="0" borderId="0" xfId="9" quotePrefix="1" applyFont="1" applyFill="1" applyAlignment="1" applyProtection="1">
      <alignment horizontal="center"/>
    </xf>
    <xf numFmtId="167" fontId="17" fillId="0" borderId="0" xfId="9" applyFont="1" applyFill="1" applyProtection="1"/>
    <xf numFmtId="167" fontId="17" fillId="0" borderId="0" xfId="9" applyFont="1" applyFill="1" applyBorder="1" applyProtection="1"/>
    <xf numFmtId="167" fontId="17" fillId="0" borderId="0" xfId="9" applyFont="1" applyFill="1" applyBorder="1" applyAlignment="1" applyProtection="1">
      <alignment horizontal="center" wrapText="1"/>
    </xf>
    <xf numFmtId="167" fontId="17" fillId="0" borderId="2" xfId="9" quotePrefix="1" applyFont="1" applyFill="1" applyBorder="1" applyAlignment="1" applyProtection="1">
      <alignment horizontal="center" wrapText="1"/>
    </xf>
    <xf numFmtId="167" fontId="17" fillId="0" borderId="2" xfId="9" applyFont="1" applyFill="1" applyBorder="1" applyAlignment="1" applyProtection="1">
      <alignment horizontal="center" wrapText="1"/>
    </xf>
    <xf numFmtId="167" fontId="21" fillId="0" borderId="0" xfId="9" applyFont="1" applyProtection="1"/>
    <xf numFmtId="167" fontId="21" fillId="0" borderId="0" xfId="9" applyFont="1"/>
    <xf numFmtId="167" fontId="15" fillId="0" borderId="0" xfId="13" applyFont="1" applyAlignment="1" applyProtection="1">
      <alignment vertical="center"/>
    </xf>
    <xf numFmtId="167" fontId="17" fillId="0" borderId="0" xfId="13" applyFont="1" applyProtection="1"/>
    <xf numFmtId="167" fontId="15" fillId="0" borderId="0" xfId="13" applyFont="1" applyProtection="1"/>
    <xf numFmtId="167" fontId="15" fillId="0" borderId="0" xfId="13" applyFont="1"/>
    <xf numFmtId="167" fontId="15" fillId="0" borderId="0" xfId="13" applyFont="1" applyAlignment="1" applyProtection="1">
      <alignment horizontal="right"/>
    </xf>
    <xf numFmtId="167" fontId="15" fillId="0" borderId="0" xfId="13" applyFont="1" applyAlignment="1" applyProtection="1">
      <alignment horizontal="left"/>
    </xf>
    <xf numFmtId="167" fontId="15" fillId="0" borderId="0" xfId="13" applyFont="1" applyAlignment="1" applyProtection="1"/>
    <xf numFmtId="37" fontId="15" fillId="0" borderId="0" xfId="13" quotePrefix="1" applyNumberFormat="1" applyFont="1" applyAlignment="1" applyProtection="1">
      <alignment horizontal="left"/>
    </xf>
    <xf numFmtId="167" fontId="15" fillId="0" borderId="0" xfId="13" quotePrefix="1" applyFont="1" applyAlignment="1" applyProtection="1">
      <alignment horizontal="left"/>
    </xf>
    <xf numFmtId="167" fontId="17" fillId="0" borderId="0" xfId="13" applyFont="1" applyFill="1" applyAlignment="1" applyProtection="1">
      <alignment horizontal="center"/>
    </xf>
    <xf numFmtId="167" fontId="17" fillId="0" borderId="0" xfId="13" applyFont="1" applyFill="1" applyBorder="1" applyAlignment="1" applyProtection="1">
      <alignment horizontal="center"/>
    </xf>
    <xf numFmtId="167" fontId="17" fillId="0" borderId="0" xfId="13" quotePrefix="1" applyFont="1" applyFill="1" applyAlignment="1" applyProtection="1">
      <alignment horizontal="center"/>
    </xf>
    <xf numFmtId="167" fontId="17" fillId="0" borderId="0" xfId="13" applyFont="1" applyFill="1" applyProtection="1"/>
    <xf numFmtId="167" fontId="17" fillId="0" borderId="0" xfId="13" applyFont="1" applyFill="1" applyBorder="1" applyProtection="1"/>
    <xf numFmtId="167" fontId="17" fillId="0" borderId="0" xfId="13" applyFont="1"/>
    <xf numFmtId="167" fontId="17" fillId="0" borderId="0" xfId="13" applyFont="1" applyBorder="1" applyAlignment="1" applyProtection="1">
      <alignment horizontal="center"/>
    </xf>
    <xf numFmtId="167" fontId="17" fillId="0" borderId="2" xfId="13" applyFont="1" applyBorder="1" applyAlignment="1" applyProtection="1">
      <alignment horizontal="centerContinuous"/>
    </xf>
    <xf numFmtId="167" fontId="17" fillId="0" borderId="0" xfId="13" applyFont="1" applyFill="1" applyBorder="1" applyAlignment="1" applyProtection="1">
      <alignment horizontal="center" wrapText="1"/>
    </xf>
    <xf numFmtId="167" fontId="17" fillId="0" borderId="2" xfId="13" applyFont="1" applyBorder="1" applyAlignment="1" applyProtection="1">
      <alignment horizontal="center" wrapText="1"/>
    </xf>
    <xf numFmtId="167" fontId="17" fillId="0" borderId="2" xfId="13" quotePrefix="1" applyFont="1" applyFill="1" applyBorder="1" applyAlignment="1" applyProtection="1">
      <alignment horizontal="center" wrapText="1"/>
    </xf>
    <xf numFmtId="167" fontId="17" fillId="0" borderId="2" xfId="13" applyFont="1" applyFill="1" applyBorder="1" applyAlignment="1" applyProtection="1">
      <alignment horizontal="center" wrapText="1"/>
    </xf>
    <xf numFmtId="167" fontId="17" fillId="0" borderId="0" xfId="13" applyFont="1" applyAlignment="1">
      <alignment wrapText="1"/>
    </xf>
    <xf numFmtId="167" fontId="17" fillId="0" borderId="0" xfId="13" applyFont="1" applyAlignment="1" applyProtection="1"/>
    <xf numFmtId="167" fontId="17" fillId="0" borderId="0" xfId="13" applyFont="1" applyFill="1" applyAlignment="1" applyProtection="1"/>
    <xf numFmtId="167" fontId="21" fillId="0" borderId="0" xfId="13" applyFont="1"/>
    <xf numFmtId="167" fontId="17" fillId="0" borderId="1" xfId="13" applyFont="1" applyBorder="1" applyAlignment="1" applyProtection="1"/>
    <xf numFmtId="167" fontId="17" fillId="0" borderId="0" xfId="13" applyFont="1" applyAlignment="1" applyProtection="1">
      <alignment horizontal="center"/>
    </xf>
    <xf numFmtId="167" fontId="20" fillId="0" borderId="0" xfId="13" applyFont="1" applyProtection="1"/>
    <xf numFmtId="167" fontId="21" fillId="0" borderId="0" xfId="13" applyFont="1" applyProtection="1"/>
    <xf numFmtId="164" fontId="15" fillId="0" borderId="0" xfId="0" quotePrefix="1" applyFont="1" applyAlignment="1">
      <alignment horizontal="left"/>
    </xf>
    <xf numFmtId="164" fontId="17" fillId="0" borderId="2" xfId="0" applyFont="1" applyFill="1" applyBorder="1" applyAlignment="1" applyProtection="1"/>
    <xf numFmtId="166" fontId="17" fillId="0" borderId="0" xfId="5" applyNumberFormat="1" applyFont="1" applyFill="1" applyAlignment="1" applyProtection="1"/>
    <xf numFmtId="165" fontId="17" fillId="0" borderId="0" xfId="1" applyNumberFormat="1" applyFont="1" applyFill="1" applyAlignment="1" applyProtection="1"/>
    <xf numFmtId="165" fontId="17" fillId="0" borderId="1" xfId="1" applyNumberFormat="1" applyFont="1" applyFill="1" applyBorder="1" applyAlignment="1" applyProtection="1"/>
    <xf numFmtId="166" fontId="17" fillId="0" borderId="1" xfId="5" applyNumberFormat="1" applyFont="1" applyFill="1" applyBorder="1" applyAlignment="1" applyProtection="1"/>
    <xf numFmtId="3" fontId="18" fillId="0" borderId="0" xfId="11" applyNumberFormat="1" applyFont="1" applyFill="1" applyAlignment="1">
      <alignment vertical="center"/>
    </xf>
    <xf numFmtId="170" fontId="18" fillId="0" borderId="0" xfId="11" applyNumberFormat="1" applyFont="1" applyFill="1" applyAlignment="1">
      <alignment vertical="center"/>
    </xf>
    <xf numFmtId="39" fontId="17" fillId="0" borderId="0" xfId="4" applyNumberFormat="1" applyFont="1" applyFill="1" applyBorder="1" applyAlignment="1">
      <alignment vertical="center"/>
    </xf>
    <xf numFmtId="171" fontId="17" fillId="0" borderId="0" xfId="4" applyNumberFormat="1" applyFont="1" applyFill="1" applyBorder="1" applyAlignment="1">
      <alignment vertical="center"/>
    </xf>
    <xf numFmtId="172" fontId="17" fillId="0" borderId="0" xfId="4" applyNumberFormat="1" applyFont="1" applyFill="1" applyBorder="1" applyAlignment="1">
      <alignment vertical="center"/>
    </xf>
    <xf numFmtId="42" fontId="17" fillId="0" borderId="0" xfId="4" applyNumberFormat="1" applyFont="1" applyFill="1" applyBorder="1" applyAlignment="1">
      <alignment vertical="center"/>
    </xf>
    <xf numFmtId="169" fontId="22" fillId="0" borderId="0" xfId="8" applyNumberFormat="1" applyFont="1" applyFill="1" applyAlignment="1" applyProtection="1">
      <alignment horizontal="left" vertical="center"/>
    </xf>
    <xf numFmtId="165" fontId="17" fillId="0" borderId="0" xfId="6" applyNumberFormat="1" applyFont="1" applyAlignment="1" applyProtection="1"/>
    <xf numFmtId="165" fontId="17" fillId="0" borderId="0" xfId="6" applyNumberFormat="1" applyFont="1" applyBorder="1" applyAlignment="1" applyProtection="1"/>
    <xf numFmtId="165" fontId="17" fillId="0" borderId="1" xfId="6" applyNumberFormat="1" applyFont="1" applyBorder="1" applyAlignment="1" applyProtection="1"/>
    <xf numFmtId="165" fontId="17" fillId="0" borderId="0" xfId="1" applyNumberFormat="1" applyFont="1" applyFill="1" applyBorder="1" applyAlignment="1" applyProtection="1"/>
    <xf numFmtId="164" fontId="23" fillId="0" borderId="0" xfId="0" applyFont="1"/>
    <xf numFmtId="164" fontId="10" fillId="0" borderId="0" xfId="0" quotePrefix="1" applyFont="1" applyAlignment="1">
      <alignment horizontal="left" wrapText="1"/>
    </xf>
    <xf numFmtId="164" fontId="12" fillId="0" borderId="0" xfId="0" applyFont="1" applyAlignment="1">
      <alignment horizontal="left" wrapText="1"/>
    </xf>
    <xf numFmtId="164" fontId="11" fillId="0" borderId="0" xfId="7" applyNumberFormat="1" applyFont="1" applyAlignment="1">
      <alignment horizontal="left"/>
    </xf>
    <xf numFmtId="167" fontId="17" fillId="0" borderId="2" xfId="13" applyFont="1" applyBorder="1" applyAlignment="1" applyProtection="1">
      <alignment horizontal="center"/>
    </xf>
    <xf numFmtId="167" fontId="17" fillId="0" borderId="2" xfId="9" applyFont="1" applyBorder="1" applyAlignment="1" applyProtection="1">
      <alignment horizontal="center"/>
    </xf>
    <xf numFmtId="167" fontId="17" fillId="0" borderId="0" xfId="9" applyFont="1" applyAlignment="1" applyProtection="1">
      <alignment horizontal="center" wrapText="1"/>
    </xf>
    <xf numFmtId="164" fontId="17" fillId="0" borderId="0" xfId="0" applyFont="1" applyAlignment="1" applyProtection="1">
      <alignment horizontal="center" wrapText="1"/>
    </xf>
    <xf numFmtId="164" fontId="17" fillId="0" borderId="2" xfId="0" applyFont="1" applyFill="1" applyBorder="1" applyAlignment="1" applyProtection="1">
      <alignment horizontal="center" wrapText="1"/>
    </xf>
  </cellXfs>
  <cellStyles count="14">
    <cellStyle name="Comma 2" xfId="1"/>
    <cellStyle name="Comma 3" xfId="2"/>
    <cellStyle name="Comma 3 2" xfId="3"/>
    <cellStyle name="Comma 4" xfId="4"/>
    <cellStyle name="Currency 2" xfId="5"/>
    <cellStyle name="Currency 3" xfId="6"/>
    <cellStyle name="Hyperlink" xfId="7" builtinId="8"/>
    <cellStyle name="Hyperlink 2" xfId="8"/>
    <cellStyle name="Normal" xfId="0" builtinId="0"/>
    <cellStyle name="Normal 2" xfId="9"/>
    <cellStyle name="Normal 2 2" xfId="10"/>
    <cellStyle name="Normal 3" xfId="11"/>
    <cellStyle name="Normal 4" xfId="12"/>
    <cellStyle name="Normal 5"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mberly.via\AppData\Local\Microsoft\Windows\Temporary%20Internet%20Files\Content.Outlook\FP1PWVJH\Cost%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pa.virginia.gov/data/download/local_government/comparative_cost/cost%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OCALGVT\2016\COSTREPT\Modified%20Exhibits\Blank%20Master%20CR%20Modified%20Valu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Table of Contents"/>
      <sheetName val="Exhibit A"/>
      <sheetName val="Exhibit B"/>
      <sheetName val="Exhibit B1"/>
      <sheetName val="Exhibit B2"/>
      <sheetName val="Exhibit C"/>
      <sheetName val="Exhibit C1"/>
      <sheetName val="Exhibit C2"/>
      <sheetName val="Exhibit C3"/>
      <sheetName val="Exhibit C4"/>
      <sheetName val="Exhibit C5"/>
      <sheetName val="Exhibit C6"/>
      <sheetName val="Exhibit C7"/>
      <sheetName val="Exhibit C8"/>
      <sheetName val="Exhibit D"/>
      <sheetName val="Exhibit E"/>
      <sheetName val="Exhibit F"/>
      <sheetName val="Exhibit G"/>
      <sheetName val="Exhibit H"/>
      <sheetName val="Exhibit 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Letter"/>
      <sheetName val="Table of Contents"/>
      <sheetName val="Exhibit A"/>
      <sheetName val="Exhibit B"/>
      <sheetName val="Exhibit B1"/>
      <sheetName val="Exhibit B2"/>
      <sheetName val="Exhibit C"/>
      <sheetName val="Exhibit C1"/>
      <sheetName val="Exhibit C2"/>
      <sheetName val="Exhibit C3"/>
      <sheetName val="Exhibit C4"/>
      <sheetName val="Exhibit C5"/>
      <sheetName val="Exhibit C6"/>
      <sheetName val="Exhibit C7"/>
      <sheetName val="Exhibit C8"/>
      <sheetName val="Exhibit D"/>
      <sheetName val="Exhibit E"/>
      <sheetName val="Exhibit F"/>
      <sheetName val="Exhibit G"/>
      <sheetName val="Exhibit 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Table of Contents"/>
      <sheetName val="Exhibit A - City"/>
      <sheetName val="Exhibit A - County"/>
      <sheetName val="Exhibit A - Town"/>
      <sheetName val="Exhibit B - City"/>
      <sheetName val="Exhibit B - County"/>
      <sheetName val="Exhibit B - Town"/>
      <sheetName val="Exhibit B1 - City"/>
      <sheetName val="Exhibit B1 - County"/>
      <sheetName val="Exhibit B1 - Town"/>
      <sheetName val="Exhibit B2 - City"/>
      <sheetName val="Exhibit B2 - County"/>
      <sheetName val="Exhibit B2 - Town"/>
      <sheetName val="Exhibit C - City"/>
      <sheetName val="Exhibit C - County"/>
      <sheetName val="Exhibit C - Town"/>
      <sheetName val="Exhibit C1 - City"/>
      <sheetName val="Exhibit C1 - County"/>
      <sheetName val="Exhibit C1 - Town"/>
      <sheetName val="Exhibit C2 - City"/>
      <sheetName val="Exhibit C2 - County"/>
      <sheetName val="Exhibit C2 - Town"/>
      <sheetName val="Exhibit C3 - City"/>
      <sheetName val="Exhibit C3 - County"/>
      <sheetName val="Exhibit C3 - Town"/>
      <sheetName val="Exhibit C4 - City"/>
      <sheetName val="Exhibit C4 - County"/>
      <sheetName val="Exhibit C4 - Town"/>
      <sheetName val="Exhibit C5 - City"/>
      <sheetName val="Exhibit C5 - County"/>
      <sheetName val="Exibit C5 - Town"/>
      <sheetName val="Exhibit C6 - City"/>
      <sheetName val="Exhibit C6 - County"/>
      <sheetName val="Exhibit C6 - Town"/>
      <sheetName val="Exhibit C7 - City"/>
      <sheetName val="Exhibit C7 - County"/>
      <sheetName val="Exhibit C7 - Town"/>
      <sheetName val="Exhibit C8 - City"/>
      <sheetName val="Exhibit C8 - County"/>
      <sheetName val="Exhibit C8 - Town"/>
      <sheetName val="Exhibit D - City"/>
      <sheetName val="Exhibit D - County"/>
      <sheetName val="Exhibit D - Town"/>
      <sheetName val="Exhibit E - City"/>
      <sheetName val="Exhibit E - County"/>
      <sheetName val="Exhibit E - Town"/>
      <sheetName val="Exhibit F - City"/>
      <sheetName val="Exhibit F - County"/>
      <sheetName val="Exhibit F - Town"/>
      <sheetName val="Exhibit G - City"/>
      <sheetName val="Exhibit G - County"/>
      <sheetName val="Exhibit G - Town"/>
      <sheetName val="Exhibit H - City"/>
      <sheetName val="Exhibit H - County"/>
      <sheetName val="Exhibit H - Town"/>
      <sheetName val="Exhibit I - City"/>
      <sheetName val="Exhibit I - County"/>
      <sheetName val="Exhibit I - T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pa.virginia.gov/data/download/local_government/comparative_cost/Cost17.xlsx" TargetMode="External"/><Relationship Id="rId1" Type="http://schemas.openxmlformats.org/officeDocument/2006/relationships/hyperlink" Target="http://www.apa.virginia.gov/data/download/local_government/comparative_cost/Amended%20Cost17.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pa.virginia.gov/data/download/local_government/comparative_cost/2017%20footnotes.docx" TargetMode="External"/><Relationship Id="rId1" Type="http://schemas.openxmlformats.org/officeDocument/2006/relationships/hyperlink" Target="http://www.apa.virginia.gov/data/download/local_government/comparative_cost/2014footnotes.doc"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0"/>
  <sheetViews>
    <sheetView showGridLines="0" showRowColHeaders="0" tabSelected="1" zoomScaleNormal="100" workbookViewId="0"/>
  </sheetViews>
  <sheetFormatPr defaultRowHeight="15.75" x14ac:dyDescent="0.25"/>
  <cols>
    <col min="1" max="1" width="2" style="2" customWidth="1"/>
    <col min="2" max="16384" width="9.33203125" style="2"/>
  </cols>
  <sheetData>
    <row r="1" spans="2:18" x14ac:dyDescent="0.25">
      <c r="B1" s="10" t="s">
        <v>538</v>
      </c>
    </row>
    <row r="2" spans="2:18" x14ac:dyDescent="0.25">
      <c r="B2" s="2" t="s">
        <v>0</v>
      </c>
    </row>
    <row r="3" spans="2:18" x14ac:dyDescent="0.25">
      <c r="B3" s="2" t="s">
        <v>1</v>
      </c>
    </row>
    <row r="4" spans="2:18" x14ac:dyDescent="0.25">
      <c r="B4" s="1" t="s">
        <v>2</v>
      </c>
    </row>
    <row r="5" spans="2:18" x14ac:dyDescent="0.25">
      <c r="B5" s="3" t="s">
        <v>44</v>
      </c>
    </row>
    <row r="6" spans="2:18" x14ac:dyDescent="0.25">
      <c r="B6" s="3"/>
    </row>
    <row r="7" spans="2:18" ht="54" customHeight="1" x14ac:dyDescent="0.25">
      <c r="B7" s="285" t="s">
        <v>539</v>
      </c>
      <c r="C7" s="285"/>
      <c r="D7" s="285"/>
      <c r="E7" s="285"/>
      <c r="F7" s="285"/>
      <c r="G7" s="285"/>
      <c r="H7" s="285"/>
      <c r="I7" s="285"/>
      <c r="J7" s="285"/>
      <c r="K7" s="285"/>
      <c r="L7" s="285"/>
      <c r="M7" s="285"/>
      <c r="N7" s="285"/>
      <c r="O7" s="285"/>
      <c r="P7" s="285"/>
      <c r="Q7" s="285"/>
      <c r="R7" s="285"/>
    </row>
    <row r="8" spans="2:18" ht="15.75" customHeight="1" x14ac:dyDescent="0.25">
      <c r="B8" s="3" t="s">
        <v>540</v>
      </c>
      <c r="C8" s="11"/>
      <c r="D8" s="11"/>
      <c r="E8" s="11"/>
      <c r="F8" s="11"/>
      <c r="G8" s="11"/>
      <c r="H8" s="11"/>
      <c r="I8" s="11"/>
      <c r="J8" s="13" t="s">
        <v>543</v>
      </c>
      <c r="K8" s="11"/>
      <c r="L8" s="11"/>
      <c r="M8" s="11"/>
      <c r="N8" s="11"/>
    </row>
    <row r="9" spans="2:18" ht="15.75" customHeight="1" x14ac:dyDescent="0.25">
      <c r="C9" s="11"/>
      <c r="D9" s="11"/>
      <c r="E9" s="11"/>
      <c r="F9" s="11"/>
      <c r="G9" s="11"/>
      <c r="H9" s="11"/>
      <c r="I9" s="11"/>
      <c r="J9" s="11"/>
      <c r="K9" s="11"/>
      <c r="L9" s="11"/>
      <c r="M9" s="11"/>
      <c r="N9" s="11"/>
    </row>
    <row r="10" spans="2:18" ht="15.75" customHeight="1" x14ac:dyDescent="0.25">
      <c r="B10" s="3" t="s">
        <v>544</v>
      </c>
      <c r="C10" s="11"/>
      <c r="D10" s="11"/>
      <c r="E10" s="11"/>
      <c r="F10" s="11"/>
      <c r="G10" s="11"/>
      <c r="H10" s="11"/>
      <c r="J10" s="13" t="s">
        <v>542</v>
      </c>
      <c r="K10" s="11"/>
      <c r="L10" s="11"/>
      <c r="M10" s="11"/>
      <c r="N10" s="11"/>
    </row>
    <row r="11" spans="2:18" x14ac:dyDescent="0.25">
      <c r="B11" s="4"/>
      <c r="C11" s="3"/>
      <c r="D11" s="3"/>
      <c r="E11" s="3"/>
      <c r="F11" s="3"/>
      <c r="G11" s="3"/>
      <c r="H11" s="3"/>
      <c r="I11" s="3"/>
      <c r="J11" s="3"/>
      <c r="K11" s="3"/>
      <c r="L11" s="3"/>
      <c r="M11" s="3"/>
      <c r="N11" s="3"/>
    </row>
    <row r="12" spans="2:18" ht="54" customHeight="1" x14ac:dyDescent="0.25">
      <c r="B12" s="285" t="s">
        <v>541</v>
      </c>
      <c r="C12" s="285"/>
      <c r="D12" s="285"/>
      <c r="E12" s="285"/>
      <c r="F12" s="285"/>
      <c r="G12" s="285"/>
      <c r="H12" s="285"/>
      <c r="I12" s="285"/>
      <c r="J12" s="285"/>
      <c r="K12" s="285"/>
      <c r="L12" s="285"/>
      <c r="M12" s="285"/>
      <c r="N12" s="285"/>
      <c r="O12" s="285"/>
      <c r="P12" s="285"/>
      <c r="Q12" s="285"/>
      <c r="R12" s="285"/>
    </row>
    <row r="13" spans="2:18" ht="15.75" customHeight="1" x14ac:dyDescent="0.25">
      <c r="B13" s="12"/>
      <c r="C13" s="12"/>
      <c r="D13" s="12"/>
      <c r="E13" s="12"/>
      <c r="F13" s="12"/>
      <c r="G13" s="12"/>
      <c r="H13" s="12"/>
      <c r="I13" s="12"/>
      <c r="J13" s="12"/>
      <c r="K13" s="12"/>
      <c r="L13" s="12"/>
      <c r="M13" s="12"/>
      <c r="N13" s="12"/>
    </row>
    <row r="14" spans="2:18" x14ac:dyDescent="0.25">
      <c r="B14" s="284" t="s">
        <v>545</v>
      </c>
      <c r="C14"/>
      <c r="D14"/>
      <c r="E14"/>
      <c r="F14"/>
      <c r="G14"/>
      <c r="H14"/>
      <c r="I14"/>
      <c r="J14"/>
      <c r="K14"/>
      <c r="L14"/>
      <c r="M14"/>
      <c r="N14" s="12"/>
    </row>
    <row r="15" spans="2:18" x14ac:dyDescent="0.25">
      <c r="B15" s="284" t="s">
        <v>546</v>
      </c>
      <c r="C15"/>
      <c r="D15"/>
      <c r="E15"/>
      <c r="F15"/>
      <c r="G15"/>
      <c r="H15"/>
      <c r="I15"/>
      <c r="J15"/>
      <c r="K15"/>
      <c r="L15"/>
      <c r="M15"/>
      <c r="N15" s="12"/>
    </row>
    <row r="16" spans="2:18" ht="38.25" customHeight="1" x14ac:dyDescent="0.25">
      <c r="B16" s="286" t="s">
        <v>547</v>
      </c>
      <c r="C16" s="286"/>
      <c r="D16" s="286"/>
      <c r="E16" s="286"/>
      <c r="F16" s="286"/>
      <c r="G16" s="286"/>
      <c r="H16" s="286"/>
      <c r="I16" s="286"/>
      <c r="J16" s="286"/>
      <c r="K16" s="286"/>
      <c r="L16" s="286"/>
      <c r="M16" s="286"/>
      <c r="N16" s="286"/>
      <c r="O16" s="286"/>
      <c r="P16" s="286"/>
      <c r="Q16" s="286"/>
    </row>
    <row r="17" spans="2:14" x14ac:dyDescent="0.25">
      <c r="B17" s="12"/>
      <c r="C17" s="12"/>
      <c r="D17" s="12"/>
      <c r="E17" s="12"/>
      <c r="F17" s="12"/>
      <c r="G17" s="12"/>
      <c r="H17" s="12"/>
      <c r="I17" s="12"/>
      <c r="J17" s="12"/>
      <c r="K17" s="12"/>
      <c r="L17" s="12"/>
      <c r="M17" s="12"/>
      <c r="N17" s="12"/>
    </row>
    <row r="18" spans="2:14" x14ac:dyDescent="0.25">
      <c r="B18" s="12"/>
      <c r="C18" s="12"/>
      <c r="D18" s="12"/>
      <c r="E18" s="12"/>
      <c r="F18" s="12"/>
      <c r="G18" s="12"/>
      <c r="H18" s="12"/>
      <c r="I18" s="12"/>
      <c r="J18" s="12"/>
      <c r="K18" s="12"/>
      <c r="L18" s="12"/>
      <c r="M18" s="12"/>
      <c r="N18" s="12"/>
    </row>
    <row r="19" spans="2:14" x14ac:dyDescent="0.25">
      <c r="B19" s="12"/>
      <c r="C19" s="12"/>
      <c r="D19" s="12"/>
      <c r="E19" s="12"/>
      <c r="F19" s="12"/>
      <c r="G19" s="12"/>
      <c r="H19" s="12"/>
      <c r="I19" s="12"/>
      <c r="J19" s="12"/>
      <c r="K19" s="12"/>
      <c r="L19" s="12"/>
      <c r="M19" s="12"/>
      <c r="N19" s="12"/>
    </row>
    <row r="20" spans="2:14" x14ac:dyDescent="0.25">
      <c r="B20" s="12"/>
      <c r="C20" s="12"/>
      <c r="D20" s="12"/>
      <c r="E20" s="12"/>
      <c r="F20" s="12"/>
      <c r="G20" s="12"/>
      <c r="H20" s="12"/>
      <c r="I20" s="12"/>
      <c r="J20" s="12"/>
      <c r="K20" s="12"/>
      <c r="L20" s="12"/>
      <c r="M20" s="12"/>
      <c r="N20" s="12"/>
    </row>
  </sheetData>
  <sheetProtection password="E53C" sheet="1"/>
  <mergeCells count="3">
    <mergeCell ref="B7:R7"/>
    <mergeCell ref="B12:R12"/>
    <mergeCell ref="B16:Q16"/>
  </mergeCells>
  <hyperlinks>
    <hyperlink ref="J8" r:id="rId1"/>
    <hyperlink ref="J10" r:id="rId2"/>
  </hyperlinks>
  <pageMargins left="0.75" right="0.75" top="1" bottom="1" header="0.5" footer="0.5"/>
  <pageSetup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workbookViewId="0"/>
  </sheetViews>
  <sheetFormatPr defaultRowHeight="11.25" x14ac:dyDescent="0.2"/>
  <cols>
    <col min="1" max="1" width="3.83203125" style="187" bestFit="1" customWidth="1"/>
    <col min="2" max="2" width="14.1640625" style="187" bestFit="1" customWidth="1"/>
    <col min="3" max="3" width="13" style="187" customWidth="1"/>
    <col min="4" max="4" width="15.33203125" style="187" customWidth="1"/>
    <col min="5" max="5" width="15.83203125" style="187" customWidth="1"/>
    <col min="6" max="7" width="14.83203125" style="187" customWidth="1"/>
    <col min="8" max="8" width="2.1640625" style="187" customWidth="1"/>
    <col min="9" max="9" width="13" style="187" customWidth="1"/>
    <col min="10" max="10" width="12.33203125" style="187" customWidth="1"/>
    <col min="11" max="11" width="15.1640625" style="187" bestFit="1" customWidth="1"/>
    <col min="12" max="12" width="16.5" style="187" customWidth="1"/>
    <col min="13" max="13" width="14.6640625" style="187" customWidth="1"/>
    <col min="14" max="14" width="15.5" style="187" customWidth="1"/>
    <col min="15" max="16384" width="9.33203125" style="187"/>
  </cols>
  <sheetData>
    <row r="1" spans="1:14" ht="12" x14ac:dyDescent="0.2">
      <c r="A1" s="209" t="s">
        <v>46</v>
      </c>
      <c r="B1" s="185"/>
      <c r="C1" s="185"/>
      <c r="D1" s="185"/>
      <c r="E1" s="185"/>
      <c r="F1" s="185"/>
      <c r="G1" s="185"/>
      <c r="H1" s="185"/>
      <c r="I1" s="185"/>
      <c r="J1" s="185"/>
      <c r="K1" s="185"/>
      <c r="L1" s="185"/>
      <c r="M1" s="185"/>
      <c r="N1" s="185"/>
    </row>
    <row r="2" spans="1:14" ht="12" x14ac:dyDescent="0.2">
      <c r="A2" s="208" t="s">
        <v>250</v>
      </c>
      <c r="B2" s="185"/>
      <c r="C2" s="185"/>
      <c r="D2" s="185"/>
      <c r="E2" s="185"/>
      <c r="F2" s="185"/>
      <c r="G2" s="185"/>
      <c r="H2" s="185"/>
      <c r="I2" s="185"/>
      <c r="J2" s="185"/>
      <c r="K2" s="185"/>
      <c r="L2" s="185"/>
      <c r="M2" s="185"/>
      <c r="N2" s="185"/>
    </row>
    <row r="3" spans="1:14" ht="12" x14ac:dyDescent="0.2">
      <c r="A3" s="220" t="s">
        <v>48</v>
      </c>
      <c r="B3" s="221"/>
      <c r="C3" s="222"/>
      <c r="D3" s="223"/>
      <c r="E3" s="223"/>
      <c r="F3" s="223"/>
      <c r="G3" s="223"/>
      <c r="H3" s="223"/>
      <c r="I3" s="223"/>
      <c r="J3" s="223"/>
      <c r="K3" s="223"/>
      <c r="L3" s="223"/>
      <c r="M3" s="185"/>
      <c r="N3" s="190"/>
    </row>
    <row r="4" spans="1:14" x14ac:dyDescent="0.2">
      <c r="A4" s="193"/>
      <c r="B4" s="194"/>
      <c r="C4" s="194"/>
      <c r="D4" s="194"/>
      <c r="E4" s="194"/>
      <c r="F4" s="194"/>
      <c r="G4" s="194"/>
      <c r="H4" s="194"/>
      <c r="I4" s="194"/>
      <c r="J4" s="194"/>
      <c r="K4" s="194"/>
      <c r="L4" s="194"/>
      <c r="M4" s="211"/>
      <c r="N4" s="211"/>
    </row>
    <row r="5" spans="1:14" x14ac:dyDescent="0.2">
      <c r="A5" s="193"/>
      <c r="B5" s="194"/>
      <c r="C5" s="195"/>
      <c r="D5" s="195"/>
      <c r="E5" s="195"/>
      <c r="F5" s="195"/>
      <c r="G5" s="195"/>
      <c r="H5" s="195"/>
      <c r="I5" s="195"/>
      <c r="J5" s="195"/>
      <c r="K5" s="195"/>
      <c r="L5" s="195"/>
      <c r="M5" s="224" t="s">
        <v>251</v>
      </c>
      <c r="N5" s="225"/>
    </row>
    <row r="6" spans="1:14" ht="24.75" customHeight="1" x14ac:dyDescent="0.2">
      <c r="A6" s="212"/>
      <c r="B6" s="212"/>
      <c r="C6" s="225" t="s">
        <v>58</v>
      </c>
      <c r="D6" s="225"/>
      <c r="E6" s="225"/>
      <c r="F6" s="225"/>
      <c r="G6" s="211"/>
      <c r="H6" s="211"/>
      <c r="I6" s="224" t="s">
        <v>252</v>
      </c>
      <c r="J6" s="224"/>
      <c r="K6" s="224"/>
      <c r="L6" s="224"/>
      <c r="M6" s="290" t="s">
        <v>253</v>
      </c>
      <c r="N6" s="290"/>
    </row>
    <row r="7" spans="1:14" s="200" customFormat="1" ht="33.75" x14ac:dyDescent="0.2">
      <c r="A7" s="196" t="s">
        <v>55</v>
      </c>
      <c r="B7" s="196" t="s">
        <v>57</v>
      </c>
      <c r="C7" s="196" t="s">
        <v>254</v>
      </c>
      <c r="D7" s="196" t="s">
        <v>255</v>
      </c>
      <c r="E7" s="196" t="s">
        <v>256</v>
      </c>
      <c r="F7" s="196" t="s">
        <v>257</v>
      </c>
      <c r="G7" s="199" t="s">
        <v>258</v>
      </c>
      <c r="H7" s="227"/>
      <c r="I7" s="196" t="s">
        <v>254</v>
      </c>
      <c r="J7" s="196" t="s">
        <v>259</v>
      </c>
      <c r="K7" s="196" t="s">
        <v>260</v>
      </c>
      <c r="L7" s="196" t="s">
        <v>261</v>
      </c>
      <c r="M7" s="196" t="s">
        <v>262</v>
      </c>
      <c r="N7" s="196" t="s">
        <v>263</v>
      </c>
    </row>
    <row r="8" spans="1:14" x14ac:dyDescent="0.2">
      <c r="A8" s="194">
        <v>1</v>
      </c>
      <c r="B8" s="194" t="s">
        <v>108</v>
      </c>
      <c r="C8" s="169">
        <v>0</v>
      </c>
      <c r="D8" s="169">
        <v>4213462</v>
      </c>
      <c r="E8" s="169">
        <v>3582747</v>
      </c>
      <c r="F8" s="169">
        <v>37232048</v>
      </c>
      <c r="G8" s="169">
        <f>C8+D8+E8+F8</f>
        <v>45028257</v>
      </c>
      <c r="H8" s="169"/>
      <c r="I8" s="169">
        <v>27749</v>
      </c>
      <c r="J8" s="169">
        <v>152739</v>
      </c>
      <c r="K8" s="169">
        <v>9609099</v>
      </c>
      <c r="L8" s="169">
        <f>I8+J8+K8</f>
        <v>9789587</v>
      </c>
      <c r="M8" s="169">
        <v>8707017.3277054206</v>
      </c>
      <c r="N8" s="169">
        <v>1001864.5269624911</v>
      </c>
    </row>
    <row r="9" spans="1:14" x14ac:dyDescent="0.2">
      <c r="A9" s="194">
        <v>2</v>
      </c>
      <c r="B9" s="194" t="s">
        <v>109</v>
      </c>
      <c r="C9" s="170">
        <v>146245</v>
      </c>
      <c r="D9" s="170">
        <v>20928741</v>
      </c>
      <c r="E9" s="170">
        <v>1726399</v>
      </c>
      <c r="F9" s="170">
        <v>67966871</v>
      </c>
      <c r="G9" s="170">
        <f>C9+D9+E9+F9</f>
        <v>90768256</v>
      </c>
      <c r="H9" s="170"/>
      <c r="I9" s="170">
        <v>38237</v>
      </c>
      <c r="J9" s="170">
        <v>0</v>
      </c>
      <c r="K9" s="170">
        <v>21082903</v>
      </c>
      <c r="L9" s="170">
        <f>I9+J9+K9</f>
        <v>21121140</v>
      </c>
      <c r="M9" s="170">
        <v>13518819.629051911</v>
      </c>
      <c r="N9" s="170">
        <v>557159.6331801397</v>
      </c>
    </row>
    <row r="10" spans="1:14" x14ac:dyDescent="0.2">
      <c r="A10" s="194">
        <v>3</v>
      </c>
      <c r="B10" s="194" t="s">
        <v>110</v>
      </c>
      <c r="C10" s="170">
        <v>0</v>
      </c>
      <c r="D10" s="170">
        <v>2242559</v>
      </c>
      <c r="E10" s="170">
        <v>3181835</v>
      </c>
      <c r="F10" s="170">
        <v>18458446</v>
      </c>
      <c r="G10" s="170">
        <f t="shared" ref="G10:G73" si="0">C10+D10+E10+F10</f>
        <v>23882840</v>
      </c>
      <c r="H10" s="170"/>
      <c r="I10" s="170">
        <v>243126</v>
      </c>
      <c r="J10" s="170">
        <v>0</v>
      </c>
      <c r="K10" s="170">
        <v>5783796</v>
      </c>
      <c r="L10" s="170">
        <f t="shared" ref="L10:L73" si="1">I10+J10+K10</f>
        <v>6026922</v>
      </c>
      <c r="M10" s="170">
        <v>6879847.0488552507</v>
      </c>
      <c r="N10" s="170">
        <v>433326.63676997717</v>
      </c>
    </row>
    <row r="11" spans="1:14" x14ac:dyDescent="0.2">
      <c r="A11" s="194">
        <v>4</v>
      </c>
      <c r="B11" s="194" t="s">
        <v>111</v>
      </c>
      <c r="C11" s="170">
        <v>0</v>
      </c>
      <c r="D11" s="170">
        <v>1352298</v>
      </c>
      <c r="E11" s="170">
        <v>1351978</v>
      </c>
      <c r="F11" s="170">
        <v>12768451</v>
      </c>
      <c r="G11" s="170">
        <f t="shared" si="0"/>
        <v>15472727</v>
      </c>
      <c r="H11" s="170"/>
      <c r="I11" s="170">
        <v>0</v>
      </c>
      <c r="J11" s="170">
        <v>0</v>
      </c>
      <c r="K11" s="170">
        <v>2253457</v>
      </c>
      <c r="L11" s="170">
        <f t="shared" si="1"/>
        <v>2253457</v>
      </c>
      <c r="M11" s="170">
        <v>3032654.088635671</v>
      </c>
      <c r="N11" s="170">
        <v>179335.17778395332</v>
      </c>
    </row>
    <row r="12" spans="1:14" x14ac:dyDescent="0.2">
      <c r="A12" s="194">
        <v>5</v>
      </c>
      <c r="B12" s="194" t="s">
        <v>112</v>
      </c>
      <c r="C12" s="170">
        <v>0</v>
      </c>
      <c r="D12" s="170">
        <v>3551722</v>
      </c>
      <c r="E12" s="170">
        <v>2500342</v>
      </c>
      <c r="F12" s="170">
        <v>31167041</v>
      </c>
      <c r="G12" s="170">
        <f t="shared" si="0"/>
        <v>37219105</v>
      </c>
      <c r="H12" s="170"/>
      <c r="I12" s="170">
        <v>56823</v>
      </c>
      <c r="J12" s="170">
        <v>0</v>
      </c>
      <c r="K12" s="170">
        <v>5653394</v>
      </c>
      <c r="L12" s="170">
        <f t="shared" si="1"/>
        <v>5710217</v>
      </c>
      <c r="M12" s="170">
        <v>6530343.2549769059</v>
      </c>
      <c r="N12" s="170">
        <v>559992.52339002385</v>
      </c>
    </row>
    <row r="13" spans="1:14" x14ac:dyDescent="0.2">
      <c r="A13" s="194">
        <v>6</v>
      </c>
      <c r="B13" s="194" t="s">
        <v>113</v>
      </c>
      <c r="C13" s="170">
        <v>0</v>
      </c>
      <c r="D13" s="170">
        <v>1719194</v>
      </c>
      <c r="E13" s="170">
        <v>1448687</v>
      </c>
      <c r="F13" s="170">
        <v>17568140</v>
      </c>
      <c r="G13" s="170">
        <f t="shared" si="0"/>
        <v>20736021</v>
      </c>
      <c r="H13" s="170"/>
      <c r="I13" s="170">
        <v>4474</v>
      </c>
      <c r="J13" s="170">
        <v>0</v>
      </c>
      <c r="K13" s="170">
        <v>3082696</v>
      </c>
      <c r="L13" s="170">
        <f t="shared" si="1"/>
        <v>3087170</v>
      </c>
      <c r="M13" s="170">
        <v>3740766.2068134653</v>
      </c>
      <c r="N13" s="170">
        <v>371158.78845729894</v>
      </c>
    </row>
    <row r="14" spans="1:14" x14ac:dyDescent="0.2">
      <c r="A14" s="194">
        <v>7</v>
      </c>
      <c r="B14" s="194" t="s">
        <v>114</v>
      </c>
      <c r="C14" s="170">
        <v>0</v>
      </c>
      <c r="D14" s="170">
        <v>47419561</v>
      </c>
      <c r="E14" s="170">
        <v>9804115</v>
      </c>
      <c r="F14" s="170">
        <v>112094374</v>
      </c>
      <c r="G14" s="170">
        <f t="shared" si="0"/>
        <v>169318050</v>
      </c>
      <c r="H14" s="170"/>
      <c r="I14" s="170">
        <v>0</v>
      </c>
      <c r="J14" s="170">
        <v>724358</v>
      </c>
      <c r="K14" s="170">
        <v>55206930</v>
      </c>
      <c r="L14" s="170">
        <f t="shared" si="1"/>
        <v>55931288</v>
      </c>
      <c r="M14" s="170">
        <v>9451360.9703527912</v>
      </c>
      <c r="N14" s="170">
        <v>599829.9049561905</v>
      </c>
    </row>
    <row r="15" spans="1:14" x14ac:dyDescent="0.2">
      <c r="A15" s="194">
        <v>8</v>
      </c>
      <c r="B15" s="194" t="s">
        <v>115</v>
      </c>
      <c r="C15" s="170">
        <v>0</v>
      </c>
      <c r="D15" s="170">
        <v>7123784</v>
      </c>
      <c r="E15" s="170">
        <v>4193448</v>
      </c>
      <c r="F15" s="170">
        <v>67335242</v>
      </c>
      <c r="G15" s="170">
        <f t="shared" si="0"/>
        <v>78652474</v>
      </c>
      <c r="H15" s="170"/>
      <c r="I15" s="170">
        <v>373380</v>
      </c>
      <c r="J15" s="170">
        <v>0</v>
      </c>
      <c r="K15" s="170">
        <v>19138275</v>
      </c>
      <c r="L15" s="170">
        <f t="shared" si="1"/>
        <v>19511655</v>
      </c>
      <c r="M15" s="170">
        <v>16524549.94825834</v>
      </c>
      <c r="N15" s="170">
        <v>856491.70496631786</v>
      </c>
    </row>
    <row r="16" spans="1:14" x14ac:dyDescent="0.2">
      <c r="A16" s="194">
        <v>9</v>
      </c>
      <c r="B16" s="194" t="s">
        <v>116</v>
      </c>
      <c r="C16" s="170">
        <v>0</v>
      </c>
      <c r="D16" s="170">
        <v>178302</v>
      </c>
      <c r="E16" s="170">
        <v>887927</v>
      </c>
      <c r="F16" s="170">
        <v>2817197</v>
      </c>
      <c r="G16" s="170">
        <f t="shared" si="0"/>
        <v>3883426</v>
      </c>
      <c r="H16" s="170"/>
      <c r="I16" s="170">
        <v>359245</v>
      </c>
      <c r="J16" s="170">
        <v>0</v>
      </c>
      <c r="K16" s="170">
        <v>1046851</v>
      </c>
      <c r="L16" s="170">
        <f t="shared" si="1"/>
        <v>1406096</v>
      </c>
      <c r="M16" s="170">
        <v>3745724.2246816563</v>
      </c>
      <c r="N16" s="170">
        <v>56121.37354968502</v>
      </c>
    </row>
    <row r="17" spans="1:14" x14ac:dyDescent="0.2">
      <c r="A17" s="194">
        <v>10</v>
      </c>
      <c r="B17" s="194" t="s">
        <v>117</v>
      </c>
      <c r="C17" s="170">
        <v>0</v>
      </c>
      <c r="D17" s="170">
        <v>8622509</v>
      </c>
      <c r="E17" s="170">
        <v>3958727</v>
      </c>
      <c r="F17" s="170">
        <v>65930874</v>
      </c>
      <c r="G17" s="170">
        <f t="shared" si="0"/>
        <v>78512110</v>
      </c>
      <c r="H17" s="170"/>
      <c r="I17" s="170">
        <v>56453</v>
      </c>
      <c r="J17" s="170">
        <v>0</v>
      </c>
      <c r="K17" s="170">
        <v>12256645</v>
      </c>
      <c r="L17" s="170">
        <f t="shared" si="1"/>
        <v>12313098</v>
      </c>
      <c r="M17" s="170">
        <v>10666286.251043834</v>
      </c>
      <c r="N17" s="170">
        <v>755495.2425884594</v>
      </c>
    </row>
    <row r="18" spans="1:14" x14ac:dyDescent="0.2">
      <c r="A18" s="194">
        <v>11</v>
      </c>
      <c r="B18" s="194" t="s">
        <v>118</v>
      </c>
      <c r="C18" s="170">
        <v>0</v>
      </c>
      <c r="D18" s="170">
        <v>485940</v>
      </c>
      <c r="E18" s="170">
        <v>974697</v>
      </c>
      <c r="F18" s="170">
        <v>6485579</v>
      </c>
      <c r="G18" s="170">
        <f t="shared" si="0"/>
        <v>7946216</v>
      </c>
      <c r="H18" s="170"/>
      <c r="I18" s="170">
        <v>118494</v>
      </c>
      <c r="J18" s="170">
        <v>0</v>
      </c>
      <c r="K18" s="170">
        <v>1515251</v>
      </c>
      <c r="L18" s="170">
        <f t="shared" si="1"/>
        <v>1633745</v>
      </c>
      <c r="M18" s="170">
        <v>6378840.731002477</v>
      </c>
      <c r="N18" s="170">
        <v>100474.98064515246</v>
      </c>
    </row>
    <row r="19" spans="1:14" x14ac:dyDescent="0.2">
      <c r="A19" s="194">
        <v>12</v>
      </c>
      <c r="B19" s="194" t="s">
        <v>119</v>
      </c>
      <c r="C19" s="170">
        <v>0</v>
      </c>
      <c r="D19" s="170">
        <v>4473314</v>
      </c>
      <c r="E19" s="170">
        <v>4349584</v>
      </c>
      <c r="F19" s="170">
        <v>30634513</v>
      </c>
      <c r="G19" s="170">
        <f t="shared" si="0"/>
        <v>39457411</v>
      </c>
      <c r="H19" s="170"/>
      <c r="I19" s="170">
        <v>174167</v>
      </c>
      <c r="J19" s="170">
        <v>0</v>
      </c>
      <c r="K19" s="170">
        <v>3298313</v>
      </c>
      <c r="L19" s="170">
        <f t="shared" si="1"/>
        <v>3472480</v>
      </c>
      <c r="M19" s="170">
        <v>9322778.4562882055</v>
      </c>
      <c r="N19" s="170">
        <v>176176.09671225396</v>
      </c>
    </row>
    <row r="20" spans="1:14" x14ac:dyDescent="0.2">
      <c r="A20" s="194">
        <v>13</v>
      </c>
      <c r="B20" s="194" t="s">
        <v>120</v>
      </c>
      <c r="C20" s="170">
        <v>0</v>
      </c>
      <c r="D20" s="170">
        <v>1825375</v>
      </c>
      <c r="E20" s="170">
        <v>1739676</v>
      </c>
      <c r="F20" s="170">
        <v>18400979</v>
      </c>
      <c r="G20" s="170">
        <f t="shared" si="0"/>
        <v>21966030</v>
      </c>
      <c r="H20" s="170"/>
      <c r="I20" s="170">
        <v>0</v>
      </c>
      <c r="J20" s="170">
        <v>0</v>
      </c>
      <c r="K20" s="170">
        <v>4789622</v>
      </c>
      <c r="L20" s="170">
        <f t="shared" si="1"/>
        <v>4789622</v>
      </c>
      <c r="M20" s="170">
        <v>8657743.4526790939</v>
      </c>
      <c r="N20" s="170">
        <v>682426.6928628094</v>
      </c>
    </row>
    <row r="21" spans="1:14" x14ac:dyDescent="0.2">
      <c r="A21" s="194">
        <v>14</v>
      </c>
      <c r="B21" s="194" t="s">
        <v>121</v>
      </c>
      <c r="C21" s="170">
        <v>0</v>
      </c>
      <c r="D21" s="170">
        <v>2643253</v>
      </c>
      <c r="E21" s="170">
        <v>2436347</v>
      </c>
      <c r="F21" s="170">
        <v>25301108</v>
      </c>
      <c r="G21" s="170">
        <f t="shared" si="0"/>
        <v>30380708</v>
      </c>
      <c r="H21" s="170"/>
      <c r="I21" s="170">
        <v>0</v>
      </c>
      <c r="J21" s="170">
        <v>0</v>
      </c>
      <c r="K21" s="170">
        <v>9029729</v>
      </c>
      <c r="L21" s="170">
        <f t="shared" si="1"/>
        <v>9029729</v>
      </c>
      <c r="M21" s="170">
        <v>12672643.520010943</v>
      </c>
      <c r="N21" s="170">
        <v>1627393.8897101609</v>
      </c>
    </row>
    <row r="22" spans="1:14" x14ac:dyDescent="0.2">
      <c r="A22" s="194">
        <v>15</v>
      </c>
      <c r="B22" s="194" t="s">
        <v>122</v>
      </c>
      <c r="C22" s="170">
        <v>0</v>
      </c>
      <c r="D22" s="170">
        <v>1621690</v>
      </c>
      <c r="E22" s="170">
        <v>1410963</v>
      </c>
      <c r="F22" s="170">
        <v>15989248</v>
      </c>
      <c r="G22" s="170">
        <f t="shared" si="0"/>
        <v>19021901</v>
      </c>
      <c r="H22" s="170"/>
      <c r="I22" s="170">
        <v>0</v>
      </c>
      <c r="J22" s="170">
        <v>0</v>
      </c>
      <c r="K22" s="170">
        <v>4302386</v>
      </c>
      <c r="L22" s="170">
        <f t="shared" si="1"/>
        <v>4302386</v>
      </c>
      <c r="M22" s="170">
        <v>5398614.0428552004</v>
      </c>
      <c r="N22" s="170">
        <v>437156.69863269036</v>
      </c>
    </row>
    <row r="23" spans="1:14" x14ac:dyDescent="0.2">
      <c r="A23" s="194">
        <v>16</v>
      </c>
      <c r="B23" s="194" t="s">
        <v>123</v>
      </c>
      <c r="C23" s="170">
        <v>0</v>
      </c>
      <c r="D23" s="170">
        <v>5394263</v>
      </c>
      <c r="E23" s="170">
        <v>3472460</v>
      </c>
      <c r="F23" s="170">
        <v>57224440</v>
      </c>
      <c r="G23" s="170">
        <f t="shared" si="0"/>
        <v>66091163</v>
      </c>
      <c r="H23" s="170"/>
      <c r="I23" s="170">
        <v>0</v>
      </c>
      <c r="J23" s="170">
        <v>0</v>
      </c>
      <c r="K23" s="170">
        <v>10350401</v>
      </c>
      <c r="L23" s="170">
        <f t="shared" si="1"/>
        <v>10350401</v>
      </c>
      <c r="M23" s="170">
        <v>9497612.1531040035</v>
      </c>
      <c r="N23" s="170">
        <v>1146662.234045747</v>
      </c>
    </row>
    <row r="24" spans="1:14" x14ac:dyDescent="0.2">
      <c r="A24" s="194">
        <v>17</v>
      </c>
      <c r="B24" s="194" t="s">
        <v>124</v>
      </c>
      <c r="C24" s="170">
        <v>0</v>
      </c>
      <c r="D24" s="170">
        <v>3283776</v>
      </c>
      <c r="E24" s="170">
        <v>1931763</v>
      </c>
      <c r="F24" s="170">
        <v>30040202</v>
      </c>
      <c r="G24" s="170">
        <f t="shared" si="0"/>
        <v>35255741</v>
      </c>
      <c r="H24" s="170"/>
      <c r="I24" s="170">
        <v>2181</v>
      </c>
      <c r="J24" s="170">
        <v>0</v>
      </c>
      <c r="K24" s="170">
        <v>5352201</v>
      </c>
      <c r="L24" s="170">
        <f t="shared" si="1"/>
        <v>5354382</v>
      </c>
      <c r="M24" s="170">
        <v>7793123.9331812588</v>
      </c>
      <c r="N24" s="170">
        <v>403648.99349859753</v>
      </c>
    </row>
    <row r="25" spans="1:14" x14ac:dyDescent="0.2">
      <c r="A25" s="194">
        <v>18</v>
      </c>
      <c r="B25" s="194" t="s">
        <v>125</v>
      </c>
      <c r="C25" s="170">
        <v>0</v>
      </c>
      <c r="D25" s="170">
        <v>2153869</v>
      </c>
      <c r="E25" s="170">
        <v>2337131</v>
      </c>
      <c r="F25" s="170">
        <v>34275206</v>
      </c>
      <c r="G25" s="170">
        <f t="shared" si="0"/>
        <v>38766206</v>
      </c>
      <c r="H25" s="170"/>
      <c r="I25" s="170">
        <v>19767</v>
      </c>
      <c r="J25" s="170">
        <v>0</v>
      </c>
      <c r="K25" s="170">
        <v>6694741</v>
      </c>
      <c r="L25" s="170">
        <f t="shared" si="1"/>
        <v>6714508</v>
      </c>
      <c r="M25" s="170">
        <v>9501618.8809950724</v>
      </c>
      <c r="N25" s="170">
        <v>848193.57601205341</v>
      </c>
    </row>
    <row r="26" spans="1:14" x14ac:dyDescent="0.2">
      <c r="A26" s="194">
        <v>19</v>
      </c>
      <c r="B26" s="194" t="s">
        <v>126</v>
      </c>
      <c r="C26" s="170">
        <v>0</v>
      </c>
      <c r="D26" s="170">
        <v>874042</v>
      </c>
      <c r="E26" s="170">
        <v>953259</v>
      </c>
      <c r="F26" s="170">
        <v>4662695</v>
      </c>
      <c r="G26" s="170">
        <f t="shared" si="0"/>
        <v>6489996</v>
      </c>
      <c r="H26" s="170"/>
      <c r="I26" s="170">
        <v>0</v>
      </c>
      <c r="J26" s="170">
        <v>0</v>
      </c>
      <c r="K26" s="170">
        <v>1747600</v>
      </c>
      <c r="L26" s="170">
        <f t="shared" si="1"/>
        <v>1747600</v>
      </c>
      <c r="M26" s="170">
        <v>2012883.8960390827</v>
      </c>
      <c r="N26" s="170">
        <v>110451.99470592107</v>
      </c>
    </row>
    <row r="27" spans="1:14" x14ac:dyDescent="0.2">
      <c r="A27" s="194">
        <v>20</v>
      </c>
      <c r="B27" s="194" t="s">
        <v>127</v>
      </c>
      <c r="C27" s="170">
        <v>0</v>
      </c>
      <c r="D27" s="170">
        <v>912685</v>
      </c>
      <c r="E27" s="170">
        <v>1738514</v>
      </c>
      <c r="F27" s="170">
        <v>16108232</v>
      </c>
      <c r="G27" s="170">
        <f t="shared" si="0"/>
        <v>18759431</v>
      </c>
      <c r="H27" s="170"/>
      <c r="I27" s="170">
        <v>9154</v>
      </c>
      <c r="J27" s="170">
        <v>65918</v>
      </c>
      <c r="K27" s="170">
        <v>5446925</v>
      </c>
      <c r="L27" s="170">
        <f t="shared" si="1"/>
        <v>5521997</v>
      </c>
      <c r="M27" s="170">
        <v>4454488.9346401617</v>
      </c>
      <c r="N27" s="170">
        <v>416261.6488937058</v>
      </c>
    </row>
    <row r="28" spans="1:14" x14ac:dyDescent="0.2">
      <c r="A28" s="194">
        <v>21</v>
      </c>
      <c r="B28" s="194" t="s">
        <v>128</v>
      </c>
      <c r="C28" s="170">
        <v>0</v>
      </c>
      <c r="D28" s="170">
        <v>59468023</v>
      </c>
      <c r="E28" s="170">
        <v>7739227</v>
      </c>
      <c r="F28" s="170">
        <v>360740717</v>
      </c>
      <c r="G28" s="170">
        <f t="shared" si="0"/>
        <v>427947967</v>
      </c>
      <c r="H28" s="170"/>
      <c r="I28" s="170">
        <v>0</v>
      </c>
      <c r="J28" s="170">
        <v>121654</v>
      </c>
      <c r="K28" s="170">
        <v>50672886</v>
      </c>
      <c r="L28" s="170">
        <f t="shared" si="1"/>
        <v>50794540</v>
      </c>
      <c r="M28" s="170">
        <v>29309234.269296385</v>
      </c>
      <c r="N28" s="170">
        <v>1583230.0423097233</v>
      </c>
    </row>
    <row r="29" spans="1:14" x14ac:dyDescent="0.2">
      <c r="A29" s="194">
        <v>22</v>
      </c>
      <c r="B29" s="194" t="s">
        <v>129</v>
      </c>
      <c r="C29" s="170">
        <v>0</v>
      </c>
      <c r="D29" s="170">
        <v>2989066</v>
      </c>
      <c r="E29" s="170">
        <v>1313459</v>
      </c>
      <c r="F29" s="170">
        <v>10701225</v>
      </c>
      <c r="G29" s="170">
        <f t="shared" si="0"/>
        <v>15003750</v>
      </c>
      <c r="H29" s="170"/>
      <c r="I29" s="170">
        <v>6135</v>
      </c>
      <c r="J29" s="170">
        <v>0</v>
      </c>
      <c r="K29" s="170">
        <v>2242192</v>
      </c>
      <c r="L29" s="170">
        <f t="shared" si="1"/>
        <v>2248327</v>
      </c>
      <c r="M29" s="170">
        <v>3314650.500977613</v>
      </c>
      <c r="N29" s="170">
        <v>49356.23818433546</v>
      </c>
    </row>
    <row r="30" spans="1:14" x14ac:dyDescent="0.2">
      <c r="A30" s="194">
        <v>23</v>
      </c>
      <c r="B30" s="194" t="s">
        <v>130</v>
      </c>
      <c r="C30" s="170">
        <v>0</v>
      </c>
      <c r="D30" s="170">
        <v>480408</v>
      </c>
      <c r="E30" s="170">
        <v>879317</v>
      </c>
      <c r="F30" s="170">
        <v>5178824</v>
      </c>
      <c r="G30" s="170">
        <f t="shared" si="0"/>
        <v>6538549</v>
      </c>
      <c r="H30" s="170"/>
      <c r="I30" s="170">
        <v>177033</v>
      </c>
      <c r="J30" s="170">
        <v>0</v>
      </c>
      <c r="K30" s="170">
        <v>1127654</v>
      </c>
      <c r="L30" s="170">
        <f t="shared" si="1"/>
        <v>1304687</v>
      </c>
      <c r="M30" s="170">
        <v>2732745.4508941467</v>
      </c>
      <c r="N30" s="170">
        <v>110896.95990449906</v>
      </c>
    </row>
    <row r="31" spans="1:14" x14ac:dyDescent="0.2">
      <c r="A31" s="194">
        <v>24</v>
      </c>
      <c r="B31" s="194" t="s">
        <v>131</v>
      </c>
      <c r="C31" s="170">
        <v>0</v>
      </c>
      <c r="D31" s="170">
        <v>5717658</v>
      </c>
      <c r="E31" s="170">
        <v>3801858</v>
      </c>
      <c r="F31" s="170">
        <v>52480012</v>
      </c>
      <c r="G31" s="170">
        <f t="shared" si="0"/>
        <v>61999528</v>
      </c>
      <c r="H31" s="170"/>
      <c r="I31" s="170">
        <v>0</v>
      </c>
      <c r="J31" s="170">
        <v>0</v>
      </c>
      <c r="K31" s="170">
        <v>13567611</v>
      </c>
      <c r="L31" s="170">
        <f t="shared" si="1"/>
        <v>13567611</v>
      </c>
      <c r="M31" s="170">
        <v>7291784.993256175</v>
      </c>
      <c r="N31" s="170">
        <v>415053.55647288612</v>
      </c>
    </row>
    <row r="32" spans="1:14" x14ac:dyDescent="0.2">
      <c r="A32" s="194">
        <v>25</v>
      </c>
      <c r="B32" s="194" t="s">
        <v>132</v>
      </c>
      <c r="C32" s="170">
        <v>19667</v>
      </c>
      <c r="D32" s="170">
        <v>1269590</v>
      </c>
      <c r="E32" s="170">
        <v>1114141</v>
      </c>
      <c r="F32" s="170">
        <v>10956883</v>
      </c>
      <c r="G32" s="170">
        <f t="shared" si="0"/>
        <v>13360281</v>
      </c>
      <c r="H32" s="170"/>
      <c r="I32" s="170">
        <v>0</v>
      </c>
      <c r="J32" s="170">
        <v>0</v>
      </c>
      <c r="K32" s="170">
        <v>2522288</v>
      </c>
      <c r="L32" s="170">
        <f t="shared" si="1"/>
        <v>2522288</v>
      </c>
      <c r="M32" s="170">
        <v>3311749.9018678656</v>
      </c>
      <c r="N32" s="170">
        <v>246163.07606376393</v>
      </c>
    </row>
    <row r="33" spans="1:14" x14ac:dyDescent="0.2">
      <c r="A33" s="194">
        <v>26</v>
      </c>
      <c r="B33" s="194" t="s">
        <v>133</v>
      </c>
      <c r="C33" s="170">
        <v>0</v>
      </c>
      <c r="D33" s="170">
        <v>1458147</v>
      </c>
      <c r="E33" s="170">
        <v>1780639</v>
      </c>
      <c r="F33" s="170">
        <v>20613943</v>
      </c>
      <c r="G33" s="170">
        <f t="shared" si="0"/>
        <v>23852729</v>
      </c>
      <c r="H33" s="170"/>
      <c r="I33" s="170">
        <v>30883</v>
      </c>
      <c r="J33" s="170">
        <v>0</v>
      </c>
      <c r="K33" s="170">
        <v>4841567</v>
      </c>
      <c r="L33" s="170">
        <f t="shared" si="1"/>
        <v>4872450</v>
      </c>
      <c r="M33" s="170">
        <v>5432069.8769909618</v>
      </c>
      <c r="N33" s="170">
        <v>800898.39993919153</v>
      </c>
    </row>
    <row r="34" spans="1:14" x14ac:dyDescent="0.2">
      <c r="A34" s="194">
        <v>27</v>
      </c>
      <c r="B34" s="194" t="s">
        <v>134</v>
      </c>
      <c r="C34" s="170">
        <v>0</v>
      </c>
      <c r="D34" s="170">
        <v>4752797</v>
      </c>
      <c r="E34" s="170">
        <v>2213508</v>
      </c>
      <c r="F34" s="170">
        <v>35776498</v>
      </c>
      <c r="G34" s="170">
        <f t="shared" si="0"/>
        <v>42742803</v>
      </c>
      <c r="H34" s="170"/>
      <c r="I34" s="170">
        <v>904</v>
      </c>
      <c r="J34" s="170">
        <v>0</v>
      </c>
      <c r="K34" s="170">
        <v>5094434</v>
      </c>
      <c r="L34" s="170">
        <f t="shared" si="1"/>
        <v>5095338</v>
      </c>
      <c r="M34" s="170">
        <v>7942021.7528106282</v>
      </c>
      <c r="N34" s="170">
        <v>445816.20409003372</v>
      </c>
    </row>
    <row r="35" spans="1:14" x14ac:dyDescent="0.2">
      <c r="A35" s="194">
        <v>28</v>
      </c>
      <c r="B35" s="194" t="s">
        <v>135</v>
      </c>
      <c r="C35" s="170">
        <v>0</v>
      </c>
      <c r="D35" s="170">
        <v>1528933</v>
      </c>
      <c r="E35" s="170">
        <v>1205388</v>
      </c>
      <c r="F35" s="170">
        <v>10290026</v>
      </c>
      <c r="G35" s="170">
        <f t="shared" si="0"/>
        <v>13024347</v>
      </c>
      <c r="H35" s="170"/>
      <c r="I35" s="170">
        <v>4101</v>
      </c>
      <c r="J35" s="170">
        <v>0</v>
      </c>
      <c r="K35" s="170">
        <v>3166987</v>
      </c>
      <c r="L35" s="170">
        <f t="shared" si="1"/>
        <v>3171088</v>
      </c>
      <c r="M35" s="170">
        <v>3543532.295624088</v>
      </c>
      <c r="N35" s="170">
        <v>300897.14346034423</v>
      </c>
    </row>
    <row r="36" spans="1:14" x14ac:dyDescent="0.2">
      <c r="A36" s="194">
        <v>29</v>
      </c>
      <c r="B36" s="194" t="s">
        <v>78</v>
      </c>
      <c r="C36" s="170">
        <v>0</v>
      </c>
      <c r="D36" s="170">
        <v>272862772</v>
      </c>
      <c r="E36" s="170">
        <v>24367109</v>
      </c>
      <c r="F36" s="170">
        <v>799294166</v>
      </c>
      <c r="G36" s="170">
        <f t="shared" si="0"/>
        <v>1096524047</v>
      </c>
      <c r="H36" s="170"/>
      <c r="I36" s="170">
        <v>6310</v>
      </c>
      <c r="J36" s="170">
        <v>3022800</v>
      </c>
      <c r="K36" s="170">
        <v>301656344</v>
      </c>
      <c r="L36" s="170">
        <f t="shared" si="1"/>
        <v>304685454</v>
      </c>
      <c r="M36" s="170">
        <v>111134615.14856814</v>
      </c>
      <c r="N36" s="170">
        <v>2034260.626244135</v>
      </c>
    </row>
    <row r="37" spans="1:14" x14ac:dyDescent="0.2">
      <c r="A37" s="194">
        <v>30</v>
      </c>
      <c r="B37" s="194" t="s">
        <v>136</v>
      </c>
      <c r="C37" s="170">
        <v>0</v>
      </c>
      <c r="D37" s="170">
        <v>16956878</v>
      </c>
      <c r="E37" s="170">
        <v>2988813</v>
      </c>
      <c r="F37" s="170">
        <v>56093433</v>
      </c>
      <c r="G37" s="170">
        <f t="shared" si="0"/>
        <v>76039124</v>
      </c>
      <c r="H37" s="170"/>
      <c r="I37" s="170">
        <v>2720</v>
      </c>
      <c r="J37" s="170">
        <v>0</v>
      </c>
      <c r="K37" s="170">
        <v>12835401</v>
      </c>
      <c r="L37" s="170">
        <f t="shared" si="1"/>
        <v>12838121</v>
      </c>
      <c r="M37" s="170">
        <v>11591361.360735815</v>
      </c>
      <c r="N37" s="170">
        <v>241895.94687608804</v>
      </c>
    </row>
    <row r="38" spans="1:14" x14ac:dyDescent="0.2">
      <c r="A38" s="194">
        <v>31</v>
      </c>
      <c r="B38" s="194" t="s">
        <v>137</v>
      </c>
      <c r="C38" s="170">
        <v>0</v>
      </c>
      <c r="D38" s="170">
        <v>1581312</v>
      </c>
      <c r="E38" s="170">
        <v>1367194</v>
      </c>
      <c r="F38" s="170">
        <v>14259933</v>
      </c>
      <c r="G38" s="170">
        <f t="shared" si="0"/>
        <v>17208439</v>
      </c>
      <c r="H38" s="170"/>
      <c r="I38" s="170">
        <v>29921</v>
      </c>
      <c r="J38" s="170">
        <v>0</v>
      </c>
      <c r="K38" s="170">
        <v>2784943</v>
      </c>
      <c r="L38" s="170">
        <f t="shared" si="1"/>
        <v>2814864</v>
      </c>
      <c r="M38" s="170">
        <v>5354336.4868796617</v>
      </c>
      <c r="N38" s="170">
        <v>298812.75291616248</v>
      </c>
    </row>
    <row r="39" spans="1:14" x14ac:dyDescent="0.2">
      <c r="A39" s="194">
        <v>32</v>
      </c>
      <c r="B39" s="194" t="s">
        <v>138</v>
      </c>
      <c r="C39" s="170">
        <v>0</v>
      </c>
      <c r="D39" s="170">
        <v>3925416</v>
      </c>
      <c r="E39" s="170">
        <v>1823552</v>
      </c>
      <c r="F39" s="170">
        <v>24208462</v>
      </c>
      <c r="G39" s="170">
        <f t="shared" si="0"/>
        <v>29957430</v>
      </c>
      <c r="H39" s="170"/>
      <c r="I39" s="170">
        <v>0</v>
      </c>
      <c r="J39" s="170">
        <v>0</v>
      </c>
      <c r="K39" s="170">
        <v>3246544</v>
      </c>
      <c r="L39" s="170">
        <f t="shared" si="1"/>
        <v>3246544</v>
      </c>
      <c r="M39" s="170">
        <v>3124059.1181090474</v>
      </c>
      <c r="N39" s="170">
        <v>196991.67520092084</v>
      </c>
    </row>
    <row r="40" spans="1:14" x14ac:dyDescent="0.2">
      <c r="A40" s="194">
        <v>33</v>
      </c>
      <c r="B40" s="194" t="s">
        <v>80</v>
      </c>
      <c r="C40" s="170">
        <v>0</v>
      </c>
      <c r="D40" s="170">
        <v>5213501</v>
      </c>
      <c r="E40" s="170">
        <v>4557232</v>
      </c>
      <c r="F40" s="170">
        <v>49925335</v>
      </c>
      <c r="G40" s="170">
        <f t="shared" si="0"/>
        <v>59696068</v>
      </c>
      <c r="H40" s="170"/>
      <c r="I40" s="170">
        <v>18744</v>
      </c>
      <c r="J40" s="170">
        <v>0</v>
      </c>
      <c r="K40" s="170">
        <v>11051881</v>
      </c>
      <c r="L40" s="170">
        <f t="shared" si="1"/>
        <v>11070625</v>
      </c>
      <c r="M40" s="170">
        <v>9529958.0748246964</v>
      </c>
      <c r="N40" s="170">
        <v>899198.44188556343</v>
      </c>
    </row>
    <row r="41" spans="1:14" x14ac:dyDescent="0.2">
      <c r="A41" s="194">
        <v>34</v>
      </c>
      <c r="B41" s="194" t="s">
        <v>139</v>
      </c>
      <c r="C41" s="170">
        <v>0</v>
      </c>
      <c r="D41" s="170">
        <v>14718967</v>
      </c>
      <c r="E41" s="170">
        <v>3921742</v>
      </c>
      <c r="F41" s="170">
        <v>82193384</v>
      </c>
      <c r="G41" s="170">
        <f t="shared" si="0"/>
        <v>100834093</v>
      </c>
      <c r="H41" s="170"/>
      <c r="I41" s="170">
        <v>11977</v>
      </c>
      <c r="J41" s="170">
        <v>0</v>
      </c>
      <c r="K41" s="170">
        <v>11777406</v>
      </c>
      <c r="L41" s="170">
        <f t="shared" si="1"/>
        <v>11789383</v>
      </c>
      <c r="M41" s="170">
        <v>9687539.3815510478</v>
      </c>
      <c r="N41" s="170">
        <v>301643.48648107017</v>
      </c>
    </row>
    <row r="42" spans="1:14" x14ac:dyDescent="0.2">
      <c r="A42" s="194">
        <v>35</v>
      </c>
      <c r="B42" s="194" t="s">
        <v>140</v>
      </c>
      <c r="C42" s="170">
        <v>0</v>
      </c>
      <c r="D42" s="170">
        <v>1644832</v>
      </c>
      <c r="E42" s="170">
        <v>1780095</v>
      </c>
      <c r="F42" s="170">
        <v>20662865</v>
      </c>
      <c r="G42" s="170">
        <f t="shared" si="0"/>
        <v>24087792</v>
      </c>
      <c r="H42" s="170"/>
      <c r="I42" s="170">
        <v>109002</v>
      </c>
      <c r="J42" s="170">
        <v>0</v>
      </c>
      <c r="K42" s="170">
        <v>4417491</v>
      </c>
      <c r="L42" s="170">
        <f t="shared" si="1"/>
        <v>4526493</v>
      </c>
      <c r="M42" s="170">
        <v>4265428.6759368386</v>
      </c>
      <c r="N42" s="170">
        <v>419583.70598609326</v>
      </c>
    </row>
    <row r="43" spans="1:14" x14ac:dyDescent="0.2">
      <c r="A43" s="194">
        <v>36</v>
      </c>
      <c r="B43" s="194" t="s">
        <v>141</v>
      </c>
      <c r="C43" s="170">
        <v>16725</v>
      </c>
      <c r="D43" s="170">
        <v>4486617</v>
      </c>
      <c r="E43" s="170">
        <v>3489054</v>
      </c>
      <c r="F43" s="170">
        <v>33585936</v>
      </c>
      <c r="G43" s="170">
        <f t="shared" si="0"/>
        <v>41578332</v>
      </c>
      <c r="H43" s="170"/>
      <c r="I43" s="170">
        <v>0</v>
      </c>
      <c r="J43" s="170">
        <v>0</v>
      </c>
      <c r="K43" s="170">
        <v>5668613</v>
      </c>
      <c r="L43" s="170">
        <f t="shared" si="1"/>
        <v>5668613</v>
      </c>
      <c r="M43" s="170">
        <v>4170823.8246993627</v>
      </c>
      <c r="N43" s="170">
        <v>401567.32443777891</v>
      </c>
    </row>
    <row r="44" spans="1:14" x14ac:dyDescent="0.2">
      <c r="A44" s="194">
        <v>37</v>
      </c>
      <c r="B44" s="194" t="s">
        <v>142</v>
      </c>
      <c r="C44" s="170">
        <v>0</v>
      </c>
      <c r="D44" s="170">
        <v>3913355</v>
      </c>
      <c r="E44" s="170">
        <v>1618480</v>
      </c>
      <c r="F44" s="170">
        <v>9672460</v>
      </c>
      <c r="G44" s="170">
        <f t="shared" si="0"/>
        <v>15204295</v>
      </c>
      <c r="H44" s="170"/>
      <c r="I44" s="170">
        <v>0</v>
      </c>
      <c r="J44" s="170">
        <v>0</v>
      </c>
      <c r="K44" s="170">
        <v>3072004</v>
      </c>
      <c r="L44" s="170">
        <f t="shared" si="1"/>
        <v>3072004</v>
      </c>
      <c r="M44" s="170">
        <v>4156320.9575842633</v>
      </c>
      <c r="N44" s="170">
        <v>135623.24045192552</v>
      </c>
    </row>
    <row r="45" spans="1:14" x14ac:dyDescent="0.2">
      <c r="A45" s="194">
        <v>38</v>
      </c>
      <c r="B45" s="194" t="s">
        <v>143</v>
      </c>
      <c r="C45" s="170">
        <v>0</v>
      </c>
      <c r="D45" s="170">
        <v>831311</v>
      </c>
      <c r="E45" s="170">
        <v>1687211</v>
      </c>
      <c r="F45" s="170">
        <v>15132829</v>
      </c>
      <c r="G45" s="170">
        <f t="shared" si="0"/>
        <v>17651351</v>
      </c>
      <c r="H45" s="170"/>
      <c r="I45" s="170">
        <v>40439</v>
      </c>
      <c r="J45" s="170">
        <v>0</v>
      </c>
      <c r="K45" s="170">
        <v>3841303</v>
      </c>
      <c r="L45" s="170">
        <f t="shared" si="1"/>
        <v>3881742</v>
      </c>
      <c r="M45" s="170">
        <v>6884339.9085164536</v>
      </c>
      <c r="N45" s="170">
        <v>524638.75413161051</v>
      </c>
    </row>
    <row r="46" spans="1:14" x14ac:dyDescent="0.2">
      <c r="A46" s="194">
        <v>39</v>
      </c>
      <c r="B46" s="194" t="s">
        <v>144</v>
      </c>
      <c r="C46" s="170">
        <v>0</v>
      </c>
      <c r="D46" s="170">
        <v>2790176</v>
      </c>
      <c r="E46" s="170">
        <v>1445522</v>
      </c>
      <c r="F46" s="170">
        <v>21320658</v>
      </c>
      <c r="G46" s="170">
        <f t="shared" si="0"/>
        <v>25556356</v>
      </c>
      <c r="H46" s="170"/>
      <c r="I46" s="170">
        <v>44927</v>
      </c>
      <c r="J46" s="170">
        <v>0</v>
      </c>
      <c r="K46" s="170">
        <v>3099802</v>
      </c>
      <c r="L46" s="170">
        <f t="shared" si="1"/>
        <v>3144729</v>
      </c>
      <c r="M46" s="170">
        <v>2365915.3145601586</v>
      </c>
      <c r="N46" s="170">
        <v>205045.95386860438</v>
      </c>
    </row>
    <row r="47" spans="1:14" x14ac:dyDescent="0.2">
      <c r="A47" s="194">
        <v>40</v>
      </c>
      <c r="B47" s="194" t="s">
        <v>145</v>
      </c>
      <c r="C47" s="174">
        <v>19502</v>
      </c>
      <c r="D47" s="174">
        <v>1297482</v>
      </c>
      <c r="E47" s="174">
        <v>1651648</v>
      </c>
      <c r="F47" s="174">
        <v>12550796</v>
      </c>
      <c r="G47" s="170">
        <f t="shared" si="0"/>
        <v>15519428</v>
      </c>
      <c r="H47" s="174"/>
      <c r="I47" s="174">
        <v>0</v>
      </c>
      <c r="J47" s="174">
        <v>0</v>
      </c>
      <c r="K47" s="174">
        <v>2707668</v>
      </c>
      <c r="L47" s="170">
        <f t="shared" si="1"/>
        <v>2707668</v>
      </c>
      <c r="M47" s="170">
        <v>3409019.9830003399</v>
      </c>
      <c r="N47" s="170">
        <v>363230.65206627897</v>
      </c>
    </row>
    <row r="48" spans="1:14" x14ac:dyDescent="0.2">
      <c r="A48" s="194">
        <v>41</v>
      </c>
      <c r="B48" s="194" t="s">
        <v>146</v>
      </c>
      <c r="C48" s="170">
        <v>0</v>
      </c>
      <c r="D48" s="170">
        <v>2779028</v>
      </c>
      <c r="E48" s="170">
        <v>2741774</v>
      </c>
      <c r="F48" s="170">
        <v>43029722</v>
      </c>
      <c r="G48" s="170">
        <f t="shared" si="0"/>
        <v>48550524</v>
      </c>
      <c r="H48" s="170"/>
      <c r="I48" s="170">
        <v>44229</v>
      </c>
      <c r="J48" s="170">
        <v>0</v>
      </c>
      <c r="K48" s="170">
        <v>9598367</v>
      </c>
      <c r="L48" s="170">
        <f t="shared" si="1"/>
        <v>9642596</v>
      </c>
      <c r="M48" s="170">
        <v>10868033.935983164</v>
      </c>
      <c r="N48" s="170">
        <v>1254370.177677013</v>
      </c>
    </row>
    <row r="49" spans="1:14" x14ac:dyDescent="0.2">
      <c r="A49" s="194">
        <v>42</v>
      </c>
      <c r="B49" s="194" t="s">
        <v>147</v>
      </c>
      <c r="C49" s="170">
        <v>0</v>
      </c>
      <c r="D49" s="170">
        <v>20127610</v>
      </c>
      <c r="E49" s="170">
        <v>5260008</v>
      </c>
      <c r="F49" s="170">
        <v>98072223</v>
      </c>
      <c r="G49" s="170">
        <f t="shared" si="0"/>
        <v>123459841</v>
      </c>
      <c r="H49" s="170"/>
      <c r="I49" s="170">
        <v>19792</v>
      </c>
      <c r="J49" s="170">
        <v>0</v>
      </c>
      <c r="K49" s="170">
        <v>13344813</v>
      </c>
      <c r="L49" s="170">
        <f t="shared" si="1"/>
        <v>13364605</v>
      </c>
      <c r="M49" s="170">
        <v>13041139.465377586</v>
      </c>
      <c r="N49" s="170">
        <v>384227.16994412965</v>
      </c>
    </row>
    <row r="50" spans="1:14" x14ac:dyDescent="0.2">
      <c r="A50" s="194">
        <v>43</v>
      </c>
      <c r="B50" s="194" t="s">
        <v>148</v>
      </c>
      <c r="C50" s="170">
        <v>0</v>
      </c>
      <c r="D50" s="170">
        <v>63333785</v>
      </c>
      <c r="E50" s="170">
        <v>18478860</v>
      </c>
      <c r="F50" s="170">
        <v>338478165</v>
      </c>
      <c r="G50" s="170">
        <f t="shared" si="0"/>
        <v>420290810</v>
      </c>
      <c r="H50" s="170"/>
      <c r="I50" s="170">
        <v>0</v>
      </c>
      <c r="J50" s="170">
        <v>2016764</v>
      </c>
      <c r="K50" s="170">
        <v>60984869</v>
      </c>
      <c r="L50" s="170">
        <f t="shared" si="1"/>
        <v>63001633</v>
      </c>
      <c r="M50" s="170">
        <v>11660183.926447548</v>
      </c>
      <c r="N50" s="170">
        <v>2697992.8721976569</v>
      </c>
    </row>
    <row r="51" spans="1:14" x14ac:dyDescent="0.2">
      <c r="A51" s="194">
        <v>44</v>
      </c>
      <c r="B51" s="194" t="s">
        <v>149</v>
      </c>
      <c r="C51" s="170">
        <v>0</v>
      </c>
      <c r="D51" s="170">
        <v>4132162</v>
      </c>
      <c r="E51" s="170">
        <v>5781097</v>
      </c>
      <c r="F51" s="170">
        <v>58853617</v>
      </c>
      <c r="G51" s="170">
        <f t="shared" si="0"/>
        <v>68766876</v>
      </c>
      <c r="H51" s="170"/>
      <c r="I51" s="170">
        <v>3507</v>
      </c>
      <c r="J51" s="170">
        <v>0</v>
      </c>
      <c r="K51" s="170">
        <v>13592299</v>
      </c>
      <c r="L51" s="170">
        <f t="shared" si="1"/>
        <v>13595806</v>
      </c>
      <c r="M51" s="170">
        <v>6861027.1070177592</v>
      </c>
      <c r="N51" s="170">
        <v>1532913.2773798911</v>
      </c>
    </row>
    <row r="52" spans="1:14" x14ac:dyDescent="0.2">
      <c r="A52" s="194">
        <v>45</v>
      </c>
      <c r="B52" s="194" t="s">
        <v>150</v>
      </c>
      <c r="C52" s="170">
        <v>0</v>
      </c>
      <c r="D52" s="170">
        <v>256901</v>
      </c>
      <c r="E52" s="170">
        <v>855841</v>
      </c>
      <c r="F52" s="170">
        <v>2185376</v>
      </c>
      <c r="G52" s="170">
        <f t="shared" si="0"/>
        <v>3298118</v>
      </c>
      <c r="H52" s="170"/>
      <c r="I52" s="170">
        <v>107321</v>
      </c>
      <c r="J52" s="170">
        <v>0</v>
      </c>
      <c r="K52" s="170">
        <v>589695</v>
      </c>
      <c r="L52" s="170">
        <f t="shared" si="1"/>
        <v>697016</v>
      </c>
      <c r="M52" s="170">
        <v>3616295.8098227689</v>
      </c>
      <c r="N52" s="170">
        <v>22880.614780341813</v>
      </c>
    </row>
    <row r="53" spans="1:14" x14ac:dyDescent="0.2">
      <c r="A53" s="194">
        <v>46</v>
      </c>
      <c r="B53" s="194" t="s">
        <v>151</v>
      </c>
      <c r="C53" s="170">
        <v>0</v>
      </c>
      <c r="D53" s="170">
        <v>6805125</v>
      </c>
      <c r="E53" s="170">
        <v>2044784</v>
      </c>
      <c r="F53" s="170">
        <v>35701343</v>
      </c>
      <c r="G53" s="170">
        <f t="shared" si="0"/>
        <v>44551252</v>
      </c>
      <c r="H53" s="170"/>
      <c r="I53" s="170">
        <v>0</v>
      </c>
      <c r="J53" s="170">
        <v>0</v>
      </c>
      <c r="K53" s="170">
        <v>5810089</v>
      </c>
      <c r="L53" s="170">
        <f t="shared" si="1"/>
        <v>5810089</v>
      </c>
      <c r="M53" s="170">
        <v>7011228.2054671617</v>
      </c>
      <c r="N53" s="170">
        <v>377932.05329681869</v>
      </c>
    </row>
    <row r="54" spans="1:14" x14ac:dyDescent="0.2">
      <c r="A54" s="194">
        <v>47</v>
      </c>
      <c r="B54" s="194" t="s">
        <v>152</v>
      </c>
      <c r="C54" s="170">
        <v>0</v>
      </c>
      <c r="D54" s="170">
        <v>12075597</v>
      </c>
      <c r="E54" s="170">
        <v>2111881</v>
      </c>
      <c r="F54" s="170">
        <v>52917936</v>
      </c>
      <c r="G54" s="170">
        <f t="shared" si="0"/>
        <v>67105414</v>
      </c>
      <c r="H54" s="170"/>
      <c r="I54" s="170">
        <v>7721</v>
      </c>
      <c r="J54" s="170">
        <v>0</v>
      </c>
      <c r="K54" s="170">
        <v>10939107</v>
      </c>
      <c r="L54" s="170">
        <f t="shared" si="1"/>
        <v>10946828</v>
      </c>
      <c r="M54" s="170">
        <v>7527821.6124199014</v>
      </c>
      <c r="N54" s="170">
        <v>425989.43360103318</v>
      </c>
    </row>
    <row r="55" spans="1:14" x14ac:dyDescent="0.2">
      <c r="A55" s="194">
        <v>48</v>
      </c>
      <c r="B55" s="194" t="s">
        <v>153</v>
      </c>
      <c r="C55" s="170">
        <v>0</v>
      </c>
      <c r="D55" s="170">
        <v>1061913</v>
      </c>
      <c r="E55" s="170">
        <v>919457</v>
      </c>
      <c r="F55" s="170">
        <v>6595080</v>
      </c>
      <c r="G55" s="170">
        <f t="shared" si="0"/>
        <v>8576450</v>
      </c>
      <c r="H55" s="170"/>
      <c r="I55" s="170">
        <v>0</v>
      </c>
      <c r="J55" s="170">
        <v>0</v>
      </c>
      <c r="K55" s="170">
        <v>1662859</v>
      </c>
      <c r="L55" s="170">
        <f t="shared" si="1"/>
        <v>1662859</v>
      </c>
      <c r="M55" s="170">
        <v>3286751.4052860988</v>
      </c>
      <c r="N55" s="170">
        <v>185675.49255825736</v>
      </c>
    </row>
    <row r="56" spans="1:14" x14ac:dyDescent="0.2">
      <c r="A56" s="194">
        <v>49</v>
      </c>
      <c r="B56" s="194" t="s">
        <v>154</v>
      </c>
      <c r="C56" s="170">
        <v>0</v>
      </c>
      <c r="D56" s="170">
        <v>2672786</v>
      </c>
      <c r="E56" s="170">
        <v>1699915</v>
      </c>
      <c r="F56" s="170">
        <v>27776206</v>
      </c>
      <c r="G56" s="170">
        <f t="shared" si="0"/>
        <v>32148907</v>
      </c>
      <c r="H56" s="170"/>
      <c r="I56" s="170">
        <v>0</v>
      </c>
      <c r="J56" s="170">
        <v>0</v>
      </c>
      <c r="K56" s="170">
        <v>3835187</v>
      </c>
      <c r="L56" s="170">
        <f t="shared" si="1"/>
        <v>3835187</v>
      </c>
      <c r="M56" s="170">
        <v>2467830.6646382306</v>
      </c>
      <c r="N56" s="170">
        <v>210029.45390646477</v>
      </c>
    </row>
    <row r="57" spans="1:14" x14ac:dyDescent="0.2">
      <c r="A57" s="194">
        <v>50</v>
      </c>
      <c r="B57" s="194" t="s">
        <v>155</v>
      </c>
      <c r="C57" s="174">
        <v>0</v>
      </c>
      <c r="D57" s="174">
        <v>1604706</v>
      </c>
      <c r="E57" s="174">
        <v>1329916</v>
      </c>
      <c r="F57" s="174">
        <v>14653572</v>
      </c>
      <c r="G57" s="170">
        <f t="shared" si="0"/>
        <v>17588194</v>
      </c>
      <c r="H57" s="174"/>
      <c r="I57" s="174">
        <v>0</v>
      </c>
      <c r="J57" s="174">
        <v>0</v>
      </c>
      <c r="K57" s="174">
        <v>2295910</v>
      </c>
      <c r="L57" s="170">
        <f t="shared" si="1"/>
        <v>2295910</v>
      </c>
      <c r="M57" s="170">
        <v>2551676.0540916147</v>
      </c>
      <c r="N57" s="170">
        <v>144667.15188282763</v>
      </c>
    </row>
    <row r="58" spans="1:14" x14ac:dyDescent="0.2">
      <c r="A58" s="194">
        <v>51</v>
      </c>
      <c r="B58" s="194" t="s">
        <v>156</v>
      </c>
      <c r="C58" s="169">
        <v>0</v>
      </c>
      <c r="D58" s="169">
        <v>1314001</v>
      </c>
      <c r="E58" s="169">
        <v>1887236</v>
      </c>
      <c r="F58" s="169">
        <v>5120009</v>
      </c>
      <c r="G58" s="170">
        <f t="shared" si="0"/>
        <v>8321246</v>
      </c>
      <c r="H58" s="169"/>
      <c r="I58" s="169">
        <v>0</v>
      </c>
      <c r="J58" s="169">
        <v>0</v>
      </c>
      <c r="K58" s="169">
        <v>2236701</v>
      </c>
      <c r="L58" s="170">
        <f t="shared" si="1"/>
        <v>2236701</v>
      </c>
      <c r="M58" s="169">
        <v>2627423.657406833</v>
      </c>
      <c r="N58" s="169">
        <v>263395.44377298566</v>
      </c>
    </row>
    <row r="59" spans="1:14" x14ac:dyDescent="0.2">
      <c r="A59" s="194">
        <v>52</v>
      </c>
      <c r="B59" s="194" t="s">
        <v>157</v>
      </c>
      <c r="C59" s="170">
        <v>0</v>
      </c>
      <c r="D59" s="170">
        <v>1406950</v>
      </c>
      <c r="E59" s="170">
        <v>2373153</v>
      </c>
      <c r="F59" s="170">
        <v>34319073</v>
      </c>
      <c r="G59" s="170">
        <f t="shared" si="0"/>
        <v>38099176</v>
      </c>
      <c r="H59" s="170"/>
      <c r="I59" s="170">
        <v>191465</v>
      </c>
      <c r="J59" s="170">
        <v>0</v>
      </c>
      <c r="K59" s="170">
        <v>10231855</v>
      </c>
      <c r="L59" s="170">
        <f t="shared" si="1"/>
        <v>10423320</v>
      </c>
      <c r="M59" s="170">
        <v>7418277.7430056408</v>
      </c>
      <c r="N59" s="170">
        <v>1744565.1475245114</v>
      </c>
    </row>
    <row r="60" spans="1:14" x14ac:dyDescent="0.2">
      <c r="A60" s="194">
        <v>53</v>
      </c>
      <c r="B60" s="194" t="s">
        <v>158</v>
      </c>
      <c r="C60" s="170">
        <v>0</v>
      </c>
      <c r="D60" s="170">
        <v>68838954</v>
      </c>
      <c r="E60" s="170">
        <v>15578644</v>
      </c>
      <c r="F60" s="170">
        <v>337586098</v>
      </c>
      <c r="G60" s="170">
        <f t="shared" si="0"/>
        <v>422003696</v>
      </c>
      <c r="H60" s="170"/>
      <c r="I60" s="170">
        <v>3292</v>
      </c>
      <c r="J60" s="170">
        <v>0</v>
      </c>
      <c r="K60" s="170">
        <v>44064607</v>
      </c>
      <c r="L60" s="170">
        <f t="shared" si="1"/>
        <v>44067899</v>
      </c>
      <c r="M60" s="170">
        <v>25572053.451312922</v>
      </c>
      <c r="N60" s="170">
        <v>322356.29873556923</v>
      </c>
    </row>
    <row r="61" spans="1:14" x14ac:dyDescent="0.2">
      <c r="A61" s="194">
        <v>54</v>
      </c>
      <c r="B61" s="194" t="s">
        <v>159</v>
      </c>
      <c r="C61" s="170">
        <v>0</v>
      </c>
      <c r="D61" s="170">
        <v>2150313</v>
      </c>
      <c r="E61" s="170">
        <v>2194987</v>
      </c>
      <c r="F61" s="170">
        <v>27020360</v>
      </c>
      <c r="G61" s="170">
        <f t="shared" si="0"/>
        <v>31365660</v>
      </c>
      <c r="H61" s="170"/>
      <c r="I61" s="170">
        <v>0</v>
      </c>
      <c r="J61" s="170">
        <v>0</v>
      </c>
      <c r="K61" s="170">
        <v>5663082</v>
      </c>
      <c r="L61" s="170">
        <f t="shared" si="1"/>
        <v>5663082</v>
      </c>
      <c r="M61" s="170">
        <v>7688153.3693713462</v>
      </c>
      <c r="N61" s="170">
        <v>496870.12238053151</v>
      </c>
    </row>
    <row r="62" spans="1:14" x14ac:dyDescent="0.2">
      <c r="A62" s="194">
        <v>55</v>
      </c>
      <c r="B62" s="194" t="s">
        <v>160</v>
      </c>
      <c r="C62" s="170">
        <v>0</v>
      </c>
      <c r="D62" s="170">
        <v>1281236</v>
      </c>
      <c r="E62" s="170">
        <v>1296909</v>
      </c>
      <c r="F62" s="170">
        <v>13518466</v>
      </c>
      <c r="G62" s="170">
        <f t="shared" si="0"/>
        <v>16096611</v>
      </c>
      <c r="H62" s="170"/>
      <c r="I62" s="170">
        <v>0</v>
      </c>
      <c r="J62" s="170">
        <v>0</v>
      </c>
      <c r="K62" s="170">
        <v>2634593</v>
      </c>
      <c r="L62" s="170">
        <f t="shared" si="1"/>
        <v>2634593</v>
      </c>
      <c r="M62" s="170">
        <v>4069380.7527332851</v>
      </c>
      <c r="N62" s="170">
        <v>426742.53818575514</v>
      </c>
    </row>
    <row r="63" spans="1:14" x14ac:dyDescent="0.2">
      <c r="A63" s="194">
        <v>56</v>
      </c>
      <c r="B63" s="194" t="s">
        <v>161</v>
      </c>
      <c r="C63" s="170">
        <v>0</v>
      </c>
      <c r="D63" s="170">
        <v>1628286</v>
      </c>
      <c r="E63" s="170">
        <v>1284419</v>
      </c>
      <c r="F63" s="170">
        <v>13559998</v>
      </c>
      <c r="G63" s="170">
        <f t="shared" si="0"/>
        <v>16472703</v>
      </c>
      <c r="H63" s="170"/>
      <c r="I63" s="170">
        <v>87874</v>
      </c>
      <c r="J63" s="170">
        <v>0</v>
      </c>
      <c r="K63" s="170">
        <v>2723301</v>
      </c>
      <c r="L63" s="170">
        <f t="shared" si="1"/>
        <v>2811175</v>
      </c>
      <c r="M63" s="170">
        <v>3123402.5987095046</v>
      </c>
      <c r="N63" s="170">
        <v>134578.19263358667</v>
      </c>
    </row>
    <row r="64" spans="1:14" x14ac:dyDescent="0.2">
      <c r="A64" s="194">
        <v>57</v>
      </c>
      <c r="B64" s="194" t="s">
        <v>162</v>
      </c>
      <c r="C64" s="170">
        <v>0</v>
      </c>
      <c r="D64" s="170">
        <v>1498151</v>
      </c>
      <c r="E64" s="170">
        <v>1082824</v>
      </c>
      <c r="F64" s="170">
        <v>6628152</v>
      </c>
      <c r="G64" s="170">
        <f t="shared" si="0"/>
        <v>9209127</v>
      </c>
      <c r="H64" s="170"/>
      <c r="I64" s="170">
        <v>0</v>
      </c>
      <c r="J64" s="170">
        <v>0</v>
      </c>
      <c r="K64" s="170">
        <v>4016335</v>
      </c>
      <c r="L64" s="170">
        <f t="shared" si="1"/>
        <v>4016335</v>
      </c>
      <c r="M64" s="170">
        <v>2319891.2281583725</v>
      </c>
      <c r="N64" s="170">
        <v>112981.08495619084</v>
      </c>
    </row>
    <row r="65" spans="1:14" x14ac:dyDescent="0.2">
      <c r="A65" s="194">
        <v>58</v>
      </c>
      <c r="B65" s="194" t="s">
        <v>163</v>
      </c>
      <c r="C65" s="170">
        <v>0</v>
      </c>
      <c r="D65" s="170">
        <v>2136091</v>
      </c>
      <c r="E65" s="170">
        <v>2642328</v>
      </c>
      <c r="F65" s="170">
        <v>33286708</v>
      </c>
      <c r="G65" s="170">
        <f t="shared" si="0"/>
        <v>38065127</v>
      </c>
      <c r="H65" s="170"/>
      <c r="I65" s="170">
        <v>141427</v>
      </c>
      <c r="J65" s="170">
        <v>0</v>
      </c>
      <c r="K65" s="170">
        <v>6998568</v>
      </c>
      <c r="L65" s="170">
        <f t="shared" si="1"/>
        <v>7139995</v>
      </c>
      <c r="M65" s="170">
        <v>10072387.275360392</v>
      </c>
      <c r="N65" s="170">
        <v>917254.91344988253</v>
      </c>
    </row>
    <row r="66" spans="1:14" x14ac:dyDescent="0.2">
      <c r="A66" s="194">
        <v>59</v>
      </c>
      <c r="B66" s="194" t="s">
        <v>164</v>
      </c>
      <c r="C66" s="170">
        <v>0</v>
      </c>
      <c r="D66" s="170">
        <v>1186316</v>
      </c>
      <c r="E66" s="170">
        <v>1233141</v>
      </c>
      <c r="F66" s="170">
        <v>6209814</v>
      </c>
      <c r="G66" s="170">
        <f t="shared" si="0"/>
        <v>8629271</v>
      </c>
      <c r="H66" s="170"/>
      <c r="I66" s="170">
        <v>0</v>
      </c>
      <c r="J66" s="170">
        <v>0</v>
      </c>
      <c r="K66" s="170">
        <v>2035315</v>
      </c>
      <c r="L66" s="170">
        <f t="shared" si="1"/>
        <v>2035315</v>
      </c>
      <c r="M66" s="170">
        <v>2750176.5383953038</v>
      </c>
      <c r="N66" s="170">
        <v>206002.94239261851</v>
      </c>
    </row>
    <row r="67" spans="1:14" x14ac:dyDescent="0.2">
      <c r="A67" s="194">
        <v>60</v>
      </c>
      <c r="B67" s="194" t="s">
        <v>165</v>
      </c>
      <c r="C67" s="170">
        <v>0</v>
      </c>
      <c r="D67" s="170">
        <v>6173463</v>
      </c>
      <c r="E67" s="170">
        <v>5393933</v>
      </c>
      <c r="F67" s="170">
        <v>66625673</v>
      </c>
      <c r="G67" s="170">
        <f t="shared" si="0"/>
        <v>78193069</v>
      </c>
      <c r="H67" s="170"/>
      <c r="I67" s="170">
        <v>25861</v>
      </c>
      <c r="J67" s="170">
        <v>1254473</v>
      </c>
      <c r="K67" s="170">
        <v>8236144</v>
      </c>
      <c r="L67" s="170">
        <f t="shared" si="1"/>
        <v>9516478</v>
      </c>
      <c r="M67" s="170">
        <v>9883448.5385636631</v>
      </c>
      <c r="N67" s="170">
        <v>1121414.179381137</v>
      </c>
    </row>
    <row r="68" spans="1:14" x14ac:dyDescent="0.2">
      <c r="A68" s="194">
        <v>61</v>
      </c>
      <c r="B68" s="194" t="s">
        <v>166</v>
      </c>
      <c r="C68" s="170">
        <v>2002</v>
      </c>
      <c r="D68" s="170">
        <v>2342043</v>
      </c>
      <c r="E68" s="170">
        <v>1424895</v>
      </c>
      <c r="F68" s="170">
        <v>10752473</v>
      </c>
      <c r="G68" s="170">
        <f t="shared" si="0"/>
        <v>14521413</v>
      </c>
      <c r="H68" s="170"/>
      <c r="I68" s="170">
        <v>62150</v>
      </c>
      <c r="J68" s="170">
        <v>0</v>
      </c>
      <c r="K68" s="170">
        <v>2544038</v>
      </c>
      <c r="L68" s="170">
        <f t="shared" si="1"/>
        <v>2606188</v>
      </c>
      <c r="M68" s="170">
        <v>5355100.1690530078</v>
      </c>
      <c r="N68" s="170">
        <v>315227.21155707684</v>
      </c>
    </row>
    <row r="69" spans="1:14" x14ac:dyDescent="0.2">
      <c r="A69" s="194">
        <v>62</v>
      </c>
      <c r="B69" s="194" t="s">
        <v>167</v>
      </c>
      <c r="C69" s="170">
        <v>0</v>
      </c>
      <c r="D69" s="170">
        <v>2968426</v>
      </c>
      <c r="E69" s="170">
        <v>1654281</v>
      </c>
      <c r="F69" s="170">
        <v>16437851</v>
      </c>
      <c r="G69" s="170">
        <f t="shared" si="0"/>
        <v>21060558</v>
      </c>
      <c r="H69" s="170"/>
      <c r="I69" s="170">
        <v>0</v>
      </c>
      <c r="J69" s="170">
        <v>0</v>
      </c>
      <c r="K69" s="170">
        <v>2073280</v>
      </c>
      <c r="L69" s="170">
        <f t="shared" si="1"/>
        <v>2073280</v>
      </c>
      <c r="M69" s="170">
        <v>4131924.2002174249</v>
      </c>
      <c r="N69" s="170">
        <v>90772.020189250004</v>
      </c>
    </row>
    <row r="70" spans="1:14" x14ac:dyDescent="0.2">
      <c r="A70" s="194">
        <v>63</v>
      </c>
      <c r="B70" s="194" t="s">
        <v>168</v>
      </c>
      <c r="C70" s="170">
        <v>0</v>
      </c>
      <c r="D70" s="170">
        <v>1972832</v>
      </c>
      <c r="E70" s="170">
        <v>1592434</v>
      </c>
      <c r="F70" s="170">
        <v>13287352</v>
      </c>
      <c r="G70" s="170">
        <f t="shared" si="0"/>
        <v>16852618</v>
      </c>
      <c r="H70" s="170"/>
      <c r="I70" s="170">
        <v>33129</v>
      </c>
      <c r="J70" s="170">
        <v>0</v>
      </c>
      <c r="K70" s="170">
        <v>3882905</v>
      </c>
      <c r="L70" s="170">
        <f t="shared" si="1"/>
        <v>3916034</v>
      </c>
      <c r="M70" s="170">
        <v>3128580.9361313381</v>
      </c>
      <c r="N70" s="170">
        <v>546500.56502672425</v>
      </c>
    </row>
    <row r="71" spans="1:14" x14ac:dyDescent="0.2">
      <c r="A71" s="194">
        <v>64</v>
      </c>
      <c r="B71" s="194" t="s">
        <v>169</v>
      </c>
      <c r="C71" s="170">
        <v>0</v>
      </c>
      <c r="D71" s="170">
        <v>1454303</v>
      </c>
      <c r="E71" s="170">
        <v>1411543</v>
      </c>
      <c r="F71" s="170">
        <v>6195917</v>
      </c>
      <c r="G71" s="170">
        <f t="shared" si="0"/>
        <v>9061763</v>
      </c>
      <c r="H71" s="170"/>
      <c r="I71" s="170">
        <v>0</v>
      </c>
      <c r="J71" s="170">
        <v>0</v>
      </c>
      <c r="K71" s="170">
        <v>2286827</v>
      </c>
      <c r="L71" s="170">
        <f t="shared" si="1"/>
        <v>2286827</v>
      </c>
      <c r="M71" s="170">
        <v>2720735.9012847515</v>
      </c>
      <c r="N71" s="170">
        <v>264474.24160815228</v>
      </c>
    </row>
    <row r="72" spans="1:14" x14ac:dyDescent="0.2">
      <c r="A72" s="194">
        <v>65</v>
      </c>
      <c r="B72" s="194" t="s">
        <v>170</v>
      </c>
      <c r="C72" s="170">
        <v>0</v>
      </c>
      <c r="D72" s="170">
        <v>1508408</v>
      </c>
      <c r="E72" s="170">
        <v>1386495</v>
      </c>
      <c r="F72" s="170">
        <v>17129740</v>
      </c>
      <c r="G72" s="170">
        <f t="shared" si="0"/>
        <v>20024643</v>
      </c>
      <c r="H72" s="170"/>
      <c r="I72" s="170">
        <v>0</v>
      </c>
      <c r="J72" s="170">
        <v>0</v>
      </c>
      <c r="K72" s="170">
        <v>3793716</v>
      </c>
      <c r="L72" s="170">
        <f t="shared" si="1"/>
        <v>3793716</v>
      </c>
      <c r="M72" s="170">
        <v>3623654.5909702578</v>
      </c>
      <c r="N72" s="170">
        <v>476093.94205292262</v>
      </c>
    </row>
    <row r="73" spans="1:14" x14ac:dyDescent="0.2">
      <c r="A73" s="194">
        <v>66</v>
      </c>
      <c r="B73" s="194" t="s">
        <v>171</v>
      </c>
      <c r="C73" s="170">
        <v>0</v>
      </c>
      <c r="D73" s="170">
        <v>4335831</v>
      </c>
      <c r="E73" s="170">
        <v>2099603</v>
      </c>
      <c r="F73" s="170">
        <v>32304671</v>
      </c>
      <c r="G73" s="170">
        <f t="shared" si="0"/>
        <v>38740105</v>
      </c>
      <c r="H73" s="170"/>
      <c r="I73" s="170">
        <v>15121</v>
      </c>
      <c r="J73" s="170">
        <v>0</v>
      </c>
      <c r="K73" s="170">
        <v>8038077</v>
      </c>
      <c r="L73" s="170">
        <f t="shared" si="1"/>
        <v>8053198</v>
      </c>
      <c r="M73" s="170">
        <v>4957955.680549494</v>
      </c>
      <c r="N73" s="170">
        <v>327941.43355044094</v>
      </c>
    </row>
    <row r="74" spans="1:14" x14ac:dyDescent="0.2">
      <c r="A74" s="194">
        <v>67</v>
      </c>
      <c r="B74" s="194" t="s">
        <v>172</v>
      </c>
      <c r="C74" s="170">
        <v>0</v>
      </c>
      <c r="D74" s="170">
        <v>2201426</v>
      </c>
      <c r="E74" s="170">
        <v>2990052</v>
      </c>
      <c r="F74" s="170">
        <v>23804943</v>
      </c>
      <c r="G74" s="170">
        <f t="shared" ref="G74:G102" si="2">C74+D74+E74+F74</f>
        <v>28996421</v>
      </c>
      <c r="H74" s="170"/>
      <c r="I74" s="170">
        <v>150342</v>
      </c>
      <c r="J74" s="170">
        <v>0</v>
      </c>
      <c r="K74" s="170">
        <v>7174628</v>
      </c>
      <c r="L74" s="170">
        <f t="shared" ref="L74:L102" si="3">I74+J74+K74</f>
        <v>7324970</v>
      </c>
      <c r="M74" s="170">
        <v>4638396.2626577886</v>
      </c>
      <c r="N74" s="170">
        <v>412559.63841229916</v>
      </c>
    </row>
    <row r="75" spans="1:14" x14ac:dyDescent="0.2">
      <c r="A75" s="194">
        <v>68</v>
      </c>
      <c r="B75" s="194" t="s">
        <v>173</v>
      </c>
      <c r="C75" s="170">
        <v>0</v>
      </c>
      <c r="D75" s="170">
        <v>1190062</v>
      </c>
      <c r="E75" s="170">
        <v>2657582</v>
      </c>
      <c r="F75" s="170">
        <v>21051557</v>
      </c>
      <c r="G75" s="170">
        <f t="shared" si="2"/>
        <v>24899201</v>
      </c>
      <c r="H75" s="170"/>
      <c r="I75" s="170">
        <v>20861</v>
      </c>
      <c r="J75" s="170">
        <v>0</v>
      </c>
      <c r="K75" s="170">
        <v>4513488</v>
      </c>
      <c r="L75" s="170">
        <f t="shared" si="3"/>
        <v>4534349</v>
      </c>
      <c r="M75" s="170">
        <v>5859639.4964006767</v>
      </c>
      <c r="N75" s="170">
        <v>551746.47168674646</v>
      </c>
    </row>
    <row r="76" spans="1:14" x14ac:dyDescent="0.2">
      <c r="A76" s="194">
        <v>69</v>
      </c>
      <c r="B76" s="194" t="s">
        <v>174</v>
      </c>
      <c r="C76" s="170">
        <v>0</v>
      </c>
      <c r="D76" s="170">
        <v>6545727</v>
      </c>
      <c r="E76" s="170">
        <v>5424705</v>
      </c>
      <c r="F76" s="170">
        <v>71309044</v>
      </c>
      <c r="G76" s="170">
        <f t="shared" si="2"/>
        <v>83279476</v>
      </c>
      <c r="H76" s="170"/>
      <c r="I76" s="170">
        <v>0</v>
      </c>
      <c r="J76" s="170">
        <v>0</v>
      </c>
      <c r="K76" s="170">
        <v>13590584</v>
      </c>
      <c r="L76" s="170">
        <f t="shared" si="3"/>
        <v>13590584</v>
      </c>
      <c r="M76" s="170">
        <v>15461838.246740859</v>
      </c>
      <c r="N76" s="170">
        <v>1262253.8790593767</v>
      </c>
    </row>
    <row r="77" spans="1:14" x14ac:dyDescent="0.2">
      <c r="A77" s="194">
        <v>70</v>
      </c>
      <c r="B77" s="194" t="s">
        <v>175</v>
      </c>
      <c r="C77" s="170">
        <v>0</v>
      </c>
      <c r="D77" s="170">
        <v>4117081</v>
      </c>
      <c r="E77" s="170">
        <v>1920109</v>
      </c>
      <c r="F77" s="170">
        <v>23928914</v>
      </c>
      <c r="G77" s="170">
        <f t="shared" si="2"/>
        <v>29966104</v>
      </c>
      <c r="H77" s="170"/>
      <c r="I77" s="170">
        <v>0</v>
      </c>
      <c r="J77" s="170">
        <v>0</v>
      </c>
      <c r="K77" s="170">
        <v>3120745</v>
      </c>
      <c r="L77" s="170">
        <f t="shared" si="3"/>
        <v>3120745</v>
      </c>
      <c r="M77" s="170">
        <v>2844239.907116333</v>
      </c>
      <c r="N77" s="170">
        <v>91749.064642300305</v>
      </c>
    </row>
    <row r="78" spans="1:14" x14ac:dyDescent="0.2">
      <c r="A78" s="194">
        <v>71</v>
      </c>
      <c r="B78" s="194" t="s">
        <v>176</v>
      </c>
      <c r="C78" s="170">
        <v>0</v>
      </c>
      <c r="D78" s="170">
        <v>1737095</v>
      </c>
      <c r="E78" s="170">
        <v>1978979</v>
      </c>
      <c r="F78" s="170">
        <v>18619435</v>
      </c>
      <c r="G78" s="170">
        <f t="shared" si="2"/>
        <v>22335509</v>
      </c>
      <c r="H78" s="170"/>
      <c r="I78" s="170">
        <v>19826</v>
      </c>
      <c r="J78" s="170">
        <v>0</v>
      </c>
      <c r="K78" s="170">
        <v>4157256</v>
      </c>
      <c r="L78" s="170">
        <f t="shared" si="3"/>
        <v>4177082</v>
      </c>
      <c r="M78" s="170">
        <v>3976518.8090195321</v>
      </c>
      <c r="N78" s="170">
        <v>479555.20728454459</v>
      </c>
    </row>
    <row r="79" spans="1:14" x14ac:dyDescent="0.2">
      <c r="A79" s="194">
        <v>72</v>
      </c>
      <c r="B79" s="194" t="s">
        <v>177</v>
      </c>
      <c r="C79" s="170">
        <v>0</v>
      </c>
      <c r="D79" s="170">
        <v>5132474</v>
      </c>
      <c r="E79" s="170">
        <v>1469402</v>
      </c>
      <c r="F79" s="170">
        <v>44388945</v>
      </c>
      <c r="G79" s="170">
        <f t="shared" si="2"/>
        <v>50990821</v>
      </c>
      <c r="H79" s="170"/>
      <c r="I79" s="170">
        <v>36968</v>
      </c>
      <c r="J79" s="170">
        <v>1856</v>
      </c>
      <c r="K79" s="170">
        <v>11998959</v>
      </c>
      <c r="L79" s="170">
        <f t="shared" si="3"/>
        <v>12037783</v>
      </c>
      <c r="M79" s="170">
        <v>8365641.9261779366</v>
      </c>
      <c r="N79" s="170">
        <v>234188.57085821856</v>
      </c>
    </row>
    <row r="80" spans="1:14" x14ac:dyDescent="0.2">
      <c r="A80" s="194">
        <v>73</v>
      </c>
      <c r="B80" s="194" t="s">
        <v>178</v>
      </c>
      <c r="C80" s="170">
        <v>0</v>
      </c>
      <c r="D80" s="170">
        <v>85631000</v>
      </c>
      <c r="E80" s="170">
        <v>6421000</v>
      </c>
      <c r="F80" s="170">
        <v>534140000</v>
      </c>
      <c r="G80" s="170">
        <f t="shared" si="2"/>
        <v>626192000</v>
      </c>
      <c r="H80" s="170"/>
      <c r="I80" s="170">
        <v>75000</v>
      </c>
      <c r="J80" s="170">
        <v>0</v>
      </c>
      <c r="K80" s="170">
        <v>112920000</v>
      </c>
      <c r="L80" s="170">
        <f t="shared" si="3"/>
        <v>112995000</v>
      </c>
      <c r="M80" s="170">
        <v>36188792.839264564</v>
      </c>
      <c r="N80" s="170">
        <v>1461049.1642237077</v>
      </c>
    </row>
    <row r="81" spans="1:14" x14ac:dyDescent="0.2">
      <c r="A81" s="194">
        <v>74</v>
      </c>
      <c r="B81" s="194" t="s">
        <v>179</v>
      </c>
      <c r="C81" s="170">
        <v>0</v>
      </c>
      <c r="D81" s="170">
        <v>2623622</v>
      </c>
      <c r="E81" s="170">
        <v>3066417</v>
      </c>
      <c r="F81" s="170">
        <v>39285551</v>
      </c>
      <c r="G81" s="170">
        <f t="shared" si="2"/>
        <v>44975590</v>
      </c>
      <c r="H81" s="170"/>
      <c r="I81" s="170">
        <v>29914</v>
      </c>
      <c r="J81" s="170">
        <v>0</v>
      </c>
      <c r="K81" s="170">
        <v>8717042</v>
      </c>
      <c r="L81" s="170">
        <f t="shared" si="3"/>
        <v>8746956</v>
      </c>
      <c r="M81" s="170">
        <v>5367322.77937904</v>
      </c>
      <c r="N81" s="170">
        <v>952017.58449853654</v>
      </c>
    </row>
    <row r="82" spans="1:14" x14ac:dyDescent="0.2">
      <c r="A82" s="194">
        <v>75</v>
      </c>
      <c r="B82" s="194" t="s">
        <v>180</v>
      </c>
      <c r="C82" s="170">
        <v>0</v>
      </c>
      <c r="D82" s="170">
        <v>1313824</v>
      </c>
      <c r="E82" s="170">
        <v>1093301</v>
      </c>
      <c r="F82" s="170">
        <v>4642270</v>
      </c>
      <c r="G82" s="170">
        <f t="shared" si="2"/>
        <v>7049395</v>
      </c>
      <c r="H82" s="170"/>
      <c r="I82" s="170">
        <v>85284</v>
      </c>
      <c r="J82" s="170">
        <v>0</v>
      </c>
      <c r="K82" s="170">
        <v>1664942</v>
      </c>
      <c r="L82" s="170">
        <f t="shared" si="3"/>
        <v>1750226</v>
      </c>
      <c r="M82" s="170">
        <v>3181344.2347601363</v>
      </c>
      <c r="N82" s="170">
        <v>40331.206206445982</v>
      </c>
    </row>
    <row r="83" spans="1:14" x14ac:dyDescent="0.2">
      <c r="A83" s="194">
        <v>76</v>
      </c>
      <c r="B83" s="194" t="s">
        <v>98</v>
      </c>
      <c r="C83" s="170">
        <v>0</v>
      </c>
      <c r="D83" s="170">
        <v>1118371</v>
      </c>
      <c r="E83" s="170">
        <v>1144845</v>
      </c>
      <c r="F83" s="170">
        <v>9952919</v>
      </c>
      <c r="G83" s="170">
        <f t="shared" si="2"/>
        <v>12216135</v>
      </c>
      <c r="H83" s="170"/>
      <c r="I83" s="170">
        <v>0</v>
      </c>
      <c r="J83" s="170">
        <v>0</v>
      </c>
      <c r="K83" s="170">
        <v>4073325</v>
      </c>
      <c r="L83" s="170">
        <f t="shared" si="3"/>
        <v>4073325</v>
      </c>
      <c r="M83" s="170">
        <v>2811546.054883962</v>
      </c>
      <c r="N83" s="170">
        <v>214403.94843876376</v>
      </c>
    </row>
    <row r="84" spans="1:14" x14ac:dyDescent="0.2">
      <c r="A84" s="194">
        <v>77</v>
      </c>
      <c r="B84" s="194" t="s">
        <v>99</v>
      </c>
      <c r="C84" s="170">
        <v>0</v>
      </c>
      <c r="D84" s="170">
        <v>16890431</v>
      </c>
      <c r="E84" s="170">
        <v>4938181</v>
      </c>
      <c r="F84" s="170">
        <v>90758907</v>
      </c>
      <c r="G84" s="170">
        <f t="shared" si="2"/>
        <v>112587519</v>
      </c>
      <c r="H84" s="170"/>
      <c r="I84" s="170">
        <v>0</v>
      </c>
      <c r="J84" s="170">
        <v>0</v>
      </c>
      <c r="K84" s="170">
        <v>14740000</v>
      </c>
      <c r="L84" s="170">
        <f t="shared" si="3"/>
        <v>14740000</v>
      </c>
      <c r="M84" s="170">
        <v>16217384.084636673</v>
      </c>
      <c r="N84" s="170">
        <v>804878.64300538879</v>
      </c>
    </row>
    <row r="85" spans="1:14" x14ac:dyDescent="0.2">
      <c r="A85" s="194">
        <v>78</v>
      </c>
      <c r="B85" s="194" t="s">
        <v>181</v>
      </c>
      <c r="C85" s="170">
        <v>0</v>
      </c>
      <c r="D85" s="170">
        <v>3540198</v>
      </c>
      <c r="E85" s="170">
        <v>1985751</v>
      </c>
      <c r="F85" s="170">
        <v>19783884</v>
      </c>
      <c r="G85" s="170">
        <f t="shared" si="2"/>
        <v>25309833</v>
      </c>
      <c r="H85" s="170"/>
      <c r="I85" s="170">
        <v>104299</v>
      </c>
      <c r="J85" s="170">
        <v>0</v>
      </c>
      <c r="K85" s="170">
        <v>4200434</v>
      </c>
      <c r="L85" s="170">
        <f t="shared" si="3"/>
        <v>4304733</v>
      </c>
      <c r="M85" s="170">
        <v>9506907.9355696216</v>
      </c>
      <c r="N85" s="170">
        <v>416348.28992702608</v>
      </c>
    </row>
    <row r="86" spans="1:14" x14ac:dyDescent="0.2">
      <c r="A86" s="194">
        <v>79</v>
      </c>
      <c r="B86" s="194" t="s">
        <v>182</v>
      </c>
      <c r="C86" s="170">
        <v>0</v>
      </c>
      <c r="D86" s="170">
        <v>7688063</v>
      </c>
      <c r="E86" s="170">
        <v>8363497</v>
      </c>
      <c r="F86" s="170">
        <v>73883293</v>
      </c>
      <c r="G86" s="170">
        <f t="shared" si="2"/>
        <v>89934853</v>
      </c>
      <c r="H86" s="170"/>
      <c r="I86" s="170">
        <v>440081</v>
      </c>
      <c r="J86" s="170">
        <v>0</v>
      </c>
      <c r="K86" s="170">
        <v>15116876</v>
      </c>
      <c r="L86" s="170">
        <f t="shared" si="3"/>
        <v>15556957</v>
      </c>
      <c r="M86" s="170">
        <v>13838428.465699542</v>
      </c>
      <c r="N86" s="170">
        <v>567303.83388050669</v>
      </c>
    </row>
    <row r="87" spans="1:14" x14ac:dyDescent="0.2">
      <c r="A87" s="194">
        <v>80</v>
      </c>
      <c r="B87" s="194" t="s">
        <v>183</v>
      </c>
      <c r="C87" s="170">
        <v>0</v>
      </c>
      <c r="D87" s="170">
        <v>2493045</v>
      </c>
      <c r="E87" s="170">
        <v>2511527</v>
      </c>
      <c r="F87" s="170">
        <v>35495781</v>
      </c>
      <c r="G87" s="170">
        <f t="shared" si="2"/>
        <v>40500353</v>
      </c>
      <c r="H87" s="170"/>
      <c r="I87" s="170">
        <v>0</v>
      </c>
      <c r="J87" s="170">
        <v>0</v>
      </c>
      <c r="K87" s="170">
        <v>10821305</v>
      </c>
      <c r="L87" s="170">
        <f t="shared" si="3"/>
        <v>10821305</v>
      </c>
      <c r="M87" s="170">
        <v>13260518.27529851</v>
      </c>
      <c r="N87" s="170">
        <v>1288307.0691083397</v>
      </c>
    </row>
    <row r="88" spans="1:14" x14ac:dyDescent="0.2">
      <c r="A88" s="194">
        <v>81</v>
      </c>
      <c r="B88" s="194" t="s">
        <v>184</v>
      </c>
      <c r="C88" s="170">
        <v>0</v>
      </c>
      <c r="D88" s="170">
        <v>1670122</v>
      </c>
      <c r="E88" s="170">
        <v>2282172</v>
      </c>
      <c r="F88" s="170">
        <v>31436756</v>
      </c>
      <c r="G88" s="170">
        <f t="shared" si="2"/>
        <v>35389050</v>
      </c>
      <c r="H88" s="170"/>
      <c r="I88" s="170">
        <v>0</v>
      </c>
      <c r="J88" s="170">
        <v>0</v>
      </c>
      <c r="K88" s="170">
        <v>7600020</v>
      </c>
      <c r="L88" s="170">
        <f t="shared" si="3"/>
        <v>7600020</v>
      </c>
      <c r="M88" s="170">
        <v>7853675.8926425735</v>
      </c>
      <c r="N88" s="170">
        <v>824006.65737880778</v>
      </c>
    </row>
    <row r="89" spans="1:14" x14ac:dyDescent="0.2">
      <c r="A89" s="194">
        <v>82</v>
      </c>
      <c r="B89" s="194" t="s">
        <v>185</v>
      </c>
      <c r="C89" s="170">
        <v>0</v>
      </c>
      <c r="D89" s="170">
        <v>5075868</v>
      </c>
      <c r="E89" s="170">
        <v>2694729</v>
      </c>
      <c r="F89" s="170">
        <v>41270009</v>
      </c>
      <c r="G89" s="170">
        <f t="shared" si="2"/>
        <v>49040606</v>
      </c>
      <c r="H89" s="170"/>
      <c r="I89" s="170">
        <v>196491</v>
      </c>
      <c r="J89" s="170">
        <v>0</v>
      </c>
      <c r="K89" s="170">
        <v>9549360</v>
      </c>
      <c r="L89" s="170">
        <f t="shared" si="3"/>
        <v>9745851</v>
      </c>
      <c r="M89" s="170">
        <v>10419904.346181327</v>
      </c>
      <c r="N89" s="170">
        <v>433710.96283521235</v>
      </c>
    </row>
    <row r="90" spans="1:14" x14ac:dyDescent="0.2">
      <c r="A90" s="194">
        <v>83</v>
      </c>
      <c r="B90" s="194" t="s">
        <v>186</v>
      </c>
      <c r="C90" s="170">
        <v>0</v>
      </c>
      <c r="D90" s="170">
        <v>2464923</v>
      </c>
      <c r="E90" s="170">
        <v>2689740</v>
      </c>
      <c r="F90" s="170">
        <v>40515508</v>
      </c>
      <c r="G90" s="170">
        <f t="shared" si="2"/>
        <v>45670171</v>
      </c>
      <c r="H90" s="170"/>
      <c r="I90" s="170">
        <v>116072</v>
      </c>
      <c r="J90" s="170">
        <v>0</v>
      </c>
      <c r="K90" s="170">
        <v>8199915</v>
      </c>
      <c r="L90" s="170">
        <f t="shared" si="3"/>
        <v>8315987</v>
      </c>
      <c r="M90" s="170">
        <v>7677303.5681107137</v>
      </c>
      <c r="N90" s="170">
        <v>1175069.5819467406</v>
      </c>
    </row>
    <row r="91" spans="1:14" x14ac:dyDescent="0.2">
      <c r="A91" s="194">
        <v>84</v>
      </c>
      <c r="B91" s="194" t="s">
        <v>187</v>
      </c>
      <c r="C91" s="170">
        <v>0</v>
      </c>
      <c r="D91" s="170">
        <v>2992846</v>
      </c>
      <c r="E91" s="170">
        <v>3716797</v>
      </c>
      <c r="F91" s="170">
        <v>21271466</v>
      </c>
      <c r="G91" s="170">
        <f t="shared" si="2"/>
        <v>27981109</v>
      </c>
      <c r="H91" s="170"/>
      <c r="I91" s="170">
        <v>0</v>
      </c>
      <c r="J91" s="170">
        <v>0</v>
      </c>
      <c r="K91" s="170">
        <v>3967910</v>
      </c>
      <c r="L91" s="170">
        <f t="shared" si="3"/>
        <v>3967910</v>
      </c>
      <c r="M91" s="170">
        <v>8405481.4448737949</v>
      </c>
      <c r="N91" s="170">
        <v>384386.86868290789</v>
      </c>
    </row>
    <row r="92" spans="1:14" x14ac:dyDescent="0.2">
      <c r="A92" s="194">
        <v>85</v>
      </c>
      <c r="B92" s="194" t="s">
        <v>188</v>
      </c>
      <c r="C92" s="170">
        <v>0</v>
      </c>
      <c r="D92" s="170">
        <v>20166258</v>
      </c>
      <c r="E92" s="170">
        <v>5379044</v>
      </c>
      <c r="F92" s="170">
        <v>148914115</v>
      </c>
      <c r="G92" s="170">
        <f t="shared" si="2"/>
        <v>174459417</v>
      </c>
      <c r="H92" s="170"/>
      <c r="I92" s="170">
        <v>22681</v>
      </c>
      <c r="J92" s="170">
        <v>0</v>
      </c>
      <c r="K92" s="170">
        <v>21237672</v>
      </c>
      <c r="L92" s="170">
        <f t="shared" si="3"/>
        <v>21260353</v>
      </c>
      <c r="M92" s="170">
        <v>10645349.266281437</v>
      </c>
      <c r="N92" s="170">
        <v>840763.47876884334</v>
      </c>
    </row>
    <row r="93" spans="1:14" x14ac:dyDescent="0.2">
      <c r="A93" s="194">
        <v>86</v>
      </c>
      <c r="B93" s="194" t="s">
        <v>189</v>
      </c>
      <c r="C93" s="170">
        <v>0</v>
      </c>
      <c r="D93" s="170">
        <v>13802350</v>
      </c>
      <c r="E93" s="170">
        <v>6161467</v>
      </c>
      <c r="F93" s="170">
        <v>169874203</v>
      </c>
      <c r="G93" s="170">
        <f t="shared" si="2"/>
        <v>189838020</v>
      </c>
      <c r="H93" s="170"/>
      <c r="I93" s="170">
        <v>0</v>
      </c>
      <c r="J93" s="170">
        <v>0</v>
      </c>
      <c r="K93" s="170">
        <v>23113483</v>
      </c>
      <c r="L93" s="170">
        <f t="shared" si="3"/>
        <v>23113483</v>
      </c>
      <c r="M93" s="170">
        <v>11436669.930596976</v>
      </c>
      <c r="N93" s="170">
        <v>548635.30491237063</v>
      </c>
    </row>
    <row r="94" spans="1:14" x14ac:dyDescent="0.2">
      <c r="A94" s="194">
        <v>87</v>
      </c>
      <c r="B94" s="194" t="s">
        <v>190</v>
      </c>
      <c r="C94" s="170">
        <v>345</v>
      </c>
      <c r="D94" s="170">
        <v>768709</v>
      </c>
      <c r="E94" s="170">
        <v>953364</v>
      </c>
      <c r="F94" s="170">
        <v>3900138</v>
      </c>
      <c r="G94" s="170">
        <f t="shared" si="2"/>
        <v>5622556</v>
      </c>
      <c r="H94" s="170"/>
      <c r="I94" s="170">
        <v>0</v>
      </c>
      <c r="J94" s="170">
        <v>0</v>
      </c>
      <c r="K94" s="170">
        <v>2293080</v>
      </c>
      <c r="L94" s="170">
        <f t="shared" si="3"/>
        <v>2293080</v>
      </c>
      <c r="M94" s="170">
        <v>10144544.248814125</v>
      </c>
      <c r="N94" s="170">
        <v>125906.84325794523</v>
      </c>
    </row>
    <row r="95" spans="1:14" x14ac:dyDescent="0.2">
      <c r="A95" s="194">
        <v>88</v>
      </c>
      <c r="B95" s="194" t="s">
        <v>191</v>
      </c>
      <c r="C95" s="170">
        <v>53979</v>
      </c>
      <c r="D95" s="170">
        <v>1445372</v>
      </c>
      <c r="E95" s="170">
        <v>2040649</v>
      </c>
      <c r="F95" s="170">
        <v>9911805</v>
      </c>
      <c r="G95" s="170">
        <f t="shared" si="2"/>
        <v>13451805</v>
      </c>
      <c r="H95" s="170"/>
      <c r="I95" s="170">
        <v>0</v>
      </c>
      <c r="J95" s="170">
        <v>0</v>
      </c>
      <c r="K95" s="170">
        <v>3220430</v>
      </c>
      <c r="L95" s="170">
        <f t="shared" si="3"/>
        <v>3220430</v>
      </c>
      <c r="M95" s="170">
        <v>5115894.4144741511</v>
      </c>
      <c r="N95" s="170">
        <v>280424.19090016367</v>
      </c>
    </row>
    <row r="96" spans="1:14" x14ac:dyDescent="0.2">
      <c r="A96" s="194">
        <v>89</v>
      </c>
      <c r="B96" s="194" t="s">
        <v>192</v>
      </c>
      <c r="C96" s="170">
        <v>0</v>
      </c>
      <c r="D96" s="170">
        <v>3643253</v>
      </c>
      <c r="E96" s="170">
        <v>3348109</v>
      </c>
      <c r="F96" s="170">
        <v>50920584</v>
      </c>
      <c r="G96" s="170">
        <f t="shared" si="2"/>
        <v>57911946</v>
      </c>
      <c r="H96" s="170"/>
      <c r="I96" s="170">
        <v>16252</v>
      </c>
      <c r="J96" s="170">
        <v>0</v>
      </c>
      <c r="K96" s="170">
        <v>11897705</v>
      </c>
      <c r="L96" s="170">
        <f t="shared" si="3"/>
        <v>11913957</v>
      </c>
      <c r="M96" s="170">
        <v>9521749.8119696938</v>
      </c>
      <c r="N96" s="170">
        <v>1667028.8265341516</v>
      </c>
    </row>
    <row r="97" spans="1:14" x14ac:dyDescent="0.2">
      <c r="A97" s="194">
        <v>90</v>
      </c>
      <c r="B97" s="194" t="s">
        <v>193</v>
      </c>
      <c r="C97" s="174">
        <v>0</v>
      </c>
      <c r="D97" s="174">
        <v>5604218</v>
      </c>
      <c r="E97" s="174">
        <v>2606020</v>
      </c>
      <c r="F97" s="174">
        <v>36163500</v>
      </c>
      <c r="G97" s="170">
        <f t="shared" si="2"/>
        <v>44373738</v>
      </c>
      <c r="H97" s="174"/>
      <c r="I97" s="174">
        <v>53232</v>
      </c>
      <c r="J97" s="174">
        <v>123620</v>
      </c>
      <c r="K97" s="174">
        <v>6857392</v>
      </c>
      <c r="L97" s="170">
        <f t="shared" si="3"/>
        <v>7034244</v>
      </c>
      <c r="M97" s="170">
        <v>3698136.0806784225</v>
      </c>
      <c r="N97" s="170">
        <v>366427.99161106517</v>
      </c>
    </row>
    <row r="98" spans="1:14" x14ac:dyDescent="0.2">
      <c r="A98" s="194">
        <v>91</v>
      </c>
      <c r="B98" s="194" t="s">
        <v>194</v>
      </c>
      <c r="C98" s="170">
        <v>0</v>
      </c>
      <c r="D98" s="170">
        <v>4333116</v>
      </c>
      <c r="E98" s="170">
        <v>3398675</v>
      </c>
      <c r="F98" s="170">
        <v>51694739</v>
      </c>
      <c r="G98" s="170">
        <f t="shared" si="2"/>
        <v>59426530</v>
      </c>
      <c r="H98" s="170"/>
      <c r="I98" s="170">
        <v>42177</v>
      </c>
      <c r="J98" s="170">
        <v>0</v>
      </c>
      <c r="K98" s="170">
        <v>10426206</v>
      </c>
      <c r="L98" s="170">
        <f t="shared" si="3"/>
        <v>10468383</v>
      </c>
      <c r="M98" s="170">
        <v>15888269.430702522</v>
      </c>
      <c r="N98" s="170">
        <v>1096362.7271859362</v>
      </c>
    </row>
    <row r="99" spans="1:14" x14ac:dyDescent="0.2">
      <c r="A99" s="194">
        <v>92</v>
      </c>
      <c r="B99" s="194" t="s">
        <v>195</v>
      </c>
      <c r="C99" s="170">
        <v>0</v>
      </c>
      <c r="D99" s="170">
        <v>1889809</v>
      </c>
      <c r="E99" s="170">
        <v>1710102</v>
      </c>
      <c r="F99" s="170">
        <v>16049042</v>
      </c>
      <c r="G99" s="170">
        <f t="shared" si="2"/>
        <v>19648953</v>
      </c>
      <c r="H99" s="170"/>
      <c r="I99" s="170">
        <v>1459</v>
      </c>
      <c r="J99" s="170">
        <v>0</v>
      </c>
      <c r="K99" s="170">
        <v>3823013</v>
      </c>
      <c r="L99" s="170">
        <f t="shared" si="3"/>
        <v>3824472</v>
      </c>
      <c r="M99" s="170">
        <v>3454547.3131157211</v>
      </c>
      <c r="N99" s="170">
        <v>429382.62302315445</v>
      </c>
    </row>
    <row r="100" spans="1:14" x14ac:dyDescent="0.2">
      <c r="A100" s="194">
        <v>93</v>
      </c>
      <c r="B100" s="194" t="s">
        <v>196</v>
      </c>
      <c r="C100" s="170">
        <v>0</v>
      </c>
      <c r="D100" s="170">
        <v>2642225</v>
      </c>
      <c r="E100" s="170">
        <v>3646640</v>
      </c>
      <c r="F100" s="170">
        <v>48922306</v>
      </c>
      <c r="G100" s="170">
        <f t="shared" si="2"/>
        <v>55211171</v>
      </c>
      <c r="H100" s="170"/>
      <c r="I100" s="170">
        <v>30405</v>
      </c>
      <c r="J100" s="170">
        <v>0</v>
      </c>
      <c r="K100" s="170">
        <v>12400789</v>
      </c>
      <c r="L100" s="170">
        <f t="shared" si="3"/>
        <v>12431194</v>
      </c>
      <c r="M100" s="170">
        <v>9988130.6385773718</v>
      </c>
      <c r="N100" s="170">
        <v>1732049.1463193826</v>
      </c>
    </row>
    <row r="101" spans="1:14" x14ac:dyDescent="0.2">
      <c r="A101" s="194">
        <v>94</v>
      </c>
      <c r="B101" s="194" t="s">
        <v>197</v>
      </c>
      <c r="C101" s="170">
        <v>0</v>
      </c>
      <c r="D101" s="170">
        <v>2374177</v>
      </c>
      <c r="E101" s="170">
        <v>2493669</v>
      </c>
      <c r="F101" s="170">
        <v>33998826</v>
      </c>
      <c r="G101" s="170">
        <f t="shared" si="2"/>
        <v>38866672</v>
      </c>
      <c r="H101" s="170"/>
      <c r="I101" s="170">
        <v>85186</v>
      </c>
      <c r="J101" s="170">
        <v>0</v>
      </c>
      <c r="K101" s="170">
        <v>6377243</v>
      </c>
      <c r="L101" s="170">
        <f t="shared" si="3"/>
        <v>6462429</v>
      </c>
      <c r="M101" s="170">
        <v>10773526.511979418</v>
      </c>
      <c r="N101" s="170">
        <v>600923.54599733755</v>
      </c>
    </row>
    <row r="102" spans="1:14" x14ac:dyDescent="0.2">
      <c r="A102" s="204">
        <v>95</v>
      </c>
      <c r="B102" s="194" t="s">
        <v>198</v>
      </c>
      <c r="C102" s="171">
        <v>0</v>
      </c>
      <c r="D102" s="171">
        <v>10414409</v>
      </c>
      <c r="E102" s="171">
        <v>3968377</v>
      </c>
      <c r="F102" s="171">
        <v>69386926</v>
      </c>
      <c r="G102" s="171">
        <f t="shared" si="2"/>
        <v>83769712</v>
      </c>
      <c r="H102" s="171"/>
      <c r="I102" s="171">
        <v>10509</v>
      </c>
      <c r="J102" s="171">
        <v>0</v>
      </c>
      <c r="K102" s="171">
        <v>20988558</v>
      </c>
      <c r="L102" s="171">
        <f t="shared" si="3"/>
        <v>20999067</v>
      </c>
      <c r="M102" s="171">
        <v>4176246.3746244744</v>
      </c>
      <c r="N102" s="171">
        <v>291796.07028852974</v>
      </c>
    </row>
    <row r="103" spans="1:14" x14ac:dyDescent="0.2">
      <c r="A103" s="204">
        <f>A102</f>
        <v>95</v>
      </c>
      <c r="B103" s="195" t="s">
        <v>107</v>
      </c>
      <c r="C103" s="173">
        <f t="shared" ref="C103:N103" si="4">SUM(C8:C102)</f>
        <v>258465</v>
      </c>
      <c r="D103" s="173">
        <f t="shared" si="4"/>
        <v>967462871</v>
      </c>
      <c r="E103" s="173">
        <f t="shared" si="4"/>
        <v>303541048</v>
      </c>
      <c r="F103" s="173">
        <f t="shared" si="4"/>
        <v>5421620232</v>
      </c>
      <c r="G103" s="173">
        <f t="shared" si="4"/>
        <v>6692882616</v>
      </c>
      <c r="H103" s="173"/>
      <c r="I103" s="173">
        <f t="shared" si="4"/>
        <v>4246274</v>
      </c>
      <c r="J103" s="173">
        <f t="shared" si="4"/>
        <v>7484182</v>
      </c>
      <c r="K103" s="173">
        <f t="shared" si="4"/>
        <v>1239911133</v>
      </c>
      <c r="L103" s="173">
        <f t="shared" si="4"/>
        <v>1251641589</v>
      </c>
      <c r="M103" s="173">
        <f t="shared" si="4"/>
        <v>836091707.63685751</v>
      </c>
      <c r="N103" s="173">
        <f t="shared" si="4"/>
        <v>55871841.864791147</v>
      </c>
    </row>
    <row r="104" spans="1:14" x14ac:dyDescent="0.2">
      <c r="A104" s="207"/>
      <c r="B104" s="194"/>
      <c r="C104" s="205"/>
      <c r="D104" s="205"/>
      <c r="E104" s="205"/>
      <c r="F104" s="205"/>
      <c r="G104" s="205"/>
      <c r="H104" s="205"/>
      <c r="I104" s="205"/>
      <c r="J104" s="205"/>
      <c r="K104" s="205"/>
      <c r="L104" s="205"/>
      <c r="M104" s="205"/>
      <c r="N104" s="205"/>
    </row>
    <row r="105" spans="1:14" x14ac:dyDescent="0.2">
      <c r="A105" s="207"/>
      <c r="B105" s="194"/>
      <c r="C105" s="205"/>
      <c r="D105" s="205"/>
      <c r="E105" s="205"/>
      <c r="F105" s="205"/>
      <c r="G105" s="205"/>
      <c r="H105" s="205"/>
      <c r="I105" s="205"/>
      <c r="J105" s="205"/>
      <c r="K105" s="205"/>
      <c r="L105" s="205"/>
      <c r="M105" s="205"/>
      <c r="N105" s="205"/>
    </row>
    <row r="106" spans="1:14" x14ac:dyDescent="0.2">
      <c r="A106" s="207"/>
      <c r="B106" s="194"/>
      <c r="C106" s="205"/>
      <c r="D106" s="205"/>
      <c r="E106" s="205"/>
      <c r="F106" s="205"/>
      <c r="G106" s="205"/>
      <c r="H106" s="205"/>
      <c r="I106" s="205"/>
      <c r="J106" s="205"/>
      <c r="K106" s="205"/>
      <c r="L106" s="205"/>
      <c r="M106" s="205"/>
      <c r="N106" s="205"/>
    </row>
    <row r="107" spans="1:14" x14ac:dyDescent="0.2">
      <c r="A107" s="207"/>
      <c r="B107" s="194"/>
      <c r="C107" s="205"/>
      <c r="D107" s="205"/>
      <c r="E107" s="205"/>
      <c r="F107" s="205"/>
      <c r="G107" s="205"/>
      <c r="H107" s="205"/>
      <c r="I107" s="205"/>
      <c r="J107" s="205"/>
      <c r="K107" s="205"/>
      <c r="L107" s="205"/>
      <c r="M107" s="205"/>
      <c r="N107" s="205"/>
    </row>
    <row r="108" spans="1:14" x14ac:dyDescent="0.2">
      <c r="A108" s="207"/>
      <c r="B108" s="194"/>
      <c r="C108" s="205"/>
      <c r="D108" s="205"/>
      <c r="E108" s="205"/>
      <c r="F108" s="205"/>
      <c r="G108" s="205"/>
      <c r="H108" s="205"/>
      <c r="I108" s="205"/>
      <c r="J108" s="205"/>
      <c r="K108" s="205"/>
      <c r="L108" s="205"/>
      <c r="M108" s="205"/>
      <c r="N108" s="205"/>
    </row>
  </sheetData>
  <mergeCells count="1">
    <mergeCell ref="M6:N6"/>
  </mergeCells>
  <printOptions gridLines="1"/>
  <pageMargins left="0.59" right="0.5" top="0.5" bottom="0.18" header="0.5" footer="0.17"/>
  <pageSetup paperSize="5" scale="9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workbookViewId="0"/>
  </sheetViews>
  <sheetFormatPr defaultRowHeight="11.25" x14ac:dyDescent="0.2"/>
  <cols>
    <col min="1" max="1" width="4.1640625" style="187" bestFit="1" customWidth="1"/>
    <col min="2" max="2" width="14.5" style="187" customWidth="1"/>
    <col min="3" max="3" width="12.5" style="187" customWidth="1"/>
    <col min="4" max="4" width="16.33203125" style="187" customWidth="1"/>
    <col min="5" max="5" width="17.33203125" style="187" customWidth="1"/>
    <col min="6" max="6" width="14.5" style="187" customWidth="1"/>
    <col min="7" max="7" width="16.33203125" style="187" customWidth="1"/>
    <col min="8" max="8" width="2" style="187" customWidth="1"/>
    <col min="9" max="9" width="15" style="187" customWidth="1"/>
    <col min="10" max="10" width="16.5" style="187" customWidth="1"/>
    <col min="11" max="12" width="16.83203125" style="187" customWidth="1"/>
    <col min="13" max="13" width="13.6640625" style="187" customWidth="1"/>
    <col min="14" max="14" width="13.33203125" style="187" customWidth="1"/>
    <col min="15" max="16384" width="9.33203125" style="187"/>
  </cols>
  <sheetData>
    <row r="1" spans="1:14" ht="12" x14ac:dyDescent="0.2">
      <c r="A1" s="209" t="s">
        <v>46</v>
      </c>
      <c r="B1" s="185"/>
      <c r="C1" s="185"/>
      <c r="D1" s="185"/>
      <c r="E1" s="185"/>
      <c r="F1" s="185"/>
      <c r="G1" s="185"/>
      <c r="H1" s="185"/>
      <c r="I1" s="185"/>
      <c r="J1" s="185"/>
      <c r="K1" s="185"/>
      <c r="L1" s="185"/>
      <c r="M1" s="185"/>
      <c r="N1" s="185"/>
    </row>
    <row r="2" spans="1:14" ht="12" x14ac:dyDescent="0.2">
      <c r="A2" s="208" t="s">
        <v>250</v>
      </c>
      <c r="B2" s="185"/>
      <c r="C2" s="185"/>
      <c r="D2" s="185"/>
      <c r="E2" s="185"/>
      <c r="F2" s="185"/>
      <c r="G2" s="185"/>
      <c r="H2" s="185"/>
      <c r="I2" s="185"/>
      <c r="J2" s="185"/>
      <c r="K2" s="185"/>
      <c r="L2" s="185"/>
      <c r="M2" s="185"/>
      <c r="N2" s="185"/>
    </row>
    <row r="3" spans="1:14" ht="12" x14ac:dyDescent="0.2">
      <c r="A3" s="220" t="s">
        <v>48</v>
      </c>
      <c r="B3" s="221"/>
      <c r="C3" s="222"/>
      <c r="D3" s="223"/>
      <c r="E3" s="223"/>
      <c r="F3" s="223"/>
      <c r="G3" s="223"/>
      <c r="H3" s="223"/>
      <c r="I3" s="223"/>
      <c r="J3" s="223"/>
      <c r="K3" s="223"/>
      <c r="L3" s="223"/>
      <c r="M3" s="185"/>
      <c r="N3" s="190"/>
    </row>
    <row r="4" spans="1:14" x14ac:dyDescent="0.2">
      <c r="A4" s="193"/>
      <c r="B4" s="194"/>
      <c r="C4" s="194"/>
      <c r="D4" s="194"/>
      <c r="E4" s="194"/>
      <c r="F4" s="194"/>
      <c r="G4" s="194"/>
      <c r="H4" s="194"/>
      <c r="I4" s="194"/>
      <c r="J4" s="194"/>
      <c r="K4" s="194"/>
      <c r="L4" s="194"/>
      <c r="M4" s="211"/>
      <c r="N4" s="211"/>
    </row>
    <row r="5" spans="1:14" x14ac:dyDescent="0.2">
      <c r="A5" s="193"/>
      <c r="B5" s="194"/>
      <c r="C5" s="195"/>
      <c r="D5" s="195"/>
      <c r="E5" s="195"/>
      <c r="F5" s="195"/>
      <c r="G5" s="195"/>
      <c r="H5" s="195"/>
      <c r="I5" s="195"/>
      <c r="J5" s="195"/>
      <c r="K5" s="195"/>
      <c r="L5" s="195"/>
      <c r="M5" s="224" t="s">
        <v>251</v>
      </c>
      <c r="N5" s="225"/>
    </row>
    <row r="6" spans="1:14" ht="30" customHeight="1" x14ac:dyDescent="0.2">
      <c r="A6" s="212"/>
      <c r="B6" s="212"/>
      <c r="C6" s="225" t="s">
        <v>58</v>
      </c>
      <c r="D6" s="225"/>
      <c r="E6" s="225"/>
      <c r="F6" s="225"/>
      <c r="G6" s="224"/>
      <c r="H6" s="211"/>
      <c r="I6" s="224" t="s">
        <v>252</v>
      </c>
      <c r="J6" s="224"/>
      <c r="K6" s="224"/>
      <c r="L6" s="226"/>
      <c r="M6" s="290" t="s">
        <v>253</v>
      </c>
      <c r="N6" s="290"/>
    </row>
    <row r="7" spans="1:14" s="200" customFormat="1" ht="33.75" x14ac:dyDescent="0.2">
      <c r="A7" s="196" t="s">
        <v>55</v>
      </c>
      <c r="B7" s="196" t="s">
        <v>57</v>
      </c>
      <c r="C7" s="196" t="s">
        <v>254</v>
      </c>
      <c r="D7" s="196" t="s">
        <v>255</v>
      </c>
      <c r="E7" s="196" t="s">
        <v>256</v>
      </c>
      <c r="F7" s="196" t="s">
        <v>257</v>
      </c>
      <c r="G7" s="199" t="s">
        <v>258</v>
      </c>
      <c r="H7" s="227"/>
      <c r="I7" s="196" t="s">
        <v>254</v>
      </c>
      <c r="J7" s="196" t="s">
        <v>259</v>
      </c>
      <c r="K7" s="196" t="s">
        <v>260</v>
      </c>
      <c r="L7" s="196" t="s">
        <v>261</v>
      </c>
      <c r="M7" s="196" t="s">
        <v>262</v>
      </c>
      <c r="N7" s="196" t="s">
        <v>263</v>
      </c>
    </row>
    <row r="8" spans="1:14" x14ac:dyDescent="0.2">
      <c r="A8" s="214">
        <v>1</v>
      </c>
      <c r="B8" s="214" t="s">
        <v>199</v>
      </c>
      <c r="C8" s="169">
        <v>0</v>
      </c>
      <c r="D8" s="169">
        <v>317906</v>
      </c>
      <c r="E8" s="169">
        <v>0</v>
      </c>
      <c r="F8" s="169">
        <v>2060700</v>
      </c>
      <c r="G8" s="169">
        <f>C8+D8+E8+F8</f>
        <v>2378606</v>
      </c>
      <c r="H8" s="169"/>
      <c r="I8" s="169">
        <v>0</v>
      </c>
      <c r="J8" s="169">
        <v>0</v>
      </c>
      <c r="K8" s="169">
        <v>8000</v>
      </c>
      <c r="L8" s="169">
        <f>I8+J8+K8</f>
        <v>8000</v>
      </c>
      <c r="M8" s="169">
        <v>0</v>
      </c>
      <c r="N8" s="169">
        <v>0</v>
      </c>
    </row>
    <row r="9" spans="1:14" x14ac:dyDescent="0.2">
      <c r="A9" s="214">
        <v>2</v>
      </c>
      <c r="B9" s="214" t="s">
        <v>200</v>
      </c>
      <c r="C9" s="170">
        <v>0</v>
      </c>
      <c r="D9" s="170">
        <v>492071</v>
      </c>
      <c r="E9" s="170">
        <v>0</v>
      </c>
      <c r="F9" s="170">
        <v>1915489</v>
      </c>
      <c r="G9" s="170">
        <f>C9+D9+E9+F9</f>
        <v>2407560</v>
      </c>
      <c r="H9" s="170"/>
      <c r="I9" s="170">
        <v>0</v>
      </c>
      <c r="J9" s="170">
        <v>0</v>
      </c>
      <c r="K9" s="170">
        <v>25710</v>
      </c>
      <c r="L9" s="170">
        <f>I9+J9+K9</f>
        <v>25710</v>
      </c>
      <c r="M9" s="170">
        <v>13990.89</v>
      </c>
      <c r="N9" s="170">
        <v>0</v>
      </c>
    </row>
    <row r="10" spans="1:14" x14ac:dyDescent="0.2">
      <c r="A10" s="214">
        <v>3</v>
      </c>
      <c r="B10" s="214" t="s">
        <v>117</v>
      </c>
      <c r="C10" s="170">
        <v>0</v>
      </c>
      <c r="D10" s="170">
        <v>465650</v>
      </c>
      <c r="E10" s="170">
        <v>0</v>
      </c>
      <c r="F10" s="170">
        <v>1959805</v>
      </c>
      <c r="G10" s="170">
        <f t="shared" ref="G10:G45" si="0">C10+D10+E10+F10</f>
        <v>2425455</v>
      </c>
      <c r="H10" s="170"/>
      <c r="I10" s="170">
        <v>0</v>
      </c>
      <c r="J10" s="170">
        <v>0</v>
      </c>
      <c r="K10" s="170">
        <v>0</v>
      </c>
      <c r="L10" s="170">
        <f t="shared" ref="L10:L45" si="1">I10+J10+K10</f>
        <v>0</v>
      </c>
      <c r="M10" s="170">
        <v>0</v>
      </c>
      <c r="N10" s="170">
        <v>0</v>
      </c>
    </row>
    <row r="11" spans="1:14" x14ac:dyDescent="0.2">
      <c r="A11" s="214">
        <v>4</v>
      </c>
      <c r="B11" s="214" t="s">
        <v>201</v>
      </c>
      <c r="C11" s="170">
        <v>0</v>
      </c>
      <c r="D11" s="170">
        <v>300628</v>
      </c>
      <c r="E11" s="170">
        <v>0</v>
      </c>
      <c r="F11" s="170">
        <v>633816</v>
      </c>
      <c r="G11" s="170">
        <f t="shared" si="0"/>
        <v>934444</v>
      </c>
      <c r="H11" s="170"/>
      <c r="I11" s="170">
        <v>0</v>
      </c>
      <c r="J11" s="170">
        <v>0</v>
      </c>
      <c r="K11" s="170">
        <v>9467</v>
      </c>
      <c r="L11" s="170">
        <f t="shared" si="1"/>
        <v>9467</v>
      </c>
      <c r="M11" s="170">
        <v>241.15</v>
      </c>
      <c r="N11" s="170">
        <v>0</v>
      </c>
    </row>
    <row r="12" spans="1:14" x14ac:dyDescent="0.2">
      <c r="A12" s="214">
        <v>5</v>
      </c>
      <c r="B12" s="214" t="s">
        <v>202</v>
      </c>
      <c r="C12" s="170">
        <v>0</v>
      </c>
      <c r="D12" s="170">
        <v>1878668</v>
      </c>
      <c r="E12" s="170">
        <v>0</v>
      </c>
      <c r="F12" s="170">
        <v>906994</v>
      </c>
      <c r="G12" s="170">
        <f t="shared" si="0"/>
        <v>2785662</v>
      </c>
      <c r="H12" s="170"/>
      <c r="I12" s="170">
        <v>43000</v>
      </c>
      <c r="J12" s="170">
        <v>0</v>
      </c>
      <c r="K12" s="170">
        <v>255675</v>
      </c>
      <c r="L12" s="170">
        <f t="shared" si="1"/>
        <v>298675</v>
      </c>
      <c r="M12" s="170">
        <v>478.82</v>
      </c>
      <c r="N12" s="170">
        <v>0</v>
      </c>
    </row>
    <row r="13" spans="1:14" x14ac:dyDescent="0.2">
      <c r="A13" s="214">
        <v>6</v>
      </c>
      <c r="B13" s="214" t="s">
        <v>203</v>
      </c>
      <c r="C13" s="170">
        <v>0</v>
      </c>
      <c r="D13" s="170">
        <v>2232326</v>
      </c>
      <c r="E13" s="170">
        <v>0</v>
      </c>
      <c r="F13" s="170">
        <v>3559923</v>
      </c>
      <c r="G13" s="170">
        <f t="shared" si="0"/>
        <v>5792249</v>
      </c>
      <c r="H13" s="170"/>
      <c r="I13" s="170">
        <v>0</v>
      </c>
      <c r="J13" s="170">
        <v>0</v>
      </c>
      <c r="K13" s="170">
        <v>643420</v>
      </c>
      <c r="L13" s="170">
        <f t="shared" si="1"/>
        <v>643420</v>
      </c>
      <c r="M13" s="170">
        <v>1160.01</v>
      </c>
      <c r="N13" s="170">
        <v>0</v>
      </c>
    </row>
    <row r="14" spans="1:14" x14ac:dyDescent="0.2">
      <c r="A14" s="214">
        <v>7</v>
      </c>
      <c r="B14" s="214" t="s">
        <v>204</v>
      </c>
      <c r="C14" s="170">
        <v>0</v>
      </c>
      <c r="D14" s="170">
        <v>71531</v>
      </c>
      <c r="E14" s="170">
        <v>0</v>
      </c>
      <c r="F14" s="170">
        <v>1288873</v>
      </c>
      <c r="G14" s="170">
        <f t="shared" si="0"/>
        <v>1360404</v>
      </c>
      <c r="H14" s="170"/>
      <c r="I14" s="170">
        <v>0</v>
      </c>
      <c r="J14" s="170">
        <v>0</v>
      </c>
      <c r="K14" s="170">
        <v>283688</v>
      </c>
      <c r="L14" s="170">
        <f t="shared" si="1"/>
        <v>283688</v>
      </c>
      <c r="M14" s="170">
        <v>3093.34</v>
      </c>
      <c r="N14" s="170">
        <v>0</v>
      </c>
    </row>
    <row r="15" spans="1:14" x14ac:dyDescent="0.2">
      <c r="A15" s="214">
        <v>8</v>
      </c>
      <c r="B15" s="214" t="s">
        <v>205</v>
      </c>
      <c r="C15" s="170">
        <v>0</v>
      </c>
      <c r="D15" s="170">
        <v>156782</v>
      </c>
      <c r="E15" s="170">
        <v>0</v>
      </c>
      <c r="F15" s="170">
        <v>1201061</v>
      </c>
      <c r="G15" s="170">
        <f t="shared" si="0"/>
        <v>1357843</v>
      </c>
      <c r="H15" s="170"/>
      <c r="I15" s="170">
        <v>0</v>
      </c>
      <c r="J15" s="170">
        <v>0</v>
      </c>
      <c r="K15" s="170">
        <v>97689</v>
      </c>
      <c r="L15" s="170">
        <f t="shared" si="1"/>
        <v>97689</v>
      </c>
      <c r="M15" s="170">
        <v>0</v>
      </c>
      <c r="N15" s="170">
        <v>0</v>
      </c>
    </row>
    <row r="16" spans="1:14" x14ac:dyDescent="0.2">
      <c r="A16" s="214">
        <v>9</v>
      </c>
      <c r="B16" s="214" t="s">
        <v>206</v>
      </c>
      <c r="C16" s="170">
        <v>0</v>
      </c>
      <c r="D16" s="170">
        <v>187756</v>
      </c>
      <c r="E16" s="170">
        <v>0</v>
      </c>
      <c r="F16" s="170">
        <v>686403</v>
      </c>
      <c r="G16" s="170">
        <f t="shared" si="0"/>
        <v>874159</v>
      </c>
      <c r="H16" s="170"/>
      <c r="I16" s="170">
        <v>0</v>
      </c>
      <c r="J16" s="170">
        <v>0</v>
      </c>
      <c r="K16" s="170">
        <v>264351</v>
      </c>
      <c r="L16" s="170">
        <f t="shared" si="1"/>
        <v>264351</v>
      </c>
      <c r="M16" s="170">
        <v>0</v>
      </c>
      <c r="N16" s="170">
        <v>0</v>
      </c>
    </row>
    <row r="17" spans="1:14" x14ac:dyDescent="0.2">
      <c r="A17" s="214">
        <v>10</v>
      </c>
      <c r="B17" s="214" t="s">
        <v>207</v>
      </c>
      <c r="C17" s="170">
        <v>0</v>
      </c>
      <c r="D17" s="170">
        <v>81186</v>
      </c>
      <c r="E17" s="170">
        <v>0</v>
      </c>
      <c r="F17" s="170">
        <v>529794</v>
      </c>
      <c r="G17" s="170">
        <f t="shared" si="0"/>
        <v>610980</v>
      </c>
      <c r="H17" s="170"/>
      <c r="I17" s="170">
        <v>0</v>
      </c>
      <c r="J17" s="170">
        <v>0</v>
      </c>
      <c r="K17" s="170">
        <v>4644</v>
      </c>
      <c r="L17" s="170">
        <f t="shared" si="1"/>
        <v>4644</v>
      </c>
      <c r="M17" s="170">
        <v>0</v>
      </c>
      <c r="N17" s="170">
        <v>0</v>
      </c>
    </row>
    <row r="18" spans="1:14" x14ac:dyDescent="0.2">
      <c r="A18" s="214">
        <v>11</v>
      </c>
      <c r="B18" s="214" t="s">
        <v>208</v>
      </c>
      <c r="C18" s="170">
        <v>0</v>
      </c>
      <c r="D18" s="170">
        <v>1257967</v>
      </c>
      <c r="E18" s="170">
        <v>0</v>
      </c>
      <c r="F18" s="170">
        <v>4535862</v>
      </c>
      <c r="G18" s="170">
        <f t="shared" si="0"/>
        <v>5793829</v>
      </c>
      <c r="H18" s="170"/>
      <c r="I18" s="170">
        <v>0</v>
      </c>
      <c r="J18" s="170">
        <v>0</v>
      </c>
      <c r="K18" s="170">
        <v>1720207</v>
      </c>
      <c r="L18" s="170">
        <f t="shared" si="1"/>
        <v>1720207</v>
      </c>
      <c r="M18" s="170">
        <v>98422.79</v>
      </c>
      <c r="N18" s="170">
        <v>0</v>
      </c>
    </row>
    <row r="19" spans="1:14" x14ac:dyDescent="0.2">
      <c r="A19" s="214">
        <v>12</v>
      </c>
      <c r="B19" s="215" t="s">
        <v>209</v>
      </c>
      <c r="C19" s="170">
        <v>0</v>
      </c>
      <c r="D19" s="170">
        <v>412783</v>
      </c>
      <c r="E19" s="170">
        <v>0</v>
      </c>
      <c r="F19" s="170">
        <v>892094</v>
      </c>
      <c r="G19" s="170">
        <f t="shared" si="0"/>
        <v>1304877</v>
      </c>
      <c r="H19" s="170"/>
      <c r="I19" s="170">
        <v>0</v>
      </c>
      <c r="J19" s="170">
        <v>0</v>
      </c>
      <c r="K19" s="170">
        <v>297044</v>
      </c>
      <c r="L19" s="170">
        <f t="shared" si="1"/>
        <v>297044</v>
      </c>
      <c r="M19" s="170">
        <v>0</v>
      </c>
      <c r="N19" s="170">
        <v>0</v>
      </c>
    </row>
    <row r="20" spans="1:14" x14ac:dyDescent="0.2">
      <c r="A20" s="214">
        <v>13</v>
      </c>
      <c r="B20" s="214" t="s">
        <v>210</v>
      </c>
      <c r="C20" s="170">
        <v>0</v>
      </c>
      <c r="D20" s="170">
        <v>432304</v>
      </c>
      <c r="E20" s="170">
        <v>0</v>
      </c>
      <c r="F20" s="170">
        <v>4638435</v>
      </c>
      <c r="G20" s="170">
        <f t="shared" si="0"/>
        <v>5070739</v>
      </c>
      <c r="H20" s="170"/>
      <c r="I20" s="170">
        <v>0</v>
      </c>
      <c r="J20" s="170">
        <v>0</v>
      </c>
      <c r="K20" s="170">
        <v>1399920</v>
      </c>
      <c r="L20" s="170">
        <f t="shared" si="1"/>
        <v>1399920</v>
      </c>
      <c r="M20" s="170">
        <v>0</v>
      </c>
      <c r="N20" s="170">
        <v>0</v>
      </c>
    </row>
    <row r="21" spans="1:14" x14ac:dyDescent="0.2">
      <c r="A21" s="214">
        <v>14</v>
      </c>
      <c r="B21" s="214" t="s">
        <v>131</v>
      </c>
      <c r="C21" s="170">
        <v>0</v>
      </c>
      <c r="D21" s="170">
        <v>632977</v>
      </c>
      <c r="E21" s="170">
        <v>0</v>
      </c>
      <c r="F21" s="170">
        <v>1994657</v>
      </c>
      <c r="G21" s="170">
        <f t="shared" si="0"/>
        <v>2627634</v>
      </c>
      <c r="H21" s="170"/>
      <c r="I21" s="170">
        <v>0</v>
      </c>
      <c r="J21" s="170">
        <v>0</v>
      </c>
      <c r="K21" s="170">
        <v>110586</v>
      </c>
      <c r="L21" s="170">
        <f t="shared" si="1"/>
        <v>110586</v>
      </c>
      <c r="M21" s="170">
        <v>0</v>
      </c>
      <c r="N21" s="170">
        <v>0</v>
      </c>
    </row>
    <row r="22" spans="1:14" x14ac:dyDescent="0.2">
      <c r="A22" s="214">
        <v>15</v>
      </c>
      <c r="B22" s="214" t="s">
        <v>211</v>
      </c>
      <c r="C22" s="170">
        <v>0</v>
      </c>
      <c r="D22" s="170">
        <v>255555</v>
      </c>
      <c r="E22" s="170">
        <v>0</v>
      </c>
      <c r="F22" s="170">
        <v>434453</v>
      </c>
      <c r="G22" s="170">
        <f t="shared" si="0"/>
        <v>690008</v>
      </c>
      <c r="H22" s="170"/>
      <c r="I22" s="170">
        <v>0</v>
      </c>
      <c r="J22" s="170">
        <v>0</v>
      </c>
      <c r="K22" s="170">
        <v>299466</v>
      </c>
      <c r="L22" s="170">
        <f t="shared" si="1"/>
        <v>299466</v>
      </c>
      <c r="M22" s="170">
        <v>1699.7999999999997</v>
      </c>
      <c r="N22" s="170">
        <v>0</v>
      </c>
    </row>
    <row r="23" spans="1:14" x14ac:dyDescent="0.2">
      <c r="A23" s="214">
        <v>16</v>
      </c>
      <c r="B23" s="214" t="s">
        <v>212</v>
      </c>
      <c r="C23" s="170">
        <v>0</v>
      </c>
      <c r="D23" s="170">
        <v>745675</v>
      </c>
      <c r="E23" s="170">
        <v>0</v>
      </c>
      <c r="F23" s="170">
        <v>2183542</v>
      </c>
      <c r="G23" s="170">
        <f t="shared" si="0"/>
        <v>2929217</v>
      </c>
      <c r="H23" s="170"/>
      <c r="I23" s="170">
        <v>0</v>
      </c>
      <c r="J23" s="170">
        <v>0</v>
      </c>
      <c r="K23" s="170">
        <v>354520</v>
      </c>
      <c r="L23" s="170">
        <f t="shared" si="1"/>
        <v>354520</v>
      </c>
      <c r="M23" s="170">
        <v>274.62</v>
      </c>
      <c r="N23" s="170">
        <v>0</v>
      </c>
    </row>
    <row r="24" spans="1:14" x14ac:dyDescent="0.2">
      <c r="A24" s="214">
        <v>17</v>
      </c>
      <c r="B24" s="214" t="s">
        <v>213</v>
      </c>
      <c r="C24" s="170">
        <v>0</v>
      </c>
      <c r="D24" s="170">
        <v>940393</v>
      </c>
      <c r="E24" s="170">
        <v>0</v>
      </c>
      <c r="F24" s="170">
        <v>6099665</v>
      </c>
      <c r="G24" s="170">
        <f t="shared" si="0"/>
        <v>7040058</v>
      </c>
      <c r="H24" s="170"/>
      <c r="I24" s="170">
        <v>0</v>
      </c>
      <c r="J24" s="170">
        <v>0</v>
      </c>
      <c r="K24" s="170">
        <v>0</v>
      </c>
      <c r="L24" s="170">
        <f t="shared" si="1"/>
        <v>0</v>
      </c>
      <c r="M24" s="170">
        <v>0</v>
      </c>
      <c r="N24" s="170">
        <v>0</v>
      </c>
    </row>
    <row r="25" spans="1:14" x14ac:dyDescent="0.2">
      <c r="A25" s="214">
        <v>18</v>
      </c>
      <c r="B25" s="214" t="s">
        <v>214</v>
      </c>
      <c r="C25" s="170">
        <v>0</v>
      </c>
      <c r="D25" s="170">
        <v>2194260</v>
      </c>
      <c r="E25" s="170">
        <v>0</v>
      </c>
      <c r="F25" s="170">
        <v>2357010</v>
      </c>
      <c r="G25" s="170">
        <f t="shared" si="0"/>
        <v>4551270</v>
      </c>
      <c r="H25" s="170"/>
      <c r="I25" s="170">
        <v>0</v>
      </c>
      <c r="J25" s="170">
        <v>0</v>
      </c>
      <c r="K25" s="170">
        <v>110578</v>
      </c>
      <c r="L25" s="170">
        <f t="shared" si="1"/>
        <v>110578</v>
      </c>
      <c r="M25" s="170">
        <v>0</v>
      </c>
      <c r="N25" s="170">
        <v>0</v>
      </c>
    </row>
    <row r="26" spans="1:14" x14ac:dyDescent="0.2">
      <c r="A26" s="214">
        <v>19</v>
      </c>
      <c r="B26" s="214" t="s">
        <v>215</v>
      </c>
      <c r="C26" s="170">
        <v>0</v>
      </c>
      <c r="D26" s="170">
        <v>3690456</v>
      </c>
      <c r="E26" s="170">
        <v>0</v>
      </c>
      <c r="F26" s="170">
        <v>5611552</v>
      </c>
      <c r="G26" s="170">
        <f t="shared" si="0"/>
        <v>9302008</v>
      </c>
      <c r="H26" s="170"/>
      <c r="I26" s="170">
        <v>0</v>
      </c>
      <c r="J26" s="170">
        <v>0</v>
      </c>
      <c r="K26" s="170">
        <v>222682</v>
      </c>
      <c r="L26" s="170">
        <f t="shared" si="1"/>
        <v>222682</v>
      </c>
      <c r="M26" s="170">
        <v>321.98</v>
      </c>
      <c r="N26" s="170">
        <v>0</v>
      </c>
    </row>
    <row r="27" spans="1:14" x14ac:dyDescent="0.2">
      <c r="A27" s="214">
        <v>20</v>
      </c>
      <c r="B27" s="214" t="s">
        <v>216</v>
      </c>
      <c r="C27" s="170">
        <v>0</v>
      </c>
      <c r="D27" s="170">
        <v>152263</v>
      </c>
      <c r="E27" s="170">
        <v>0</v>
      </c>
      <c r="F27" s="170">
        <v>1272394</v>
      </c>
      <c r="G27" s="170">
        <f t="shared" si="0"/>
        <v>1424657</v>
      </c>
      <c r="H27" s="170"/>
      <c r="I27" s="170">
        <v>0</v>
      </c>
      <c r="J27" s="170">
        <v>0</v>
      </c>
      <c r="K27" s="170">
        <v>10306</v>
      </c>
      <c r="L27" s="170">
        <f t="shared" si="1"/>
        <v>10306</v>
      </c>
      <c r="M27" s="170">
        <v>0</v>
      </c>
      <c r="N27" s="170">
        <v>0</v>
      </c>
    </row>
    <row r="28" spans="1:14" x14ac:dyDescent="0.2">
      <c r="A28" s="214">
        <v>21</v>
      </c>
      <c r="B28" s="214" t="s">
        <v>217</v>
      </c>
      <c r="C28" s="170">
        <v>0</v>
      </c>
      <c r="D28" s="170">
        <v>189153</v>
      </c>
      <c r="E28" s="170">
        <v>0</v>
      </c>
      <c r="F28" s="170">
        <v>1705093</v>
      </c>
      <c r="G28" s="170">
        <f t="shared" si="0"/>
        <v>1894246</v>
      </c>
      <c r="H28" s="170"/>
      <c r="I28" s="170">
        <v>0</v>
      </c>
      <c r="J28" s="170">
        <v>0</v>
      </c>
      <c r="K28" s="170">
        <v>175172</v>
      </c>
      <c r="L28" s="170">
        <f t="shared" si="1"/>
        <v>175172</v>
      </c>
      <c r="M28" s="170">
        <v>0</v>
      </c>
      <c r="N28" s="170">
        <v>0</v>
      </c>
    </row>
    <row r="29" spans="1:14" x14ac:dyDescent="0.2">
      <c r="A29" s="214">
        <v>22</v>
      </c>
      <c r="B29" s="215" t="s">
        <v>171</v>
      </c>
      <c r="C29" s="170">
        <v>0</v>
      </c>
      <c r="D29" s="170">
        <v>308556</v>
      </c>
      <c r="E29" s="170">
        <v>0</v>
      </c>
      <c r="F29" s="170">
        <v>1071425</v>
      </c>
      <c r="G29" s="170">
        <f t="shared" si="0"/>
        <v>1379981</v>
      </c>
      <c r="H29" s="170"/>
      <c r="I29" s="170">
        <v>0</v>
      </c>
      <c r="J29" s="170">
        <v>0</v>
      </c>
      <c r="K29" s="170">
        <v>0</v>
      </c>
      <c r="L29" s="170">
        <f t="shared" si="1"/>
        <v>0</v>
      </c>
      <c r="M29" s="170">
        <v>915.56</v>
      </c>
      <c r="N29" s="170">
        <v>0</v>
      </c>
    </row>
    <row r="30" spans="1:14" x14ac:dyDescent="0.2">
      <c r="A30" s="214">
        <v>23</v>
      </c>
      <c r="B30" s="214" t="s">
        <v>179</v>
      </c>
      <c r="C30" s="170">
        <v>0</v>
      </c>
      <c r="D30" s="170">
        <v>581808</v>
      </c>
      <c r="E30" s="170">
        <v>0</v>
      </c>
      <c r="F30" s="170">
        <v>2386213</v>
      </c>
      <c r="G30" s="170">
        <f t="shared" si="0"/>
        <v>2968021</v>
      </c>
      <c r="H30" s="170"/>
      <c r="I30" s="170">
        <v>0</v>
      </c>
      <c r="J30" s="170">
        <v>0</v>
      </c>
      <c r="K30" s="170">
        <v>461862</v>
      </c>
      <c r="L30" s="170">
        <f t="shared" si="1"/>
        <v>461862</v>
      </c>
      <c r="M30" s="170">
        <v>378.15</v>
      </c>
      <c r="N30" s="170">
        <v>0</v>
      </c>
    </row>
    <row r="31" spans="1:14" x14ac:dyDescent="0.2">
      <c r="A31" s="214">
        <v>24</v>
      </c>
      <c r="B31" s="216" t="s">
        <v>218</v>
      </c>
      <c r="C31" s="170">
        <v>0</v>
      </c>
      <c r="D31" s="170">
        <v>353755</v>
      </c>
      <c r="E31" s="170">
        <v>0</v>
      </c>
      <c r="F31" s="170">
        <v>826364</v>
      </c>
      <c r="G31" s="170">
        <f t="shared" si="0"/>
        <v>1180119</v>
      </c>
      <c r="H31" s="170"/>
      <c r="I31" s="170">
        <v>0</v>
      </c>
      <c r="J31" s="170">
        <v>27331</v>
      </c>
      <c r="K31" s="170">
        <v>131345</v>
      </c>
      <c r="L31" s="170">
        <f t="shared" si="1"/>
        <v>158676</v>
      </c>
      <c r="M31" s="170">
        <v>0</v>
      </c>
      <c r="N31" s="170">
        <v>0</v>
      </c>
    </row>
    <row r="32" spans="1:14" x14ac:dyDescent="0.2">
      <c r="A32" s="214">
        <v>25</v>
      </c>
      <c r="B32" s="214" t="s">
        <v>219</v>
      </c>
      <c r="C32" s="170">
        <v>0</v>
      </c>
      <c r="D32" s="170">
        <v>15893</v>
      </c>
      <c r="E32" s="170">
        <v>0</v>
      </c>
      <c r="F32" s="170">
        <v>1015396</v>
      </c>
      <c r="G32" s="170">
        <f t="shared" si="0"/>
        <v>1031289</v>
      </c>
      <c r="H32" s="170"/>
      <c r="I32" s="170">
        <v>0</v>
      </c>
      <c r="J32" s="170">
        <v>0</v>
      </c>
      <c r="K32" s="170">
        <v>89842</v>
      </c>
      <c r="L32" s="170">
        <f t="shared" si="1"/>
        <v>89842</v>
      </c>
      <c r="M32" s="170">
        <v>0</v>
      </c>
      <c r="N32" s="170">
        <v>0</v>
      </c>
    </row>
    <row r="33" spans="1:14" x14ac:dyDescent="0.2">
      <c r="A33" s="214">
        <v>26</v>
      </c>
      <c r="B33" s="214" t="s">
        <v>220</v>
      </c>
      <c r="C33" s="170">
        <v>0</v>
      </c>
      <c r="D33" s="170">
        <v>245240</v>
      </c>
      <c r="E33" s="170">
        <v>0</v>
      </c>
      <c r="F33" s="170">
        <v>1553622</v>
      </c>
      <c r="G33" s="170">
        <f t="shared" si="0"/>
        <v>1798862</v>
      </c>
      <c r="H33" s="170"/>
      <c r="I33" s="170">
        <v>0</v>
      </c>
      <c r="J33" s="170">
        <v>0</v>
      </c>
      <c r="K33" s="170">
        <v>8779</v>
      </c>
      <c r="L33" s="170">
        <f t="shared" si="1"/>
        <v>8779</v>
      </c>
      <c r="M33" s="170">
        <v>682.44</v>
      </c>
      <c r="N33" s="170">
        <v>0</v>
      </c>
    </row>
    <row r="34" spans="1:14" x14ac:dyDescent="0.2">
      <c r="A34" s="214">
        <v>27</v>
      </c>
      <c r="B34" s="214" t="s">
        <v>221</v>
      </c>
      <c r="C34" s="170">
        <v>0</v>
      </c>
      <c r="D34" s="170">
        <v>468152</v>
      </c>
      <c r="E34" s="170">
        <v>0</v>
      </c>
      <c r="F34" s="170">
        <v>1429389</v>
      </c>
      <c r="G34" s="170">
        <f t="shared" si="0"/>
        <v>1897541</v>
      </c>
      <c r="H34" s="170"/>
      <c r="I34" s="170">
        <v>0</v>
      </c>
      <c r="J34" s="170">
        <v>0</v>
      </c>
      <c r="K34" s="170">
        <v>564799</v>
      </c>
      <c r="L34" s="170">
        <f t="shared" si="1"/>
        <v>564799</v>
      </c>
      <c r="M34" s="170">
        <v>3403.54</v>
      </c>
      <c r="N34" s="170">
        <v>0</v>
      </c>
    </row>
    <row r="35" spans="1:14" x14ac:dyDescent="0.2">
      <c r="A35" s="214">
        <v>28</v>
      </c>
      <c r="B35" s="214" t="s">
        <v>222</v>
      </c>
      <c r="C35" s="170">
        <v>0</v>
      </c>
      <c r="D35" s="170">
        <v>919074</v>
      </c>
      <c r="E35" s="170">
        <v>0</v>
      </c>
      <c r="F35" s="170">
        <v>3897056</v>
      </c>
      <c r="G35" s="170">
        <f t="shared" si="0"/>
        <v>4816130</v>
      </c>
      <c r="H35" s="170"/>
      <c r="I35" s="170">
        <v>0</v>
      </c>
      <c r="J35" s="170">
        <v>0</v>
      </c>
      <c r="K35" s="170">
        <v>20863</v>
      </c>
      <c r="L35" s="170">
        <f t="shared" si="1"/>
        <v>20863</v>
      </c>
      <c r="M35" s="170">
        <v>0</v>
      </c>
      <c r="N35" s="170">
        <v>0</v>
      </c>
    </row>
    <row r="36" spans="1:14" x14ac:dyDescent="0.2">
      <c r="A36" s="214">
        <v>29</v>
      </c>
      <c r="B36" s="214" t="s">
        <v>223</v>
      </c>
      <c r="C36" s="170">
        <v>0</v>
      </c>
      <c r="D36" s="170">
        <v>330031</v>
      </c>
      <c r="E36" s="170">
        <v>0</v>
      </c>
      <c r="F36" s="170">
        <v>1511095</v>
      </c>
      <c r="G36" s="170">
        <f t="shared" si="0"/>
        <v>1841126</v>
      </c>
      <c r="H36" s="170"/>
      <c r="I36" s="170">
        <v>0</v>
      </c>
      <c r="J36" s="170">
        <v>0</v>
      </c>
      <c r="K36" s="170">
        <v>8964</v>
      </c>
      <c r="L36" s="170">
        <f t="shared" si="1"/>
        <v>8964</v>
      </c>
      <c r="M36" s="170">
        <v>2718.89</v>
      </c>
      <c r="N36" s="170">
        <v>0</v>
      </c>
    </row>
    <row r="37" spans="1:14" x14ac:dyDescent="0.2">
      <c r="A37" s="214">
        <v>30</v>
      </c>
      <c r="B37" s="214" t="s">
        <v>224</v>
      </c>
      <c r="C37" s="170">
        <v>0</v>
      </c>
      <c r="D37" s="170">
        <v>226001</v>
      </c>
      <c r="E37" s="170">
        <v>0</v>
      </c>
      <c r="F37" s="170">
        <v>280489</v>
      </c>
      <c r="G37" s="170">
        <f t="shared" si="0"/>
        <v>506490</v>
      </c>
      <c r="H37" s="170"/>
      <c r="I37" s="170">
        <v>0</v>
      </c>
      <c r="J37" s="170">
        <v>0</v>
      </c>
      <c r="K37" s="170">
        <v>6904</v>
      </c>
      <c r="L37" s="170">
        <f t="shared" si="1"/>
        <v>6904</v>
      </c>
      <c r="M37" s="170">
        <v>0</v>
      </c>
      <c r="N37" s="170">
        <v>0</v>
      </c>
    </row>
    <row r="38" spans="1:14" x14ac:dyDescent="0.2">
      <c r="A38" s="214">
        <v>31</v>
      </c>
      <c r="B38" s="214" t="s">
        <v>192</v>
      </c>
      <c r="C38" s="170">
        <v>0</v>
      </c>
      <c r="D38" s="170">
        <v>189878</v>
      </c>
      <c r="E38" s="170">
        <v>0</v>
      </c>
      <c r="F38" s="170">
        <v>1145600</v>
      </c>
      <c r="G38" s="170">
        <f t="shared" si="0"/>
        <v>1335478</v>
      </c>
      <c r="H38" s="170"/>
      <c r="I38" s="170">
        <v>0</v>
      </c>
      <c r="J38" s="170">
        <v>0</v>
      </c>
      <c r="K38" s="170">
        <v>30145</v>
      </c>
      <c r="L38" s="170">
        <f t="shared" si="1"/>
        <v>30145</v>
      </c>
      <c r="M38" s="170">
        <v>0</v>
      </c>
      <c r="N38" s="170">
        <v>0</v>
      </c>
    </row>
    <row r="39" spans="1:14" x14ac:dyDescent="0.2">
      <c r="A39" s="214">
        <v>32</v>
      </c>
      <c r="B39" s="214" t="s">
        <v>225</v>
      </c>
      <c r="C39" s="170">
        <v>0</v>
      </c>
      <c r="D39" s="170">
        <v>1008803</v>
      </c>
      <c r="E39" s="170">
        <v>0</v>
      </c>
      <c r="F39" s="170">
        <v>2259523</v>
      </c>
      <c r="G39" s="170">
        <f t="shared" si="0"/>
        <v>3268326</v>
      </c>
      <c r="H39" s="170"/>
      <c r="I39" s="170">
        <v>0</v>
      </c>
      <c r="J39" s="170">
        <v>0</v>
      </c>
      <c r="K39" s="170">
        <v>115093</v>
      </c>
      <c r="L39" s="170">
        <f t="shared" si="1"/>
        <v>115093</v>
      </c>
      <c r="M39" s="170">
        <v>1569.15</v>
      </c>
      <c r="N39" s="170">
        <v>0</v>
      </c>
    </row>
    <row r="40" spans="1:14" x14ac:dyDescent="0.2">
      <c r="A40" s="214">
        <v>33</v>
      </c>
      <c r="B40" s="214" t="s">
        <v>226</v>
      </c>
      <c r="C40" s="170">
        <v>0</v>
      </c>
      <c r="D40" s="170">
        <v>559945</v>
      </c>
      <c r="E40" s="170">
        <v>0</v>
      </c>
      <c r="F40" s="170">
        <v>1853786</v>
      </c>
      <c r="G40" s="170">
        <f t="shared" si="0"/>
        <v>2413731</v>
      </c>
      <c r="H40" s="170"/>
      <c r="I40" s="170">
        <v>0</v>
      </c>
      <c r="J40" s="170">
        <v>0</v>
      </c>
      <c r="K40" s="170">
        <v>265614</v>
      </c>
      <c r="L40" s="170">
        <f t="shared" si="1"/>
        <v>265614</v>
      </c>
      <c r="M40" s="170">
        <v>0</v>
      </c>
      <c r="N40" s="170">
        <v>0</v>
      </c>
    </row>
    <row r="41" spans="1:14" x14ac:dyDescent="0.2">
      <c r="A41" s="214">
        <v>34</v>
      </c>
      <c r="B41" s="214" t="s">
        <v>227</v>
      </c>
      <c r="C41" s="170">
        <v>0</v>
      </c>
      <c r="D41" s="170">
        <v>1344816</v>
      </c>
      <c r="E41" s="170">
        <v>0</v>
      </c>
      <c r="F41" s="170">
        <v>1648841</v>
      </c>
      <c r="G41" s="170">
        <f t="shared" si="0"/>
        <v>2993657</v>
      </c>
      <c r="H41" s="170"/>
      <c r="I41" s="170">
        <v>0</v>
      </c>
      <c r="J41" s="170">
        <v>0</v>
      </c>
      <c r="K41" s="170">
        <v>393976</v>
      </c>
      <c r="L41" s="170">
        <f t="shared" si="1"/>
        <v>393976</v>
      </c>
      <c r="M41" s="170">
        <v>0</v>
      </c>
      <c r="N41" s="170">
        <v>0</v>
      </c>
    </row>
    <row r="42" spans="1:14" x14ac:dyDescent="0.2">
      <c r="A42" s="214">
        <v>35</v>
      </c>
      <c r="B42" s="214" t="s">
        <v>228</v>
      </c>
      <c r="C42" s="170">
        <v>0</v>
      </c>
      <c r="D42" s="170">
        <v>461471</v>
      </c>
      <c r="E42" s="170">
        <v>0</v>
      </c>
      <c r="F42" s="170">
        <v>5188395</v>
      </c>
      <c r="G42" s="170">
        <f t="shared" si="0"/>
        <v>5649866</v>
      </c>
      <c r="H42" s="170"/>
      <c r="I42" s="170">
        <v>0</v>
      </c>
      <c r="J42" s="170">
        <v>0</v>
      </c>
      <c r="K42" s="170">
        <v>407283</v>
      </c>
      <c r="L42" s="170">
        <f t="shared" si="1"/>
        <v>407283</v>
      </c>
      <c r="M42" s="170">
        <v>1710.94</v>
      </c>
      <c r="N42" s="170">
        <v>0</v>
      </c>
    </row>
    <row r="43" spans="1:14" x14ac:dyDescent="0.2">
      <c r="A43" s="214">
        <v>36</v>
      </c>
      <c r="B43" s="214" t="s">
        <v>196</v>
      </c>
      <c r="C43" s="170">
        <v>0</v>
      </c>
      <c r="D43" s="170">
        <v>246987</v>
      </c>
      <c r="E43" s="170">
        <v>0</v>
      </c>
      <c r="F43" s="170">
        <v>552353</v>
      </c>
      <c r="G43" s="170">
        <f t="shared" si="0"/>
        <v>799340</v>
      </c>
      <c r="H43" s="170"/>
      <c r="I43" s="170">
        <v>0</v>
      </c>
      <c r="J43" s="170">
        <v>0</v>
      </c>
      <c r="K43" s="170">
        <v>29424</v>
      </c>
      <c r="L43" s="170">
        <f t="shared" si="1"/>
        <v>29424</v>
      </c>
      <c r="M43" s="170">
        <v>0</v>
      </c>
      <c r="N43" s="170">
        <v>0</v>
      </c>
    </row>
    <row r="44" spans="1:14" x14ac:dyDescent="0.2">
      <c r="A44" s="214">
        <v>37</v>
      </c>
      <c r="B44" s="214" t="s">
        <v>229</v>
      </c>
      <c r="C44" s="170">
        <v>0</v>
      </c>
      <c r="D44" s="170">
        <v>226443</v>
      </c>
      <c r="E44" s="170">
        <v>0</v>
      </c>
      <c r="F44" s="170">
        <v>956880</v>
      </c>
      <c r="G44" s="170">
        <f>C44+D44+E44+F44</f>
        <v>1183323</v>
      </c>
      <c r="H44" s="170"/>
      <c r="I44" s="170">
        <v>0</v>
      </c>
      <c r="J44" s="170">
        <v>0</v>
      </c>
      <c r="K44" s="170">
        <v>11976</v>
      </c>
      <c r="L44" s="170">
        <f>I44+J44+K44</f>
        <v>11976</v>
      </c>
      <c r="M44" s="170">
        <v>0</v>
      </c>
      <c r="N44" s="170">
        <v>0</v>
      </c>
    </row>
    <row r="45" spans="1:14" x14ac:dyDescent="0.2">
      <c r="A45" s="214">
        <v>38</v>
      </c>
      <c r="B45" s="215" t="s">
        <v>230</v>
      </c>
      <c r="C45" s="171">
        <v>0</v>
      </c>
      <c r="D45" s="171">
        <v>525177</v>
      </c>
      <c r="E45" s="171">
        <v>0</v>
      </c>
      <c r="F45" s="171">
        <v>2908710</v>
      </c>
      <c r="G45" s="171">
        <f t="shared" si="0"/>
        <v>3433887</v>
      </c>
      <c r="H45" s="171"/>
      <c r="I45" s="171">
        <v>8882</v>
      </c>
      <c r="J45" s="171">
        <v>0</v>
      </c>
      <c r="K45" s="171">
        <v>1154126</v>
      </c>
      <c r="L45" s="171">
        <f t="shared" si="1"/>
        <v>1163008</v>
      </c>
      <c r="M45" s="171">
        <v>0</v>
      </c>
      <c r="N45" s="171">
        <v>0</v>
      </c>
    </row>
    <row r="46" spans="1:14" x14ac:dyDescent="0.2">
      <c r="A46" s="204">
        <f>A45</f>
        <v>38</v>
      </c>
      <c r="B46" s="195" t="s">
        <v>107</v>
      </c>
      <c r="C46" s="173">
        <f t="shared" ref="C46:N46" si="2">SUM(C8:C45)</f>
        <v>0</v>
      </c>
      <c r="D46" s="173">
        <f t="shared" si="2"/>
        <v>25100320</v>
      </c>
      <c r="E46" s="173">
        <f t="shared" si="2"/>
        <v>0</v>
      </c>
      <c r="F46" s="173">
        <f t="shared" si="2"/>
        <v>76952752</v>
      </c>
      <c r="G46" s="173">
        <f t="shared" si="2"/>
        <v>102053072</v>
      </c>
      <c r="H46" s="173"/>
      <c r="I46" s="173">
        <f t="shared" si="2"/>
        <v>51882</v>
      </c>
      <c r="J46" s="173">
        <f t="shared" si="2"/>
        <v>27331</v>
      </c>
      <c r="K46" s="173">
        <f t="shared" si="2"/>
        <v>9994120</v>
      </c>
      <c r="L46" s="173">
        <f t="shared" si="2"/>
        <v>10073333</v>
      </c>
      <c r="M46" s="173">
        <f t="shared" si="2"/>
        <v>131062.06999999998</v>
      </c>
      <c r="N46" s="173">
        <f t="shared" si="2"/>
        <v>0</v>
      </c>
    </row>
    <row r="47" spans="1:14" x14ac:dyDescent="0.2">
      <c r="A47" s="205"/>
      <c r="B47" s="194"/>
      <c r="C47" s="205"/>
      <c r="D47" s="205"/>
      <c r="E47" s="205"/>
      <c r="F47" s="205"/>
      <c r="G47" s="205"/>
      <c r="H47" s="205"/>
      <c r="I47" s="205"/>
      <c r="J47" s="205"/>
      <c r="K47" s="205"/>
      <c r="L47" s="205"/>
      <c r="M47" s="205"/>
      <c r="N47" s="205"/>
    </row>
    <row r="48" spans="1:14" x14ac:dyDescent="0.2">
      <c r="A48" s="205"/>
      <c r="B48" s="194"/>
      <c r="C48" s="205"/>
      <c r="D48" s="205"/>
      <c r="E48" s="205"/>
      <c r="F48" s="205"/>
      <c r="G48" s="205"/>
      <c r="H48" s="205"/>
      <c r="I48" s="205"/>
      <c r="J48" s="205"/>
      <c r="K48" s="205"/>
      <c r="L48" s="205"/>
      <c r="M48" s="205"/>
      <c r="N48" s="205"/>
    </row>
  </sheetData>
  <mergeCells count="1">
    <mergeCell ref="M6:N6"/>
  </mergeCells>
  <printOptions gridLines="1"/>
  <pageMargins left="1" right="0.75" top="0.5" bottom="0.5" header="0.5" footer="0.5"/>
  <pageSetup paperSize="5" scale="9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Q47"/>
  <sheetViews>
    <sheetView zoomScaleNormal="100" workbookViewId="0"/>
  </sheetViews>
  <sheetFormatPr defaultColWidth="14.83203125" defaultRowHeight="9.75" customHeight="1" x14ac:dyDescent="0.2"/>
  <cols>
    <col min="1" max="1" width="6.83203125" style="187" customWidth="1"/>
    <col min="2" max="2" width="14.5" style="187" bestFit="1" customWidth="1"/>
    <col min="3" max="3" width="15" style="187" customWidth="1"/>
    <col min="4" max="4" width="13.6640625" style="187" customWidth="1"/>
    <col min="5" max="5" width="14.33203125" style="187" customWidth="1"/>
    <col min="6" max="6" width="13" style="187" customWidth="1"/>
    <col min="7" max="7" width="12.33203125" style="187" customWidth="1"/>
    <col min="8" max="8" width="13.1640625" style="187" customWidth="1"/>
    <col min="9" max="9" width="12.6640625" style="187" customWidth="1"/>
    <col min="10" max="10" width="13.33203125" style="187" customWidth="1"/>
    <col min="11" max="11" width="13.6640625" style="187" customWidth="1"/>
    <col min="12" max="12" width="16.83203125" style="187" customWidth="1"/>
    <col min="13" max="13" width="14.83203125" style="187" customWidth="1"/>
    <col min="14" max="14" width="11.83203125" style="187" customWidth="1"/>
    <col min="15" max="15" width="13" style="187" customWidth="1"/>
    <col min="16" max="16" width="14.83203125" style="187" customWidth="1"/>
    <col min="17" max="17" width="3.83203125" style="187" bestFit="1" customWidth="1"/>
    <col min="18" max="16384" width="14.83203125" style="187"/>
  </cols>
  <sheetData>
    <row r="1" spans="1:17" ht="12" x14ac:dyDescent="0.2">
      <c r="A1" s="209" t="s">
        <v>46</v>
      </c>
      <c r="B1" s="185"/>
      <c r="C1" s="210"/>
      <c r="D1" s="185"/>
      <c r="E1" s="185"/>
      <c r="F1" s="185"/>
      <c r="G1" s="185"/>
      <c r="H1" s="185"/>
      <c r="I1" s="185"/>
      <c r="J1" s="185"/>
      <c r="K1" s="185"/>
      <c r="L1" s="185"/>
      <c r="M1" s="185"/>
      <c r="N1" s="185"/>
      <c r="O1" s="210"/>
      <c r="P1" s="185"/>
      <c r="Q1" s="185"/>
    </row>
    <row r="2" spans="1:17" ht="12" x14ac:dyDescent="0.2">
      <c r="A2" s="185" t="s">
        <v>231</v>
      </c>
      <c r="B2" s="185"/>
      <c r="C2" s="185"/>
      <c r="D2" s="185"/>
      <c r="E2" s="185"/>
      <c r="F2" s="185"/>
      <c r="G2" s="185"/>
      <c r="H2" s="185"/>
      <c r="I2" s="185"/>
      <c r="J2" s="185"/>
      <c r="K2" s="190"/>
      <c r="L2" s="189"/>
      <c r="M2" s="189"/>
      <c r="N2" s="189"/>
      <c r="O2" s="185"/>
      <c r="P2" s="185"/>
      <c r="Q2" s="190"/>
    </row>
    <row r="3" spans="1:17" ht="12" x14ac:dyDescent="0.2">
      <c r="A3" s="188" t="s">
        <v>48</v>
      </c>
      <c r="B3" s="185"/>
      <c r="C3" s="185"/>
      <c r="D3" s="185"/>
      <c r="E3" s="185"/>
      <c r="F3" s="185"/>
      <c r="G3" s="185"/>
      <c r="H3" s="185"/>
      <c r="I3" s="185"/>
      <c r="J3" s="185"/>
      <c r="K3" s="190"/>
      <c r="L3" s="189"/>
      <c r="M3" s="189"/>
      <c r="N3" s="189"/>
      <c r="O3" s="185"/>
      <c r="P3" s="185"/>
      <c r="Q3" s="190"/>
    </row>
    <row r="4" spans="1:17" ht="12" x14ac:dyDescent="0.2">
      <c r="A4" s="188"/>
      <c r="B4" s="185"/>
      <c r="C4" s="185"/>
      <c r="D4" s="185"/>
      <c r="E4" s="185"/>
      <c r="F4" s="185"/>
      <c r="G4" s="185"/>
      <c r="H4" s="185"/>
      <c r="I4" s="185"/>
      <c r="J4" s="185"/>
      <c r="K4" s="190"/>
      <c r="L4" s="189"/>
      <c r="M4" s="189"/>
      <c r="N4" s="189"/>
      <c r="O4" s="185"/>
      <c r="P4" s="185"/>
      <c r="Q4" s="190"/>
    </row>
    <row r="5" spans="1:17" ht="11.25" x14ac:dyDescent="0.2">
      <c r="A5" s="194"/>
      <c r="B5" s="194"/>
      <c r="C5" s="194"/>
      <c r="D5" s="194"/>
      <c r="E5" s="194"/>
      <c r="F5" s="194"/>
      <c r="G5" s="194"/>
      <c r="H5" s="194"/>
      <c r="I5" s="194"/>
      <c r="J5" s="194"/>
      <c r="K5" s="194"/>
      <c r="L5" s="194"/>
      <c r="M5" s="194"/>
      <c r="N5" s="194"/>
      <c r="O5" s="194"/>
      <c r="P5" s="211"/>
      <c r="Q5" s="194"/>
    </row>
    <row r="6" spans="1:17" s="213" customFormat="1" ht="11.25" x14ac:dyDescent="0.2">
      <c r="A6" s="212"/>
      <c r="B6" s="212"/>
      <c r="C6" s="212"/>
      <c r="D6" s="212"/>
      <c r="E6" s="212"/>
      <c r="F6" s="212"/>
      <c r="G6" s="212"/>
      <c r="H6" s="212"/>
      <c r="I6" s="212"/>
      <c r="J6" s="212"/>
      <c r="K6" s="212"/>
      <c r="L6" s="212"/>
      <c r="M6" s="212"/>
      <c r="N6" s="212"/>
      <c r="O6" s="212"/>
      <c r="P6" s="212"/>
      <c r="Q6" s="212"/>
    </row>
    <row r="7" spans="1:17" s="200" customFormat="1" ht="22.5" x14ac:dyDescent="0.2">
      <c r="A7" s="196" t="s">
        <v>55</v>
      </c>
      <c r="B7" s="196" t="s">
        <v>57</v>
      </c>
      <c r="C7" s="196" t="s">
        <v>264</v>
      </c>
      <c r="D7" s="196" t="s">
        <v>265</v>
      </c>
      <c r="E7" s="196" t="s">
        <v>266</v>
      </c>
      <c r="F7" s="196" t="s">
        <v>267</v>
      </c>
      <c r="G7" s="196" t="s">
        <v>268</v>
      </c>
      <c r="H7" s="196" t="s">
        <v>269</v>
      </c>
      <c r="I7" s="196" t="s">
        <v>270</v>
      </c>
      <c r="J7" s="196" t="s">
        <v>271</v>
      </c>
      <c r="K7" s="196" t="s">
        <v>272</v>
      </c>
      <c r="L7" s="196" t="s">
        <v>273</v>
      </c>
      <c r="M7" s="196" t="s">
        <v>274</v>
      </c>
      <c r="N7" s="196" t="s">
        <v>275</v>
      </c>
      <c r="O7" s="196" t="s">
        <v>13</v>
      </c>
      <c r="P7" s="199" t="s">
        <v>242</v>
      </c>
      <c r="Q7" s="196" t="s">
        <v>55</v>
      </c>
    </row>
    <row r="8" spans="1:17" ht="11.25" x14ac:dyDescent="0.2">
      <c r="A8" s="194">
        <v>1</v>
      </c>
      <c r="B8" s="194" t="s">
        <v>69</v>
      </c>
      <c r="C8" s="169">
        <v>32360983</v>
      </c>
      <c r="D8" s="169">
        <v>12286676</v>
      </c>
      <c r="E8" s="169">
        <v>33751756</v>
      </c>
      <c r="F8" s="169">
        <v>0</v>
      </c>
      <c r="G8" s="169">
        <v>3661152</v>
      </c>
      <c r="H8" s="169">
        <v>3391507</v>
      </c>
      <c r="I8" s="169">
        <v>5024141</v>
      </c>
      <c r="J8" s="169">
        <v>3021243</v>
      </c>
      <c r="K8" s="169">
        <v>709640</v>
      </c>
      <c r="L8" s="169">
        <v>13542901</v>
      </c>
      <c r="M8" s="169">
        <v>18878758</v>
      </c>
      <c r="N8" s="169">
        <v>0</v>
      </c>
      <c r="O8" s="169">
        <v>820886</v>
      </c>
      <c r="P8" s="169">
        <f t="shared" ref="P8:P45" si="0">SUM(C8:O8)</f>
        <v>127449643</v>
      </c>
      <c r="Q8" s="194">
        <v>1</v>
      </c>
    </row>
    <row r="9" spans="1:17" ht="11.25" x14ac:dyDescent="0.2">
      <c r="A9" s="194">
        <v>2</v>
      </c>
      <c r="B9" s="194" t="s">
        <v>70</v>
      </c>
      <c r="C9" s="170">
        <v>3861683</v>
      </c>
      <c r="D9" s="170">
        <v>226822</v>
      </c>
      <c r="E9" s="170">
        <v>1181072</v>
      </c>
      <c r="F9" s="170">
        <v>0</v>
      </c>
      <c r="G9" s="170">
        <v>246335</v>
      </c>
      <c r="H9" s="170">
        <v>345315</v>
      </c>
      <c r="I9" s="170">
        <v>156898</v>
      </c>
      <c r="J9" s="170">
        <v>530684</v>
      </c>
      <c r="K9" s="170">
        <v>112905</v>
      </c>
      <c r="L9" s="170">
        <v>1252539</v>
      </c>
      <c r="M9" s="170">
        <v>5743673</v>
      </c>
      <c r="N9" s="170">
        <v>0</v>
      </c>
      <c r="O9" s="170">
        <v>0</v>
      </c>
      <c r="P9" s="170">
        <f t="shared" si="0"/>
        <v>13657926</v>
      </c>
      <c r="Q9" s="194">
        <v>2</v>
      </c>
    </row>
    <row r="10" spans="1:17" ht="11.25" x14ac:dyDescent="0.2">
      <c r="A10" s="194">
        <v>3</v>
      </c>
      <c r="B10" s="194" t="s">
        <v>71</v>
      </c>
      <c r="C10" s="170">
        <v>377061</v>
      </c>
      <c r="D10" s="170">
        <v>369562</v>
      </c>
      <c r="E10" s="170">
        <v>184093</v>
      </c>
      <c r="F10" s="170">
        <v>0</v>
      </c>
      <c r="G10" s="170">
        <v>168992</v>
      </c>
      <c r="H10" s="170">
        <v>48715</v>
      </c>
      <c r="I10" s="170">
        <v>26039</v>
      </c>
      <c r="J10" s="170">
        <v>0</v>
      </c>
      <c r="K10" s="170">
        <v>0</v>
      </c>
      <c r="L10" s="170">
        <v>20133</v>
      </c>
      <c r="M10" s="170">
        <v>319870</v>
      </c>
      <c r="N10" s="170">
        <v>0</v>
      </c>
      <c r="O10" s="170">
        <v>0</v>
      </c>
      <c r="P10" s="170">
        <f t="shared" si="0"/>
        <v>1514465</v>
      </c>
      <c r="Q10" s="194">
        <v>3</v>
      </c>
    </row>
    <row r="11" spans="1:17" ht="11.25" x14ac:dyDescent="0.2">
      <c r="A11" s="194">
        <v>4</v>
      </c>
      <c r="B11" s="194" t="s">
        <v>72</v>
      </c>
      <c r="C11" s="170">
        <v>11670485</v>
      </c>
      <c r="D11" s="170">
        <v>4540179</v>
      </c>
      <c r="E11" s="170">
        <v>7918093</v>
      </c>
      <c r="F11" s="170">
        <v>0</v>
      </c>
      <c r="G11" s="170">
        <v>896636</v>
      </c>
      <c r="H11" s="170">
        <v>1226609</v>
      </c>
      <c r="I11" s="170">
        <v>277327</v>
      </c>
      <c r="J11" s="170">
        <v>748878</v>
      </c>
      <c r="K11" s="170">
        <v>0</v>
      </c>
      <c r="L11" s="170">
        <v>4846549</v>
      </c>
      <c r="M11" s="170">
        <v>11746648</v>
      </c>
      <c r="N11" s="170">
        <v>0</v>
      </c>
      <c r="O11" s="170">
        <v>3500</v>
      </c>
      <c r="P11" s="170">
        <f t="shared" si="0"/>
        <v>43874904</v>
      </c>
      <c r="Q11" s="194">
        <v>4</v>
      </c>
    </row>
    <row r="12" spans="1:17" ht="11.25" x14ac:dyDescent="0.2">
      <c r="A12" s="194">
        <v>5</v>
      </c>
      <c r="B12" s="194" t="s">
        <v>73</v>
      </c>
      <c r="C12" s="170">
        <v>39192394</v>
      </c>
      <c r="D12" s="170">
        <v>10631194</v>
      </c>
      <c r="E12" s="170">
        <v>26124990</v>
      </c>
      <c r="F12" s="170">
        <v>0</v>
      </c>
      <c r="G12" s="170">
        <v>6343665</v>
      </c>
      <c r="H12" s="170">
        <v>1439784</v>
      </c>
      <c r="I12" s="170">
        <v>3286793</v>
      </c>
      <c r="J12" s="170">
        <v>4415339</v>
      </c>
      <c r="K12" s="170">
        <v>937434</v>
      </c>
      <c r="L12" s="170">
        <v>5252492</v>
      </c>
      <c r="M12" s="170">
        <v>26264302</v>
      </c>
      <c r="N12" s="170">
        <v>0</v>
      </c>
      <c r="O12" s="170">
        <v>2361415</v>
      </c>
      <c r="P12" s="170">
        <f t="shared" si="0"/>
        <v>126249802</v>
      </c>
      <c r="Q12" s="194">
        <v>5</v>
      </c>
    </row>
    <row r="13" spans="1:17" ht="11.25" x14ac:dyDescent="0.2">
      <c r="A13" s="194">
        <v>6</v>
      </c>
      <c r="B13" s="194" t="s">
        <v>74</v>
      </c>
      <c r="C13" s="170">
        <v>7567072</v>
      </c>
      <c r="D13" s="170">
        <v>959147</v>
      </c>
      <c r="E13" s="170">
        <v>2684636</v>
      </c>
      <c r="F13" s="170">
        <v>0</v>
      </c>
      <c r="G13" s="170">
        <v>510019</v>
      </c>
      <c r="H13" s="170">
        <v>393488</v>
      </c>
      <c r="I13" s="170">
        <v>2716</v>
      </c>
      <c r="J13" s="170">
        <v>0</v>
      </c>
      <c r="K13" s="170">
        <v>0</v>
      </c>
      <c r="L13" s="170">
        <v>1210380</v>
      </c>
      <c r="M13" s="170">
        <v>6602794</v>
      </c>
      <c r="N13" s="170">
        <v>0</v>
      </c>
      <c r="O13" s="170">
        <v>0</v>
      </c>
      <c r="P13" s="170">
        <f t="shared" si="0"/>
        <v>19930252</v>
      </c>
      <c r="Q13" s="194">
        <v>6</v>
      </c>
    </row>
    <row r="14" spans="1:17" ht="11.25" x14ac:dyDescent="0.2">
      <c r="A14" s="194">
        <v>7</v>
      </c>
      <c r="B14" s="194" t="s">
        <v>75</v>
      </c>
      <c r="C14" s="170">
        <v>1244112</v>
      </c>
      <c r="D14" s="170">
        <v>412346</v>
      </c>
      <c r="E14" s="170">
        <v>521918</v>
      </c>
      <c r="F14" s="170">
        <v>21778</v>
      </c>
      <c r="G14" s="170">
        <v>139780</v>
      </c>
      <c r="H14" s="170">
        <v>197966</v>
      </c>
      <c r="I14" s="170">
        <v>23126</v>
      </c>
      <c r="J14" s="170">
        <v>124644</v>
      </c>
      <c r="K14" s="170">
        <v>0</v>
      </c>
      <c r="L14" s="170">
        <v>18636</v>
      </c>
      <c r="M14" s="170">
        <v>1063404</v>
      </c>
      <c r="N14" s="170">
        <v>0</v>
      </c>
      <c r="O14" s="170">
        <v>22075</v>
      </c>
      <c r="P14" s="170">
        <f t="shared" si="0"/>
        <v>3789785</v>
      </c>
      <c r="Q14" s="194">
        <v>7</v>
      </c>
    </row>
    <row r="15" spans="1:17" ht="11.25" x14ac:dyDescent="0.2">
      <c r="A15" s="194">
        <v>8</v>
      </c>
      <c r="B15" s="194" t="s">
        <v>76</v>
      </c>
      <c r="C15" s="170">
        <v>8765046</v>
      </c>
      <c r="D15" s="170">
        <v>960635</v>
      </c>
      <c r="E15" s="170">
        <v>5207831</v>
      </c>
      <c r="F15" s="170">
        <v>0</v>
      </c>
      <c r="G15" s="170">
        <v>1387959</v>
      </c>
      <c r="H15" s="170">
        <v>812842</v>
      </c>
      <c r="I15" s="170">
        <v>208734</v>
      </c>
      <c r="J15" s="170">
        <v>0</v>
      </c>
      <c r="K15" s="170">
        <v>0</v>
      </c>
      <c r="L15" s="170">
        <v>875101</v>
      </c>
      <c r="M15" s="170">
        <v>7474082</v>
      </c>
      <c r="N15" s="170">
        <v>0</v>
      </c>
      <c r="O15" s="170">
        <v>0</v>
      </c>
      <c r="P15" s="170">
        <f t="shared" si="0"/>
        <v>25692230</v>
      </c>
      <c r="Q15" s="194">
        <v>8</v>
      </c>
    </row>
    <row r="16" spans="1:17" ht="11.25" x14ac:dyDescent="0.2">
      <c r="A16" s="194">
        <v>9</v>
      </c>
      <c r="B16" s="194" t="s">
        <v>77</v>
      </c>
      <c r="C16" s="170">
        <v>1945590</v>
      </c>
      <c r="D16" s="170">
        <v>394261</v>
      </c>
      <c r="E16" s="170">
        <v>772731</v>
      </c>
      <c r="F16" s="170">
        <v>0</v>
      </c>
      <c r="G16" s="170">
        <v>91247</v>
      </c>
      <c r="H16" s="170">
        <v>177859</v>
      </c>
      <c r="I16" s="170">
        <v>23700</v>
      </c>
      <c r="J16" s="170">
        <v>0</v>
      </c>
      <c r="K16" s="170">
        <v>0</v>
      </c>
      <c r="L16" s="170">
        <v>1389063</v>
      </c>
      <c r="M16" s="170">
        <v>2116550</v>
      </c>
      <c r="N16" s="170">
        <v>0</v>
      </c>
      <c r="O16" s="170">
        <v>251874</v>
      </c>
      <c r="P16" s="170">
        <f t="shared" si="0"/>
        <v>7162875</v>
      </c>
      <c r="Q16" s="194">
        <v>9</v>
      </c>
    </row>
    <row r="17" spans="1:17" ht="11.25" x14ac:dyDescent="0.2">
      <c r="A17" s="194">
        <v>10</v>
      </c>
      <c r="B17" s="194" t="s">
        <v>78</v>
      </c>
      <c r="C17" s="170">
        <v>11378574</v>
      </c>
      <c r="D17" s="170">
        <v>1524189</v>
      </c>
      <c r="E17" s="170">
        <v>8698368</v>
      </c>
      <c r="F17" s="170">
        <v>0</v>
      </c>
      <c r="G17" s="170">
        <v>733769</v>
      </c>
      <c r="H17" s="170">
        <v>2121336</v>
      </c>
      <c r="I17" s="170">
        <v>420295</v>
      </c>
      <c r="J17" s="170">
        <v>807025</v>
      </c>
      <c r="K17" s="170">
        <v>0</v>
      </c>
      <c r="L17" s="170">
        <v>709334</v>
      </c>
      <c r="M17" s="170">
        <v>5972064</v>
      </c>
      <c r="N17" s="170">
        <v>0</v>
      </c>
      <c r="O17" s="170">
        <v>0</v>
      </c>
      <c r="P17" s="170">
        <f t="shared" si="0"/>
        <v>32364954</v>
      </c>
      <c r="Q17" s="194">
        <v>10</v>
      </c>
    </row>
    <row r="18" spans="1:17" ht="11.25" x14ac:dyDescent="0.2">
      <c r="A18" s="194">
        <v>11</v>
      </c>
      <c r="B18" s="194" t="s">
        <v>79</v>
      </c>
      <c r="C18" s="170">
        <v>4603600</v>
      </c>
      <c r="D18" s="170">
        <v>1338011</v>
      </c>
      <c r="E18" s="170">
        <v>4104102</v>
      </c>
      <c r="F18" s="170">
        <v>61315</v>
      </c>
      <c r="G18" s="170">
        <v>347080</v>
      </c>
      <c r="H18" s="170">
        <v>379903</v>
      </c>
      <c r="I18" s="170">
        <v>476791</v>
      </c>
      <c r="J18" s="170">
        <v>368969</v>
      </c>
      <c r="K18" s="170">
        <v>15192</v>
      </c>
      <c r="L18" s="170">
        <v>463107</v>
      </c>
      <c r="M18" s="170">
        <v>3162094</v>
      </c>
      <c r="N18" s="170">
        <v>0</v>
      </c>
      <c r="O18" s="170">
        <v>9912</v>
      </c>
      <c r="P18" s="170">
        <f t="shared" si="0"/>
        <v>15330076</v>
      </c>
      <c r="Q18" s="194">
        <v>11</v>
      </c>
    </row>
    <row r="19" spans="1:17" ht="11.25" x14ac:dyDescent="0.2">
      <c r="A19" s="194">
        <v>12</v>
      </c>
      <c r="B19" s="194" t="s">
        <v>80</v>
      </c>
      <c r="C19" s="170">
        <v>1799419</v>
      </c>
      <c r="D19" s="170">
        <v>533907</v>
      </c>
      <c r="E19" s="170">
        <v>959132</v>
      </c>
      <c r="F19" s="170">
        <v>0</v>
      </c>
      <c r="G19" s="170">
        <v>185505</v>
      </c>
      <c r="H19" s="170">
        <v>56930</v>
      </c>
      <c r="I19" s="170">
        <v>49729</v>
      </c>
      <c r="J19" s="170">
        <v>316662</v>
      </c>
      <c r="K19" s="170">
        <v>0</v>
      </c>
      <c r="L19" s="170">
        <v>141317</v>
      </c>
      <c r="M19" s="170">
        <v>1498567</v>
      </c>
      <c r="N19" s="170">
        <v>0</v>
      </c>
      <c r="O19" s="170">
        <v>36255</v>
      </c>
      <c r="P19" s="170">
        <f t="shared" si="0"/>
        <v>5577423</v>
      </c>
      <c r="Q19" s="194">
        <v>12</v>
      </c>
    </row>
    <row r="20" spans="1:17" ht="11.25" x14ac:dyDescent="0.2">
      <c r="A20" s="194">
        <v>13</v>
      </c>
      <c r="B20" s="194" t="s">
        <v>81</v>
      </c>
      <c r="C20" s="170">
        <v>11376302</v>
      </c>
      <c r="D20" s="170">
        <v>1808256</v>
      </c>
      <c r="E20" s="170">
        <v>6320104</v>
      </c>
      <c r="F20" s="170">
        <v>0</v>
      </c>
      <c r="G20" s="170">
        <v>486096</v>
      </c>
      <c r="H20" s="170">
        <v>862442</v>
      </c>
      <c r="I20" s="170">
        <v>567144</v>
      </c>
      <c r="J20" s="170">
        <v>509819</v>
      </c>
      <c r="K20" s="170">
        <v>462665</v>
      </c>
      <c r="L20" s="170">
        <v>1524371</v>
      </c>
      <c r="M20" s="170">
        <v>11141603</v>
      </c>
      <c r="N20" s="170">
        <v>0</v>
      </c>
      <c r="O20" s="170">
        <v>220442</v>
      </c>
      <c r="P20" s="170">
        <f t="shared" si="0"/>
        <v>35279244</v>
      </c>
      <c r="Q20" s="194">
        <v>13</v>
      </c>
    </row>
    <row r="21" spans="1:17" ht="11.25" x14ac:dyDescent="0.2">
      <c r="A21" s="194">
        <v>14</v>
      </c>
      <c r="B21" s="194" t="s">
        <v>82</v>
      </c>
      <c r="C21" s="170">
        <v>2210086</v>
      </c>
      <c r="D21" s="170">
        <v>179709</v>
      </c>
      <c r="E21" s="170">
        <v>1036478</v>
      </c>
      <c r="F21" s="170">
        <v>0</v>
      </c>
      <c r="G21" s="170">
        <v>90779</v>
      </c>
      <c r="H21" s="170">
        <v>155171</v>
      </c>
      <c r="I21" s="170">
        <v>0</v>
      </c>
      <c r="J21" s="170">
        <v>0</v>
      </c>
      <c r="K21" s="170">
        <v>17880</v>
      </c>
      <c r="L21" s="170">
        <v>161289</v>
      </c>
      <c r="M21" s="170">
        <v>2112273</v>
      </c>
      <c r="N21" s="170">
        <v>0</v>
      </c>
      <c r="O21" s="170">
        <v>46623</v>
      </c>
      <c r="P21" s="170">
        <f t="shared" si="0"/>
        <v>6010288</v>
      </c>
      <c r="Q21" s="194">
        <v>14</v>
      </c>
    </row>
    <row r="22" spans="1:17" ht="11.25" x14ac:dyDescent="0.2">
      <c r="A22" s="194">
        <v>15</v>
      </c>
      <c r="B22" s="194" t="s">
        <v>83</v>
      </c>
      <c r="C22" s="170">
        <v>14979420</v>
      </c>
      <c r="D22" s="170">
        <v>4977998</v>
      </c>
      <c r="E22" s="170">
        <v>12304137</v>
      </c>
      <c r="F22" s="170">
        <v>0</v>
      </c>
      <c r="G22" s="170">
        <v>4429225</v>
      </c>
      <c r="H22" s="170">
        <v>569308</v>
      </c>
      <c r="I22" s="170">
        <v>658218</v>
      </c>
      <c r="J22" s="170">
        <v>4427289</v>
      </c>
      <c r="K22" s="170">
        <v>1049502</v>
      </c>
      <c r="L22" s="170">
        <v>3722662</v>
      </c>
      <c r="M22" s="170">
        <v>20369050</v>
      </c>
      <c r="N22" s="170">
        <v>0</v>
      </c>
      <c r="O22" s="170">
        <v>102217</v>
      </c>
      <c r="P22" s="170">
        <f t="shared" si="0"/>
        <v>67589026</v>
      </c>
      <c r="Q22" s="194">
        <v>15</v>
      </c>
    </row>
    <row r="23" spans="1:17" ht="11.25" x14ac:dyDescent="0.2">
      <c r="A23" s="194">
        <v>16</v>
      </c>
      <c r="B23" s="194" t="s">
        <v>84</v>
      </c>
      <c r="C23" s="170">
        <v>13207791</v>
      </c>
      <c r="D23" s="170">
        <v>1139113</v>
      </c>
      <c r="E23" s="170">
        <v>6689192</v>
      </c>
      <c r="F23" s="170">
        <v>0</v>
      </c>
      <c r="G23" s="170">
        <v>1166441</v>
      </c>
      <c r="H23" s="170">
        <v>761882</v>
      </c>
      <c r="I23" s="170">
        <v>442184</v>
      </c>
      <c r="J23" s="170">
        <v>569850</v>
      </c>
      <c r="K23" s="170">
        <v>175755</v>
      </c>
      <c r="L23" s="170">
        <v>2625363</v>
      </c>
      <c r="M23" s="170">
        <v>12257672</v>
      </c>
      <c r="N23" s="170">
        <v>0</v>
      </c>
      <c r="O23" s="170">
        <v>202825</v>
      </c>
      <c r="P23" s="170">
        <f t="shared" si="0"/>
        <v>39238068</v>
      </c>
      <c r="Q23" s="194">
        <v>16</v>
      </c>
    </row>
    <row r="24" spans="1:17" ht="11.25" x14ac:dyDescent="0.2">
      <c r="A24" s="194">
        <v>17</v>
      </c>
      <c r="B24" s="194" t="s">
        <v>85</v>
      </c>
      <c r="C24" s="170">
        <v>2076135</v>
      </c>
      <c r="D24" s="170">
        <v>1150898</v>
      </c>
      <c r="E24" s="170">
        <v>1715614</v>
      </c>
      <c r="F24" s="170">
        <v>0</v>
      </c>
      <c r="G24" s="170">
        <v>323179</v>
      </c>
      <c r="H24" s="170">
        <v>0</v>
      </c>
      <c r="I24" s="170">
        <v>55814</v>
      </c>
      <c r="J24" s="170">
        <v>0</v>
      </c>
      <c r="K24" s="170">
        <v>0</v>
      </c>
      <c r="L24" s="170">
        <v>846557</v>
      </c>
      <c r="M24" s="170">
        <v>1881443</v>
      </c>
      <c r="N24" s="170">
        <v>0</v>
      </c>
      <c r="O24" s="170">
        <v>0</v>
      </c>
      <c r="P24" s="170">
        <f t="shared" si="0"/>
        <v>8049640</v>
      </c>
      <c r="Q24" s="194">
        <v>17</v>
      </c>
    </row>
    <row r="25" spans="1:17" ht="11.25" x14ac:dyDescent="0.2">
      <c r="A25" s="194">
        <v>18</v>
      </c>
      <c r="B25" s="194" t="s">
        <v>86</v>
      </c>
      <c r="C25" s="170">
        <v>1014689</v>
      </c>
      <c r="D25" s="170">
        <v>308358</v>
      </c>
      <c r="E25" s="170">
        <v>697889</v>
      </c>
      <c r="F25" s="170">
        <v>0</v>
      </c>
      <c r="G25" s="170">
        <v>1000</v>
      </c>
      <c r="H25" s="170">
        <v>120778</v>
      </c>
      <c r="I25" s="170">
        <v>57619</v>
      </c>
      <c r="J25" s="170">
        <v>0</v>
      </c>
      <c r="K25" s="170">
        <v>0</v>
      </c>
      <c r="L25" s="170">
        <v>534588</v>
      </c>
      <c r="M25" s="170">
        <v>1462273</v>
      </c>
      <c r="N25" s="170">
        <v>0</v>
      </c>
      <c r="O25" s="170">
        <v>25562</v>
      </c>
      <c r="P25" s="170">
        <f t="shared" si="0"/>
        <v>4222756</v>
      </c>
      <c r="Q25" s="194">
        <v>18</v>
      </c>
    </row>
    <row r="26" spans="1:17" ht="11.25" x14ac:dyDescent="0.2">
      <c r="A26" s="194">
        <v>19</v>
      </c>
      <c r="B26" s="194" t="s">
        <v>87</v>
      </c>
      <c r="C26" s="170">
        <v>15351347</v>
      </c>
      <c r="D26" s="170">
        <v>4569906</v>
      </c>
      <c r="E26" s="170">
        <v>9361744</v>
      </c>
      <c r="F26" s="170">
        <v>500</v>
      </c>
      <c r="G26" s="170">
        <v>1764571</v>
      </c>
      <c r="H26" s="170">
        <v>834986</v>
      </c>
      <c r="I26" s="170">
        <v>614673</v>
      </c>
      <c r="J26" s="170">
        <v>903846</v>
      </c>
      <c r="K26" s="170">
        <v>763841</v>
      </c>
      <c r="L26" s="170">
        <v>2227528</v>
      </c>
      <c r="M26" s="170">
        <v>14447549</v>
      </c>
      <c r="N26" s="170">
        <v>0</v>
      </c>
      <c r="O26" s="170">
        <v>0</v>
      </c>
      <c r="P26" s="170">
        <f t="shared" si="0"/>
        <v>50840491</v>
      </c>
      <c r="Q26" s="194">
        <v>19</v>
      </c>
    </row>
    <row r="27" spans="1:17" ht="11.25" x14ac:dyDescent="0.2">
      <c r="A27" s="194">
        <v>20</v>
      </c>
      <c r="B27" s="194" t="s">
        <v>88</v>
      </c>
      <c r="C27" s="170">
        <v>8489012</v>
      </c>
      <c r="D27" s="170">
        <v>609485</v>
      </c>
      <c r="E27" s="170">
        <v>3549629</v>
      </c>
      <c r="F27" s="170">
        <v>0</v>
      </c>
      <c r="G27" s="170">
        <v>909664</v>
      </c>
      <c r="H27" s="170">
        <v>639783</v>
      </c>
      <c r="I27" s="170">
        <v>601633</v>
      </c>
      <c r="J27" s="170">
        <v>779646</v>
      </c>
      <c r="K27" s="170">
        <v>0</v>
      </c>
      <c r="L27" s="170">
        <v>166189</v>
      </c>
      <c r="M27" s="170">
        <v>3944186</v>
      </c>
      <c r="N27" s="170">
        <v>0</v>
      </c>
      <c r="O27" s="170">
        <v>328722</v>
      </c>
      <c r="P27" s="170">
        <f t="shared" si="0"/>
        <v>20017949</v>
      </c>
      <c r="Q27" s="194">
        <v>20</v>
      </c>
    </row>
    <row r="28" spans="1:17" ht="11.25" x14ac:dyDescent="0.2">
      <c r="A28" s="194">
        <v>21</v>
      </c>
      <c r="B28" s="194" t="s">
        <v>89</v>
      </c>
      <c r="C28" s="170">
        <v>2072275</v>
      </c>
      <c r="D28" s="170">
        <v>847784</v>
      </c>
      <c r="E28" s="170">
        <v>1257248</v>
      </c>
      <c r="F28" s="170">
        <v>25306</v>
      </c>
      <c r="G28" s="170">
        <v>414229</v>
      </c>
      <c r="H28" s="170">
        <v>39069</v>
      </c>
      <c r="I28" s="170">
        <v>157564</v>
      </c>
      <c r="J28" s="170">
        <v>297600</v>
      </c>
      <c r="K28" s="170">
        <v>0</v>
      </c>
      <c r="L28" s="170">
        <v>0</v>
      </c>
      <c r="M28" s="170">
        <v>431086</v>
      </c>
      <c r="N28" s="170">
        <v>0</v>
      </c>
      <c r="O28" s="170">
        <v>0</v>
      </c>
      <c r="P28" s="170">
        <f t="shared" si="0"/>
        <v>5542161</v>
      </c>
      <c r="Q28" s="194">
        <v>21</v>
      </c>
    </row>
    <row r="29" spans="1:17" ht="11.25" x14ac:dyDescent="0.2">
      <c r="A29" s="194">
        <v>22</v>
      </c>
      <c r="B29" s="194" t="s">
        <v>90</v>
      </c>
      <c r="C29" s="170">
        <v>2046701</v>
      </c>
      <c r="D29" s="170">
        <v>640608</v>
      </c>
      <c r="E29" s="170">
        <v>1770305</v>
      </c>
      <c r="F29" s="170">
        <v>20000</v>
      </c>
      <c r="G29" s="170">
        <v>320188</v>
      </c>
      <c r="H29" s="170">
        <v>312672</v>
      </c>
      <c r="I29" s="170">
        <v>111547</v>
      </c>
      <c r="J29" s="170">
        <v>142023</v>
      </c>
      <c r="K29" s="170">
        <v>0</v>
      </c>
      <c r="L29" s="170">
        <v>18577</v>
      </c>
      <c r="M29" s="170">
        <v>1738415</v>
      </c>
      <c r="N29" s="170">
        <v>0</v>
      </c>
      <c r="O29" s="170">
        <v>339</v>
      </c>
      <c r="P29" s="170">
        <f t="shared" si="0"/>
        <v>7121375</v>
      </c>
      <c r="Q29" s="194">
        <v>22</v>
      </c>
    </row>
    <row r="30" spans="1:17" ht="11.25" x14ac:dyDescent="0.2">
      <c r="A30" s="194">
        <v>23</v>
      </c>
      <c r="B30" s="194" t="s">
        <v>91</v>
      </c>
      <c r="C30" s="170">
        <v>24553589</v>
      </c>
      <c r="D30" s="170">
        <v>6765366</v>
      </c>
      <c r="E30" s="170">
        <v>16762176</v>
      </c>
      <c r="F30" s="170">
        <v>0</v>
      </c>
      <c r="G30" s="170">
        <v>4131204</v>
      </c>
      <c r="H30" s="170">
        <v>1012668</v>
      </c>
      <c r="I30" s="170">
        <v>1598418</v>
      </c>
      <c r="J30" s="170">
        <v>4925919</v>
      </c>
      <c r="K30" s="170">
        <v>980953</v>
      </c>
      <c r="L30" s="170">
        <v>4278009</v>
      </c>
      <c r="M30" s="170">
        <v>25757894</v>
      </c>
      <c r="N30" s="170">
        <v>0</v>
      </c>
      <c r="O30" s="170">
        <v>966778</v>
      </c>
      <c r="P30" s="170">
        <f t="shared" si="0"/>
        <v>91732974</v>
      </c>
      <c r="Q30" s="194">
        <v>23</v>
      </c>
    </row>
    <row r="31" spans="1:17" ht="11.25" x14ac:dyDescent="0.2">
      <c r="A31" s="194">
        <v>24</v>
      </c>
      <c r="B31" s="194" t="s">
        <v>92</v>
      </c>
      <c r="C31" s="170">
        <v>31185273</v>
      </c>
      <c r="D31" s="170">
        <v>20785537</v>
      </c>
      <c r="E31" s="170">
        <v>30557116</v>
      </c>
      <c r="F31" s="170">
        <v>429426</v>
      </c>
      <c r="G31" s="170">
        <v>4719638</v>
      </c>
      <c r="H31" s="170">
        <v>2619491</v>
      </c>
      <c r="I31" s="170">
        <v>2225144</v>
      </c>
      <c r="J31" s="170">
        <v>7859982</v>
      </c>
      <c r="K31" s="170">
        <v>3960369</v>
      </c>
      <c r="L31" s="170">
        <v>9449999</v>
      </c>
      <c r="M31" s="170">
        <v>34933514</v>
      </c>
      <c r="N31" s="170">
        <v>0</v>
      </c>
      <c r="O31" s="170">
        <v>146754</v>
      </c>
      <c r="P31" s="170">
        <f t="shared" si="0"/>
        <v>148872243</v>
      </c>
      <c r="Q31" s="194">
        <v>24</v>
      </c>
    </row>
    <row r="32" spans="1:17" ht="11.25" x14ac:dyDescent="0.2">
      <c r="A32" s="194">
        <v>25</v>
      </c>
      <c r="B32" s="194" t="s">
        <v>93</v>
      </c>
      <c r="C32" s="170">
        <v>1541644</v>
      </c>
      <c r="D32" s="170">
        <v>129066</v>
      </c>
      <c r="E32" s="170">
        <v>750675</v>
      </c>
      <c r="F32" s="170">
        <v>0</v>
      </c>
      <c r="G32" s="170">
        <v>85648</v>
      </c>
      <c r="H32" s="170">
        <v>42171</v>
      </c>
      <c r="I32" s="170">
        <v>37040</v>
      </c>
      <c r="J32" s="170">
        <v>186845</v>
      </c>
      <c r="K32" s="170">
        <v>0</v>
      </c>
      <c r="L32" s="170">
        <v>161925</v>
      </c>
      <c r="M32" s="170">
        <v>1401747</v>
      </c>
      <c r="N32" s="170">
        <v>24366</v>
      </c>
      <c r="O32" s="170">
        <v>0</v>
      </c>
      <c r="P32" s="170">
        <f t="shared" si="0"/>
        <v>4361127</v>
      </c>
      <c r="Q32" s="194">
        <v>25</v>
      </c>
    </row>
    <row r="33" spans="1:17" ht="11.25" x14ac:dyDescent="0.2">
      <c r="A33" s="194">
        <v>26</v>
      </c>
      <c r="B33" s="194" t="s">
        <v>94</v>
      </c>
      <c r="C33" s="170">
        <v>3663381</v>
      </c>
      <c r="D33" s="170">
        <v>1758638</v>
      </c>
      <c r="E33" s="170">
        <v>2912639</v>
      </c>
      <c r="F33" s="170">
        <v>0</v>
      </c>
      <c r="G33" s="170">
        <v>372125</v>
      </c>
      <c r="H33" s="170">
        <v>185959</v>
      </c>
      <c r="I33" s="170">
        <v>250616</v>
      </c>
      <c r="J33" s="170">
        <v>1056029</v>
      </c>
      <c r="K33" s="170">
        <v>7189</v>
      </c>
      <c r="L33" s="170">
        <v>436032</v>
      </c>
      <c r="M33" s="170">
        <v>2843808</v>
      </c>
      <c r="N33" s="170">
        <v>0</v>
      </c>
      <c r="O33" s="170">
        <v>0</v>
      </c>
      <c r="P33" s="170">
        <f t="shared" si="0"/>
        <v>13486416</v>
      </c>
      <c r="Q33" s="194">
        <v>26</v>
      </c>
    </row>
    <row r="34" spans="1:17" ht="11.25" x14ac:dyDescent="0.2">
      <c r="A34" s="194">
        <v>27</v>
      </c>
      <c r="B34" s="194" t="s">
        <v>95</v>
      </c>
      <c r="C34" s="170">
        <v>634736</v>
      </c>
      <c r="D34" s="170">
        <v>307677</v>
      </c>
      <c r="E34" s="170">
        <v>435698</v>
      </c>
      <c r="F34" s="170">
        <v>559</v>
      </c>
      <c r="G34" s="170">
        <v>0</v>
      </c>
      <c r="H34" s="170">
        <v>40129</v>
      </c>
      <c r="I34" s="170">
        <v>229695</v>
      </c>
      <c r="J34" s="170">
        <v>102758</v>
      </c>
      <c r="K34" s="170">
        <v>0</v>
      </c>
      <c r="L34" s="170">
        <v>0</v>
      </c>
      <c r="M34" s="170">
        <v>735971</v>
      </c>
      <c r="N34" s="170">
        <v>0</v>
      </c>
      <c r="O34" s="170">
        <v>80247</v>
      </c>
      <c r="P34" s="170">
        <f t="shared" si="0"/>
        <v>2567470</v>
      </c>
      <c r="Q34" s="194">
        <v>27</v>
      </c>
    </row>
    <row r="35" spans="1:17" ht="11.25" x14ac:dyDescent="0.2">
      <c r="A35" s="194">
        <v>28</v>
      </c>
      <c r="B35" s="194" t="s">
        <v>96</v>
      </c>
      <c r="C35" s="170">
        <v>7316344</v>
      </c>
      <c r="D35" s="170">
        <v>8019365</v>
      </c>
      <c r="E35" s="170">
        <v>6412530</v>
      </c>
      <c r="F35" s="170">
        <v>0</v>
      </c>
      <c r="G35" s="170">
        <v>2568673</v>
      </c>
      <c r="H35" s="170">
        <v>530767</v>
      </c>
      <c r="I35" s="170">
        <v>1034155</v>
      </c>
      <c r="J35" s="170">
        <v>3451881</v>
      </c>
      <c r="K35" s="170">
        <v>253864</v>
      </c>
      <c r="L35" s="170">
        <v>749806</v>
      </c>
      <c r="M35" s="170">
        <v>8094174</v>
      </c>
      <c r="N35" s="170">
        <v>0</v>
      </c>
      <c r="O35" s="170">
        <v>23760</v>
      </c>
      <c r="P35" s="170">
        <f t="shared" si="0"/>
        <v>38455319</v>
      </c>
      <c r="Q35" s="194">
        <v>28</v>
      </c>
    </row>
    <row r="36" spans="1:17" ht="11.25" x14ac:dyDescent="0.2">
      <c r="A36" s="194">
        <v>29</v>
      </c>
      <c r="B36" s="194" t="s">
        <v>97</v>
      </c>
      <c r="C36" s="170">
        <v>903394</v>
      </c>
      <c r="D36" s="170">
        <v>529829</v>
      </c>
      <c r="E36" s="170">
        <v>448825</v>
      </c>
      <c r="F36" s="170">
        <v>46000</v>
      </c>
      <c r="G36" s="170">
        <v>194901</v>
      </c>
      <c r="H36" s="170">
        <v>190098</v>
      </c>
      <c r="I36" s="170">
        <v>102628</v>
      </c>
      <c r="J36" s="170">
        <v>63864</v>
      </c>
      <c r="K36" s="170">
        <v>0</v>
      </c>
      <c r="L36" s="170">
        <v>165274</v>
      </c>
      <c r="M36" s="170">
        <v>1084990</v>
      </c>
      <c r="N36" s="170">
        <v>0</v>
      </c>
      <c r="O36" s="170">
        <v>0</v>
      </c>
      <c r="P36" s="170">
        <f t="shared" si="0"/>
        <v>3729803</v>
      </c>
      <c r="Q36" s="194">
        <v>29</v>
      </c>
    </row>
    <row r="37" spans="1:17" ht="11.25" x14ac:dyDescent="0.2">
      <c r="A37" s="194">
        <v>30</v>
      </c>
      <c r="B37" s="194" t="s">
        <v>98</v>
      </c>
      <c r="C37" s="170">
        <v>34176816</v>
      </c>
      <c r="D37" s="170">
        <v>18455308</v>
      </c>
      <c r="E37" s="170">
        <v>29662822</v>
      </c>
      <c r="F37" s="170">
        <v>0</v>
      </c>
      <c r="G37" s="170">
        <v>6031998</v>
      </c>
      <c r="H37" s="170">
        <v>8364990</v>
      </c>
      <c r="I37" s="170">
        <v>86467</v>
      </c>
      <c r="J37" s="170">
        <v>0</v>
      </c>
      <c r="K37" s="170">
        <v>3287979</v>
      </c>
      <c r="L37" s="170">
        <v>8042016</v>
      </c>
      <c r="M37" s="170">
        <v>35605363</v>
      </c>
      <c r="N37" s="170">
        <v>0</v>
      </c>
      <c r="O37" s="170">
        <v>610811</v>
      </c>
      <c r="P37" s="170">
        <f t="shared" si="0"/>
        <v>144324570</v>
      </c>
      <c r="Q37" s="194">
        <v>30</v>
      </c>
    </row>
    <row r="38" spans="1:17" ht="11.25" x14ac:dyDescent="0.2">
      <c r="A38" s="194">
        <v>31</v>
      </c>
      <c r="B38" s="194" t="s">
        <v>99</v>
      </c>
      <c r="C38" s="170">
        <v>19696458</v>
      </c>
      <c r="D38" s="170">
        <v>9270713</v>
      </c>
      <c r="E38" s="170">
        <v>13388278</v>
      </c>
      <c r="F38" s="170">
        <v>449488</v>
      </c>
      <c r="G38" s="170">
        <v>2765343</v>
      </c>
      <c r="H38" s="170">
        <v>1600050</v>
      </c>
      <c r="I38" s="170">
        <v>1017518</v>
      </c>
      <c r="J38" s="170">
        <v>2267939</v>
      </c>
      <c r="K38" s="170">
        <v>447622</v>
      </c>
      <c r="L38" s="170">
        <v>4317618</v>
      </c>
      <c r="M38" s="170">
        <v>15996898</v>
      </c>
      <c r="N38" s="170">
        <v>0</v>
      </c>
      <c r="O38" s="170">
        <v>694494</v>
      </c>
      <c r="P38" s="170">
        <f t="shared" si="0"/>
        <v>71912419</v>
      </c>
      <c r="Q38" s="194">
        <v>31</v>
      </c>
    </row>
    <row r="39" spans="1:17" ht="11.25" x14ac:dyDescent="0.2">
      <c r="A39" s="194">
        <v>32</v>
      </c>
      <c r="B39" s="194" t="s">
        <v>100</v>
      </c>
      <c r="C39" s="170">
        <v>7174034</v>
      </c>
      <c r="D39" s="170">
        <v>1182963</v>
      </c>
      <c r="E39" s="170">
        <v>5320865</v>
      </c>
      <c r="F39" s="170">
        <v>152461</v>
      </c>
      <c r="G39" s="170">
        <v>603041</v>
      </c>
      <c r="H39" s="170">
        <v>426799</v>
      </c>
      <c r="I39" s="170">
        <v>269005</v>
      </c>
      <c r="J39" s="170">
        <v>791715</v>
      </c>
      <c r="K39" s="170">
        <v>308650</v>
      </c>
      <c r="L39" s="170">
        <v>1201759</v>
      </c>
      <c r="M39" s="170">
        <v>4718631</v>
      </c>
      <c r="N39" s="170">
        <v>0</v>
      </c>
      <c r="O39" s="170">
        <v>154634</v>
      </c>
      <c r="P39" s="170">
        <f t="shared" si="0"/>
        <v>22304557</v>
      </c>
      <c r="Q39" s="194">
        <v>32</v>
      </c>
    </row>
    <row r="40" spans="1:17" ht="11.25" x14ac:dyDescent="0.2">
      <c r="A40" s="194">
        <v>33</v>
      </c>
      <c r="B40" s="194" t="s">
        <v>101</v>
      </c>
      <c r="C40" s="170">
        <v>4039658</v>
      </c>
      <c r="D40" s="170">
        <v>1144504</v>
      </c>
      <c r="E40" s="170">
        <v>2111282</v>
      </c>
      <c r="F40" s="170">
        <v>0</v>
      </c>
      <c r="G40" s="170">
        <v>0</v>
      </c>
      <c r="H40" s="170">
        <v>397620</v>
      </c>
      <c r="I40" s="170">
        <v>201313</v>
      </c>
      <c r="J40" s="170">
        <v>401684</v>
      </c>
      <c r="K40" s="170">
        <v>0</v>
      </c>
      <c r="L40" s="170">
        <v>640843</v>
      </c>
      <c r="M40" s="170">
        <v>3391337</v>
      </c>
      <c r="N40" s="170">
        <v>0</v>
      </c>
      <c r="O40" s="170">
        <v>26035</v>
      </c>
      <c r="P40" s="170">
        <f t="shared" si="0"/>
        <v>12354276</v>
      </c>
      <c r="Q40" s="194">
        <v>33</v>
      </c>
    </row>
    <row r="41" spans="1:17" ht="11.25" x14ac:dyDescent="0.2">
      <c r="A41" s="194">
        <v>34</v>
      </c>
      <c r="B41" s="194" t="s">
        <v>102</v>
      </c>
      <c r="C41" s="170">
        <v>10399254</v>
      </c>
      <c r="D41" s="170">
        <v>4447778</v>
      </c>
      <c r="E41" s="170">
        <v>6891756</v>
      </c>
      <c r="F41" s="170">
        <v>0</v>
      </c>
      <c r="G41" s="170">
        <v>2436079</v>
      </c>
      <c r="H41" s="170">
        <v>629727</v>
      </c>
      <c r="I41" s="170">
        <v>1477475</v>
      </c>
      <c r="J41" s="170">
        <v>2069356</v>
      </c>
      <c r="K41" s="170">
        <v>365757</v>
      </c>
      <c r="L41" s="170">
        <v>1706709</v>
      </c>
      <c r="M41" s="170">
        <v>9437117</v>
      </c>
      <c r="N41" s="170">
        <v>0</v>
      </c>
      <c r="O41" s="170">
        <v>126972</v>
      </c>
      <c r="P41" s="170">
        <f t="shared" si="0"/>
        <v>39987980</v>
      </c>
      <c r="Q41" s="194">
        <v>34</v>
      </c>
    </row>
    <row r="42" spans="1:17" ht="11.25" x14ac:dyDescent="0.2">
      <c r="A42" s="194">
        <v>35</v>
      </c>
      <c r="B42" s="194" t="s">
        <v>103</v>
      </c>
      <c r="C42" s="170">
        <v>62614614</v>
      </c>
      <c r="D42" s="170">
        <v>25341725</v>
      </c>
      <c r="E42" s="170">
        <v>47009977</v>
      </c>
      <c r="F42" s="170">
        <v>0</v>
      </c>
      <c r="G42" s="170">
        <v>11189995</v>
      </c>
      <c r="H42" s="170">
        <v>3100922</v>
      </c>
      <c r="I42" s="170">
        <v>102618</v>
      </c>
      <c r="J42" s="170">
        <v>11906282</v>
      </c>
      <c r="K42" s="170">
        <v>6811740</v>
      </c>
      <c r="L42" s="170">
        <v>32805597</v>
      </c>
      <c r="M42" s="170">
        <v>65207699</v>
      </c>
      <c r="N42" s="170">
        <v>0</v>
      </c>
      <c r="O42" s="170">
        <v>7031306</v>
      </c>
      <c r="P42" s="170">
        <f t="shared" si="0"/>
        <v>273122475</v>
      </c>
      <c r="Q42" s="194">
        <v>35</v>
      </c>
    </row>
    <row r="43" spans="1:17" ht="11.25" x14ac:dyDescent="0.2">
      <c r="A43" s="194">
        <v>36</v>
      </c>
      <c r="B43" s="194" t="s">
        <v>104</v>
      </c>
      <c r="C43" s="170">
        <v>5396441</v>
      </c>
      <c r="D43" s="170">
        <v>1030149</v>
      </c>
      <c r="E43" s="170">
        <v>2130404</v>
      </c>
      <c r="F43" s="170">
        <v>0</v>
      </c>
      <c r="G43" s="170">
        <v>425491</v>
      </c>
      <c r="H43" s="170">
        <v>311276</v>
      </c>
      <c r="I43" s="170">
        <v>192431</v>
      </c>
      <c r="J43" s="170">
        <v>357547</v>
      </c>
      <c r="K43" s="170">
        <v>0</v>
      </c>
      <c r="L43" s="170">
        <v>747780</v>
      </c>
      <c r="M43" s="170">
        <v>4377328</v>
      </c>
      <c r="N43" s="170">
        <v>0</v>
      </c>
      <c r="O43" s="170">
        <v>37665</v>
      </c>
      <c r="P43" s="170">
        <f t="shared" si="0"/>
        <v>15006512</v>
      </c>
      <c r="Q43" s="194">
        <v>36</v>
      </c>
    </row>
    <row r="44" spans="1:17" ht="11.25" x14ac:dyDescent="0.2">
      <c r="A44" s="194">
        <v>37</v>
      </c>
      <c r="B44" s="194" t="s">
        <v>105</v>
      </c>
      <c r="C44" s="170">
        <v>4388596</v>
      </c>
      <c r="D44" s="170">
        <v>290524</v>
      </c>
      <c r="E44" s="170">
        <v>1833991</v>
      </c>
      <c r="F44" s="170">
        <v>119948</v>
      </c>
      <c r="G44" s="170">
        <v>0</v>
      </c>
      <c r="H44" s="170">
        <v>307396</v>
      </c>
      <c r="I44" s="170">
        <v>291551</v>
      </c>
      <c r="J44" s="170">
        <v>130032</v>
      </c>
      <c r="K44" s="170">
        <v>0</v>
      </c>
      <c r="L44" s="170">
        <v>4445064</v>
      </c>
      <c r="M44" s="170">
        <v>7043184</v>
      </c>
      <c r="N44" s="170">
        <v>0</v>
      </c>
      <c r="O44" s="170">
        <v>47848</v>
      </c>
      <c r="P44" s="170">
        <f t="shared" si="0"/>
        <v>18898134</v>
      </c>
      <c r="Q44" s="194">
        <v>37</v>
      </c>
    </row>
    <row r="45" spans="1:17" ht="11.25" x14ac:dyDescent="0.2">
      <c r="A45" s="204">
        <v>38</v>
      </c>
      <c r="B45" s="194" t="s">
        <v>106</v>
      </c>
      <c r="C45" s="171">
        <v>9431564</v>
      </c>
      <c r="D45" s="171">
        <v>1986800</v>
      </c>
      <c r="E45" s="171">
        <v>6476098</v>
      </c>
      <c r="F45" s="171">
        <v>481080</v>
      </c>
      <c r="G45" s="171">
        <v>650699</v>
      </c>
      <c r="H45" s="171">
        <v>610972</v>
      </c>
      <c r="I45" s="171">
        <v>381802</v>
      </c>
      <c r="J45" s="171">
        <v>671289</v>
      </c>
      <c r="K45" s="171">
        <v>136776</v>
      </c>
      <c r="L45" s="171">
        <v>974968</v>
      </c>
      <c r="M45" s="171">
        <v>8241977</v>
      </c>
      <c r="N45" s="171">
        <v>0</v>
      </c>
      <c r="O45" s="171">
        <v>0</v>
      </c>
      <c r="P45" s="171">
        <f t="shared" si="0"/>
        <v>30044025</v>
      </c>
      <c r="Q45" s="204">
        <v>38</v>
      </c>
    </row>
    <row r="46" spans="1:17" ht="11.25" x14ac:dyDescent="0.2">
      <c r="A46" s="204">
        <f>A45</f>
        <v>38</v>
      </c>
      <c r="B46" s="195" t="s">
        <v>107</v>
      </c>
      <c r="C46" s="173">
        <f t="shared" ref="C46:P46" si="1">SUM(C8:C45)</f>
        <v>424705573</v>
      </c>
      <c r="D46" s="173">
        <f t="shared" si="1"/>
        <v>151854986</v>
      </c>
      <c r="E46" s="173">
        <f t="shared" si="1"/>
        <v>309916194</v>
      </c>
      <c r="F46" s="173">
        <f t="shared" si="1"/>
        <v>1807861</v>
      </c>
      <c r="G46" s="173">
        <f t="shared" si="1"/>
        <v>60792346</v>
      </c>
      <c r="H46" s="173">
        <f t="shared" si="1"/>
        <v>35259380</v>
      </c>
      <c r="I46" s="173">
        <f t="shared" si="1"/>
        <v>22740561</v>
      </c>
      <c r="J46" s="173">
        <f t="shared" si="1"/>
        <v>54206639</v>
      </c>
      <c r="K46" s="173">
        <f t="shared" si="1"/>
        <v>20805713</v>
      </c>
      <c r="L46" s="173">
        <f t="shared" si="1"/>
        <v>111672075</v>
      </c>
      <c r="M46" s="173">
        <f t="shared" si="1"/>
        <v>389499988</v>
      </c>
      <c r="N46" s="173">
        <f t="shared" si="1"/>
        <v>24366</v>
      </c>
      <c r="O46" s="173">
        <f t="shared" si="1"/>
        <v>14379951</v>
      </c>
      <c r="P46" s="173">
        <f t="shared" si="1"/>
        <v>1597665633</v>
      </c>
      <c r="Q46" s="204">
        <f>Q45</f>
        <v>38</v>
      </c>
    </row>
    <row r="47" spans="1:17" ht="9.75" customHeight="1" x14ac:dyDescent="0.2">
      <c r="A47" s="205"/>
      <c r="B47" s="194"/>
      <c r="C47" s="206"/>
      <c r="D47" s="205"/>
      <c r="E47" s="205"/>
      <c r="F47" s="205"/>
      <c r="G47" s="205"/>
      <c r="H47" s="205"/>
      <c r="I47" s="205"/>
      <c r="J47" s="205"/>
      <c r="K47" s="205"/>
      <c r="L47" s="205"/>
      <c r="M47" s="205"/>
      <c r="N47" s="205"/>
      <c r="O47" s="206"/>
      <c r="P47" s="205"/>
      <c r="Q47" s="205"/>
    </row>
  </sheetData>
  <printOptions gridLines="1" gridLinesSet="0"/>
  <pageMargins left="0.25" right="0.25" top="0.5" bottom="0.3" header="0.5" footer="0.5"/>
  <pageSetup paperSize="5" pageOrder="overThenDown"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zoomScaleNormal="100" workbookViewId="0"/>
  </sheetViews>
  <sheetFormatPr defaultRowHeight="11.25" x14ac:dyDescent="0.2"/>
  <cols>
    <col min="1" max="1" width="3.83203125" style="187" bestFit="1" customWidth="1"/>
    <col min="2" max="2" width="14.1640625" style="187" bestFit="1" customWidth="1"/>
    <col min="3" max="3" width="13.5" style="187" bestFit="1" customWidth="1"/>
    <col min="4" max="4" width="13.1640625" style="187" customWidth="1"/>
    <col min="5" max="7" width="13.1640625" style="187" bestFit="1" customWidth="1"/>
    <col min="8" max="8" width="13" style="187" customWidth="1"/>
    <col min="9" max="9" width="13.5" style="187" bestFit="1" customWidth="1"/>
    <col min="10" max="10" width="13.6640625" style="187" bestFit="1" customWidth="1"/>
    <col min="11" max="11" width="13" style="187" customWidth="1"/>
    <col min="12" max="12" width="15.6640625" style="187" customWidth="1"/>
    <col min="13" max="14" width="13.6640625" style="187" bestFit="1" customWidth="1"/>
    <col min="15" max="15" width="14" style="187" customWidth="1"/>
    <col min="16" max="16" width="15.6640625" style="187" bestFit="1" customWidth="1"/>
    <col min="17" max="17" width="3.83203125" style="187" bestFit="1" customWidth="1"/>
    <col min="18" max="16384" width="9.33203125" style="187"/>
  </cols>
  <sheetData>
    <row r="1" spans="1:17" ht="12" x14ac:dyDescent="0.2">
      <c r="A1" s="209" t="s">
        <v>46</v>
      </c>
      <c r="B1" s="185"/>
      <c r="C1" s="210"/>
      <c r="D1" s="185"/>
      <c r="E1" s="185"/>
      <c r="F1" s="185"/>
      <c r="G1" s="185"/>
      <c r="H1" s="185"/>
      <c r="I1" s="185"/>
      <c r="J1" s="185"/>
      <c r="K1" s="185"/>
      <c r="L1" s="185"/>
      <c r="M1" s="185"/>
      <c r="N1" s="185"/>
      <c r="O1" s="210"/>
      <c r="P1" s="185"/>
      <c r="Q1" s="185"/>
    </row>
    <row r="2" spans="1:17" ht="12" x14ac:dyDescent="0.2">
      <c r="A2" s="185" t="s">
        <v>231</v>
      </c>
      <c r="B2" s="185"/>
      <c r="C2" s="185"/>
      <c r="D2" s="185"/>
      <c r="E2" s="185"/>
      <c r="F2" s="185"/>
      <c r="G2" s="185"/>
      <c r="H2" s="185"/>
      <c r="I2" s="185"/>
      <c r="J2" s="185"/>
      <c r="K2" s="190"/>
      <c r="L2" s="189"/>
      <c r="M2" s="189"/>
      <c r="N2" s="189"/>
      <c r="O2" s="185"/>
      <c r="P2" s="185"/>
      <c r="Q2" s="190"/>
    </row>
    <row r="3" spans="1:17" ht="12" x14ac:dyDescent="0.2">
      <c r="A3" s="188" t="s">
        <v>48</v>
      </c>
      <c r="B3" s="185"/>
      <c r="C3" s="185"/>
      <c r="D3" s="185"/>
      <c r="E3" s="185"/>
      <c r="F3" s="185"/>
      <c r="G3" s="185"/>
      <c r="H3" s="185"/>
      <c r="I3" s="185"/>
      <c r="J3" s="185"/>
      <c r="K3" s="190"/>
      <c r="L3" s="189"/>
      <c r="M3" s="189"/>
      <c r="N3" s="189"/>
      <c r="O3" s="185"/>
      <c r="P3" s="185"/>
      <c r="Q3" s="190"/>
    </row>
    <row r="4" spans="1:17" ht="12" x14ac:dyDescent="0.2">
      <c r="A4" s="188"/>
      <c r="B4" s="185"/>
      <c r="C4" s="185"/>
      <c r="D4" s="185"/>
      <c r="E4" s="185"/>
      <c r="F4" s="185"/>
      <c r="G4" s="185"/>
      <c r="H4" s="185"/>
      <c r="I4" s="185"/>
      <c r="J4" s="185"/>
      <c r="K4" s="190"/>
      <c r="L4" s="189"/>
      <c r="M4" s="189"/>
      <c r="N4" s="189"/>
      <c r="O4" s="185"/>
      <c r="P4" s="185"/>
      <c r="Q4" s="190"/>
    </row>
    <row r="5" spans="1:17" x14ac:dyDescent="0.2">
      <c r="A5" s="194"/>
      <c r="B5" s="194"/>
      <c r="C5" s="194"/>
      <c r="D5" s="194"/>
      <c r="E5" s="194"/>
      <c r="F5" s="194"/>
      <c r="G5" s="194"/>
      <c r="H5" s="194"/>
      <c r="I5" s="194"/>
      <c r="J5" s="194"/>
      <c r="K5" s="194"/>
      <c r="L5" s="194"/>
      <c r="M5" s="194"/>
      <c r="N5" s="194"/>
      <c r="O5" s="194"/>
      <c r="P5" s="211"/>
      <c r="Q5" s="194"/>
    </row>
    <row r="6" spans="1:17" s="213" customFormat="1" x14ac:dyDescent="0.2">
      <c r="A6" s="212"/>
      <c r="B6" s="212"/>
      <c r="C6" s="212"/>
      <c r="D6" s="212"/>
      <c r="E6" s="212"/>
      <c r="F6" s="212"/>
      <c r="G6" s="212"/>
      <c r="H6" s="212"/>
      <c r="I6" s="212"/>
      <c r="J6" s="212"/>
      <c r="K6" s="212"/>
      <c r="L6" s="212"/>
      <c r="M6" s="212"/>
      <c r="N6" s="212"/>
      <c r="O6" s="212"/>
      <c r="P6" s="212"/>
      <c r="Q6" s="212"/>
    </row>
    <row r="7" spans="1:17" s="200" customFormat="1" ht="22.5" x14ac:dyDescent="0.2">
      <c r="A7" s="196" t="s">
        <v>55</v>
      </c>
      <c r="B7" s="196" t="s">
        <v>57</v>
      </c>
      <c r="C7" s="196" t="s">
        <v>264</v>
      </c>
      <c r="D7" s="196" t="s">
        <v>265</v>
      </c>
      <c r="E7" s="196" t="s">
        <v>266</v>
      </c>
      <c r="F7" s="196" t="s">
        <v>267</v>
      </c>
      <c r="G7" s="196" t="s">
        <v>268</v>
      </c>
      <c r="H7" s="196" t="s">
        <v>269</v>
      </c>
      <c r="I7" s="196" t="s">
        <v>270</v>
      </c>
      <c r="J7" s="196" t="s">
        <v>271</v>
      </c>
      <c r="K7" s="196" t="s">
        <v>272</v>
      </c>
      <c r="L7" s="196" t="s">
        <v>273</v>
      </c>
      <c r="M7" s="196" t="s">
        <v>274</v>
      </c>
      <c r="N7" s="196" t="s">
        <v>275</v>
      </c>
      <c r="O7" s="196" t="s">
        <v>13</v>
      </c>
      <c r="P7" s="199" t="s">
        <v>242</v>
      </c>
      <c r="Q7" s="196" t="s">
        <v>55</v>
      </c>
    </row>
    <row r="8" spans="1:17" x14ac:dyDescent="0.2">
      <c r="A8" s="194">
        <v>1</v>
      </c>
      <c r="B8" s="194" t="s">
        <v>108</v>
      </c>
      <c r="C8" s="169">
        <v>3659682</v>
      </c>
      <c r="D8" s="169">
        <v>1105834</v>
      </c>
      <c r="E8" s="169">
        <v>55215</v>
      </c>
      <c r="F8" s="169">
        <v>67365</v>
      </c>
      <c r="G8" s="169">
        <v>630853</v>
      </c>
      <c r="H8" s="169">
        <v>26915</v>
      </c>
      <c r="I8" s="169">
        <v>349115</v>
      </c>
      <c r="J8" s="169">
        <v>0</v>
      </c>
      <c r="K8" s="169">
        <v>0</v>
      </c>
      <c r="L8" s="169">
        <v>636578</v>
      </c>
      <c r="M8" s="169">
        <v>0</v>
      </c>
      <c r="N8" s="169">
        <v>0</v>
      </c>
      <c r="O8" s="169">
        <v>22149</v>
      </c>
      <c r="P8" s="169">
        <f t="shared" ref="P8:P52" si="0">SUM(C8:O8)</f>
        <v>6553706</v>
      </c>
      <c r="Q8" s="194">
        <v>1</v>
      </c>
    </row>
    <row r="9" spans="1:17" x14ac:dyDescent="0.2">
      <c r="A9" s="194">
        <v>2</v>
      </c>
      <c r="B9" s="194" t="s">
        <v>109</v>
      </c>
      <c r="C9" s="170">
        <v>16229409</v>
      </c>
      <c r="D9" s="170">
        <v>4462769</v>
      </c>
      <c r="E9" s="170">
        <v>12496000</v>
      </c>
      <c r="F9" s="170">
        <v>223595</v>
      </c>
      <c r="G9" s="170">
        <v>3910692</v>
      </c>
      <c r="H9" s="170">
        <v>1035416</v>
      </c>
      <c r="I9" s="170">
        <v>2307546</v>
      </c>
      <c r="J9" s="170">
        <v>0</v>
      </c>
      <c r="K9" s="170">
        <v>129706</v>
      </c>
      <c r="L9" s="170">
        <v>2796678</v>
      </c>
      <c r="M9" s="170">
        <v>7971041</v>
      </c>
      <c r="N9" s="170">
        <v>0</v>
      </c>
      <c r="O9" s="170">
        <v>1118727</v>
      </c>
      <c r="P9" s="170">
        <f t="shared" si="0"/>
        <v>52681579</v>
      </c>
      <c r="Q9" s="194">
        <v>2</v>
      </c>
    </row>
    <row r="10" spans="1:17" x14ac:dyDescent="0.2">
      <c r="A10" s="194">
        <v>3</v>
      </c>
      <c r="B10" s="194" t="s">
        <v>110</v>
      </c>
      <c r="C10" s="170">
        <v>755943</v>
      </c>
      <c r="D10" s="170">
        <v>503693</v>
      </c>
      <c r="E10" s="170">
        <v>398894</v>
      </c>
      <c r="F10" s="170">
        <v>0</v>
      </c>
      <c r="G10" s="170">
        <v>389901</v>
      </c>
      <c r="H10" s="170">
        <v>0</v>
      </c>
      <c r="I10" s="170">
        <v>66869</v>
      </c>
      <c r="J10" s="170">
        <v>0</v>
      </c>
      <c r="K10" s="170">
        <v>0</v>
      </c>
      <c r="L10" s="170">
        <v>107113</v>
      </c>
      <c r="M10" s="170">
        <v>355785</v>
      </c>
      <c r="N10" s="170">
        <v>0</v>
      </c>
      <c r="O10" s="170">
        <v>4700</v>
      </c>
      <c r="P10" s="170">
        <f t="shared" si="0"/>
        <v>2582898</v>
      </c>
      <c r="Q10" s="194">
        <v>3</v>
      </c>
    </row>
    <row r="11" spans="1:17" x14ac:dyDescent="0.2">
      <c r="A11" s="194">
        <v>4</v>
      </c>
      <c r="B11" s="194" t="s">
        <v>111</v>
      </c>
      <c r="C11" s="170">
        <v>765327</v>
      </c>
      <c r="D11" s="170">
        <v>223453</v>
      </c>
      <c r="E11" s="170">
        <v>226014</v>
      </c>
      <c r="F11" s="170">
        <v>0</v>
      </c>
      <c r="G11" s="170">
        <v>364340</v>
      </c>
      <c r="H11" s="170">
        <v>55776</v>
      </c>
      <c r="I11" s="170">
        <v>124472</v>
      </c>
      <c r="J11" s="170">
        <v>0</v>
      </c>
      <c r="K11" s="170">
        <v>0</v>
      </c>
      <c r="L11" s="170">
        <v>0</v>
      </c>
      <c r="M11" s="170">
        <v>0</v>
      </c>
      <c r="N11" s="170">
        <v>0</v>
      </c>
      <c r="O11" s="170">
        <v>40216</v>
      </c>
      <c r="P11" s="170">
        <f t="shared" si="0"/>
        <v>1799598</v>
      </c>
      <c r="Q11" s="194">
        <v>4</v>
      </c>
    </row>
    <row r="12" spans="1:17" x14ac:dyDescent="0.2">
      <c r="A12" s="194">
        <v>5</v>
      </c>
      <c r="B12" s="194" t="s">
        <v>112</v>
      </c>
      <c r="C12" s="170">
        <v>2621707</v>
      </c>
      <c r="D12" s="170">
        <v>823497</v>
      </c>
      <c r="E12" s="170">
        <v>371097</v>
      </c>
      <c r="F12" s="170">
        <v>0</v>
      </c>
      <c r="G12" s="170">
        <v>749710</v>
      </c>
      <c r="H12" s="170">
        <v>96330</v>
      </c>
      <c r="I12" s="170">
        <v>214673</v>
      </c>
      <c r="J12" s="170">
        <v>0</v>
      </c>
      <c r="K12" s="170">
        <v>0</v>
      </c>
      <c r="L12" s="170">
        <v>69835</v>
      </c>
      <c r="M12" s="170">
        <v>966313</v>
      </c>
      <c r="N12" s="170">
        <v>0</v>
      </c>
      <c r="O12" s="170">
        <v>0</v>
      </c>
      <c r="P12" s="170">
        <f t="shared" si="0"/>
        <v>5913162</v>
      </c>
      <c r="Q12" s="194">
        <v>5</v>
      </c>
    </row>
    <row r="13" spans="1:17" x14ac:dyDescent="0.2">
      <c r="A13" s="194">
        <v>6</v>
      </c>
      <c r="B13" s="194" t="s">
        <v>113</v>
      </c>
      <c r="C13" s="170">
        <v>1250714</v>
      </c>
      <c r="D13" s="170">
        <v>375567</v>
      </c>
      <c r="E13" s="170">
        <v>0</v>
      </c>
      <c r="F13" s="170">
        <v>10600</v>
      </c>
      <c r="G13" s="170">
        <v>470662</v>
      </c>
      <c r="H13" s="170">
        <v>0</v>
      </c>
      <c r="I13" s="170">
        <v>84407</v>
      </c>
      <c r="J13" s="170">
        <v>0</v>
      </c>
      <c r="K13" s="170">
        <v>0</v>
      </c>
      <c r="L13" s="170">
        <v>6418</v>
      </c>
      <c r="M13" s="170">
        <v>0</v>
      </c>
      <c r="N13" s="170">
        <v>0</v>
      </c>
      <c r="O13" s="170">
        <v>50697</v>
      </c>
      <c r="P13" s="170">
        <f t="shared" si="0"/>
        <v>2249065</v>
      </c>
      <c r="Q13" s="194">
        <v>6</v>
      </c>
    </row>
    <row r="14" spans="1:17" x14ac:dyDescent="0.2">
      <c r="A14" s="194">
        <v>7</v>
      </c>
      <c r="B14" s="194" t="s">
        <v>114</v>
      </c>
      <c r="C14" s="170">
        <v>41197357</v>
      </c>
      <c r="D14" s="170">
        <v>12195401</v>
      </c>
      <c r="E14" s="170">
        <v>63837926</v>
      </c>
      <c r="F14" s="170">
        <v>0</v>
      </c>
      <c r="G14" s="170">
        <v>5292865</v>
      </c>
      <c r="H14" s="170">
        <v>3705205</v>
      </c>
      <c r="I14" s="170">
        <v>7048071</v>
      </c>
      <c r="J14" s="170">
        <v>2384533</v>
      </c>
      <c r="K14" s="170">
        <v>0</v>
      </c>
      <c r="L14" s="170">
        <v>25267916</v>
      </c>
      <c r="M14" s="170">
        <v>39047018</v>
      </c>
      <c r="N14" s="170">
        <v>0</v>
      </c>
      <c r="O14" s="170">
        <v>27353834</v>
      </c>
      <c r="P14" s="170">
        <f t="shared" si="0"/>
        <v>227330126</v>
      </c>
      <c r="Q14" s="194">
        <v>7</v>
      </c>
    </row>
    <row r="15" spans="1:17" x14ac:dyDescent="0.2">
      <c r="A15" s="194">
        <v>8</v>
      </c>
      <c r="B15" s="194" t="s">
        <v>115</v>
      </c>
      <c r="C15" s="170">
        <v>5542113</v>
      </c>
      <c r="D15" s="170">
        <v>1786347</v>
      </c>
      <c r="E15" s="170">
        <v>3625435</v>
      </c>
      <c r="F15" s="170">
        <v>273136</v>
      </c>
      <c r="G15" s="170">
        <v>0</v>
      </c>
      <c r="H15" s="170">
        <v>305575</v>
      </c>
      <c r="I15" s="170">
        <v>786061</v>
      </c>
      <c r="J15" s="170">
        <v>0</v>
      </c>
      <c r="K15" s="170">
        <v>0</v>
      </c>
      <c r="L15" s="170">
        <v>674525</v>
      </c>
      <c r="M15" s="170">
        <v>2544440</v>
      </c>
      <c r="N15" s="170">
        <v>0</v>
      </c>
      <c r="O15" s="170">
        <v>67294</v>
      </c>
      <c r="P15" s="170">
        <f t="shared" si="0"/>
        <v>15604926</v>
      </c>
      <c r="Q15" s="194">
        <v>8</v>
      </c>
    </row>
    <row r="16" spans="1:17" x14ac:dyDescent="0.2">
      <c r="A16" s="194">
        <v>9</v>
      </c>
      <c r="B16" s="194" t="s">
        <v>116</v>
      </c>
      <c r="C16" s="170">
        <v>937441</v>
      </c>
      <c r="D16" s="170">
        <v>18849</v>
      </c>
      <c r="E16" s="170">
        <v>0</v>
      </c>
      <c r="F16" s="170">
        <v>0</v>
      </c>
      <c r="G16" s="170">
        <v>76835</v>
      </c>
      <c r="H16" s="170">
        <v>40394</v>
      </c>
      <c r="I16" s="170">
        <v>41867</v>
      </c>
      <c r="J16" s="170">
        <v>0</v>
      </c>
      <c r="K16" s="170">
        <v>0</v>
      </c>
      <c r="L16" s="170">
        <v>1103163</v>
      </c>
      <c r="M16" s="170">
        <v>834316</v>
      </c>
      <c r="N16" s="170">
        <v>0</v>
      </c>
      <c r="O16" s="170">
        <v>1855</v>
      </c>
      <c r="P16" s="170">
        <f t="shared" si="0"/>
        <v>3054720</v>
      </c>
      <c r="Q16" s="194">
        <v>9</v>
      </c>
    </row>
    <row r="17" spans="1:17" x14ac:dyDescent="0.2">
      <c r="A17" s="194">
        <v>10</v>
      </c>
      <c r="B17" s="194" t="s">
        <v>117</v>
      </c>
      <c r="C17" s="170">
        <v>5748220</v>
      </c>
      <c r="D17" s="170">
        <v>1240541</v>
      </c>
      <c r="E17" s="170">
        <v>0</v>
      </c>
      <c r="F17" s="170">
        <v>86079</v>
      </c>
      <c r="G17" s="170">
        <v>0</v>
      </c>
      <c r="H17" s="170">
        <v>353727</v>
      </c>
      <c r="I17" s="170">
        <v>1110226</v>
      </c>
      <c r="J17" s="170">
        <v>0</v>
      </c>
      <c r="K17" s="170">
        <v>0</v>
      </c>
      <c r="L17" s="170">
        <v>650190</v>
      </c>
      <c r="M17" s="170">
        <v>1533065</v>
      </c>
      <c r="N17" s="170">
        <v>0</v>
      </c>
      <c r="O17" s="170">
        <v>0</v>
      </c>
      <c r="P17" s="170">
        <f t="shared" si="0"/>
        <v>10722048</v>
      </c>
      <c r="Q17" s="194">
        <v>10</v>
      </c>
    </row>
    <row r="18" spans="1:17" x14ac:dyDescent="0.2">
      <c r="A18" s="194">
        <v>11</v>
      </c>
      <c r="B18" s="194" t="s">
        <v>118</v>
      </c>
      <c r="C18" s="170">
        <v>345271</v>
      </c>
      <c r="D18" s="170">
        <v>162685</v>
      </c>
      <c r="E18" s="170">
        <v>0</v>
      </c>
      <c r="F18" s="170">
        <v>17267</v>
      </c>
      <c r="G18" s="170">
        <v>107675</v>
      </c>
      <c r="H18" s="170">
        <v>0</v>
      </c>
      <c r="I18" s="170">
        <v>29877</v>
      </c>
      <c r="J18" s="170">
        <v>0</v>
      </c>
      <c r="K18" s="170">
        <v>0</v>
      </c>
      <c r="L18" s="170">
        <v>11232</v>
      </c>
      <c r="M18" s="170">
        <v>100613</v>
      </c>
      <c r="N18" s="170">
        <v>0</v>
      </c>
      <c r="O18" s="170">
        <v>26287</v>
      </c>
      <c r="P18" s="170">
        <f t="shared" si="0"/>
        <v>800907</v>
      </c>
      <c r="Q18" s="194">
        <v>11</v>
      </c>
    </row>
    <row r="19" spans="1:17" x14ac:dyDescent="0.2">
      <c r="A19" s="194">
        <v>12</v>
      </c>
      <c r="B19" s="194" t="s">
        <v>119</v>
      </c>
      <c r="C19" s="170">
        <v>2835846</v>
      </c>
      <c r="D19" s="170">
        <v>568681</v>
      </c>
      <c r="E19" s="170">
        <v>813572</v>
      </c>
      <c r="F19" s="170">
        <v>70185</v>
      </c>
      <c r="G19" s="170">
        <v>666327</v>
      </c>
      <c r="H19" s="170">
        <v>116848</v>
      </c>
      <c r="I19" s="170">
        <v>381730</v>
      </c>
      <c r="J19" s="170">
        <v>0</v>
      </c>
      <c r="K19" s="170">
        <v>0</v>
      </c>
      <c r="L19" s="170">
        <v>531972</v>
      </c>
      <c r="M19" s="170">
        <v>1302205</v>
      </c>
      <c r="N19" s="170">
        <v>0</v>
      </c>
      <c r="O19" s="170">
        <v>146113</v>
      </c>
      <c r="P19" s="170">
        <f t="shared" si="0"/>
        <v>7433479</v>
      </c>
      <c r="Q19" s="194">
        <v>12</v>
      </c>
    </row>
    <row r="20" spans="1:17" x14ac:dyDescent="0.2">
      <c r="A20" s="194">
        <v>13</v>
      </c>
      <c r="B20" s="194" t="s">
        <v>120</v>
      </c>
      <c r="C20" s="170">
        <v>880557</v>
      </c>
      <c r="D20" s="170">
        <v>301223</v>
      </c>
      <c r="E20" s="170">
        <v>0</v>
      </c>
      <c r="F20" s="170">
        <v>43187</v>
      </c>
      <c r="G20" s="170">
        <v>307661</v>
      </c>
      <c r="H20" s="170">
        <v>0</v>
      </c>
      <c r="I20" s="170">
        <v>69721</v>
      </c>
      <c r="J20" s="170">
        <v>0</v>
      </c>
      <c r="K20" s="170">
        <v>0</v>
      </c>
      <c r="L20" s="170">
        <v>15246</v>
      </c>
      <c r="M20" s="170">
        <v>0</v>
      </c>
      <c r="N20" s="170">
        <v>0</v>
      </c>
      <c r="O20" s="170">
        <v>0</v>
      </c>
      <c r="P20" s="170">
        <f t="shared" si="0"/>
        <v>1617595</v>
      </c>
      <c r="Q20" s="194">
        <v>13</v>
      </c>
    </row>
    <row r="21" spans="1:17" x14ac:dyDescent="0.2">
      <c r="A21" s="194">
        <v>14</v>
      </c>
      <c r="B21" s="194" t="s">
        <v>121</v>
      </c>
      <c r="C21" s="170">
        <v>1583530</v>
      </c>
      <c r="D21" s="170">
        <v>576227</v>
      </c>
      <c r="E21" s="170">
        <v>0</v>
      </c>
      <c r="F21" s="170">
        <v>33284</v>
      </c>
      <c r="G21" s="170">
        <v>0</v>
      </c>
      <c r="H21" s="170">
        <v>104621</v>
      </c>
      <c r="I21" s="170">
        <v>68703</v>
      </c>
      <c r="J21" s="170">
        <v>0</v>
      </c>
      <c r="K21" s="170">
        <v>0</v>
      </c>
      <c r="L21" s="170">
        <v>27253</v>
      </c>
      <c r="M21" s="170">
        <v>0</v>
      </c>
      <c r="N21" s="170">
        <v>15404680</v>
      </c>
      <c r="O21" s="170">
        <v>625074</v>
      </c>
      <c r="P21" s="170">
        <f t="shared" si="0"/>
        <v>18423372</v>
      </c>
      <c r="Q21" s="194">
        <v>14</v>
      </c>
    </row>
    <row r="22" spans="1:17" x14ac:dyDescent="0.2">
      <c r="A22" s="194">
        <v>15</v>
      </c>
      <c r="B22" s="194" t="s">
        <v>122</v>
      </c>
      <c r="C22" s="170">
        <v>708585</v>
      </c>
      <c r="D22" s="170">
        <v>351477</v>
      </c>
      <c r="E22" s="170">
        <v>0</v>
      </c>
      <c r="F22" s="170">
        <v>27162</v>
      </c>
      <c r="G22" s="170">
        <v>337829</v>
      </c>
      <c r="H22" s="170">
        <v>41588</v>
      </c>
      <c r="I22" s="170">
        <v>73343</v>
      </c>
      <c r="J22" s="170">
        <v>0</v>
      </c>
      <c r="K22" s="170">
        <v>0</v>
      </c>
      <c r="L22" s="170">
        <v>4282</v>
      </c>
      <c r="M22" s="170">
        <v>0</v>
      </c>
      <c r="N22" s="170">
        <v>0</v>
      </c>
      <c r="O22" s="170">
        <v>0</v>
      </c>
      <c r="P22" s="170">
        <f t="shared" si="0"/>
        <v>1544266</v>
      </c>
      <c r="Q22" s="194">
        <v>15</v>
      </c>
    </row>
    <row r="23" spans="1:17" x14ac:dyDescent="0.2">
      <c r="A23" s="194">
        <v>16</v>
      </c>
      <c r="B23" s="194" t="s">
        <v>123</v>
      </c>
      <c r="C23" s="170">
        <v>5132550</v>
      </c>
      <c r="D23" s="170">
        <v>1067420</v>
      </c>
      <c r="E23" s="170">
        <v>2203191</v>
      </c>
      <c r="F23" s="170">
        <v>0</v>
      </c>
      <c r="G23" s="170">
        <v>1627308</v>
      </c>
      <c r="H23" s="170">
        <v>279354</v>
      </c>
      <c r="I23" s="170">
        <v>487879</v>
      </c>
      <c r="J23" s="170">
        <v>0</v>
      </c>
      <c r="K23" s="170">
        <v>0</v>
      </c>
      <c r="L23" s="170">
        <v>190955</v>
      </c>
      <c r="M23" s="170">
        <v>60291</v>
      </c>
      <c r="N23" s="170">
        <v>0</v>
      </c>
      <c r="O23" s="170">
        <v>0</v>
      </c>
      <c r="P23" s="170">
        <f t="shared" si="0"/>
        <v>11048948</v>
      </c>
      <c r="Q23" s="194">
        <v>16</v>
      </c>
    </row>
    <row r="24" spans="1:17" x14ac:dyDescent="0.2">
      <c r="A24" s="194">
        <v>17</v>
      </c>
      <c r="B24" s="194" t="s">
        <v>124</v>
      </c>
      <c r="C24" s="170">
        <v>1997309</v>
      </c>
      <c r="D24" s="170">
        <v>609180</v>
      </c>
      <c r="E24" s="170">
        <v>850591</v>
      </c>
      <c r="F24" s="170">
        <v>0</v>
      </c>
      <c r="G24" s="170">
        <v>1067923</v>
      </c>
      <c r="H24" s="170">
        <v>80214</v>
      </c>
      <c r="I24" s="170">
        <v>337059</v>
      </c>
      <c r="J24" s="170">
        <v>0</v>
      </c>
      <c r="K24" s="170">
        <v>0</v>
      </c>
      <c r="L24" s="170">
        <v>161082</v>
      </c>
      <c r="M24" s="170">
        <v>1212717</v>
      </c>
      <c r="N24" s="170">
        <v>0</v>
      </c>
      <c r="O24" s="170">
        <v>0</v>
      </c>
      <c r="P24" s="170">
        <f t="shared" si="0"/>
        <v>6316075</v>
      </c>
      <c r="Q24" s="194">
        <v>17</v>
      </c>
    </row>
    <row r="25" spans="1:17" x14ac:dyDescent="0.2">
      <c r="A25" s="194">
        <v>18</v>
      </c>
      <c r="B25" s="194" t="s">
        <v>125</v>
      </c>
      <c r="C25" s="170">
        <v>1839790</v>
      </c>
      <c r="D25" s="170">
        <v>714344</v>
      </c>
      <c r="E25" s="170">
        <v>0</v>
      </c>
      <c r="F25" s="170">
        <v>0</v>
      </c>
      <c r="G25" s="170">
        <v>607314</v>
      </c>
      <c r="H25" s="170">
        <v>12962</v>
      </c>
      <c r="I25" s="170">
        <v>146939</v>
      </c>
      <c r="J25" s="170">
        <v>0</v>
      </c>
      <c r="K25" s="170">
        <v>0</v>
      </c>
      <c r="L25" s="170">
        <v>309408</v>
      </c>
      <c r="M25" s="170">
        <v>570071</v>
      </c>
      <c r="N25" s="170">
        <v>0</v>
      </c>
      <c r="O25" s="170">
        <v>97799</v>
      </c>
      <c r="P25" s="170">
        <f t="shared" si="0"/>
        <v>4298627</v>
      </c>
      <c r="Q25" s="194">
        <v>18</v>
      </c>
    </row>
    <row r="26" spans="1:17" x14ac:dyDescent="0.2">
      <c r="A26" s="194">
        <v>19</v>
      </c>
      <c r="B26" s="194" t="s">
        <v>126</v>
      </c>
      <c r="C26" s="170">
        <v>779228</v>
      </c>
      <c r="D26" s="170">
        <v>154146</v>
      </c>
      <c r="E26" s="170">
        <v>0</v>
      </c>
      <c r="F26" s="170">
        <v>1200</v>
      </c>
      <c r="G26" s="170">
        <v>25</v>
      </c>
      <c r="H26" s="170">
        <v>0</v>
      </c>
      <c r="I26" s="170">
        <v>51048</v>
      </c>
      <c r="J26" s="170">
        <v>0</v>
      </c>
      <c r="K26" s="170">
        <v>0</v>
      </c>
      <c r="L26" s="170">
        <v>0</v>
      </c>
      <c r="M26" s="170">
        <v>0</v>
      </c>
      <c r="N26" s="170">
        <v>0</v>
      </c>
      <c r="O26" s="170">
        <v>37537</v>
      </c>
      <c r="P26" s="170">
        <f t="shared" si="0"/>
        <v>1023184</v>
      </c>
      <c r="Q26" s="194">
        <v>19</v>
      </c>
    </row>
    <row r="27" spans="1:17" x14ac:dyDescent="0.2">
      <c r="A27" s="194">
        <v>20</v>
      </c>
      <c r="B27" s="194" t="s">
        <v>127</v>
      </c>
      <c r="C27" s="170">
        <v>626845</v>
      </c>
      <c r="D27" s="170">
        <v>221311</v>
      </c>
      <c r="E27" s="170">
        <v>0</v>
      </c>
      <c r="F27" s="170">
        <v>0</v>
      </c>
      <c r="G27" s="170">
        <v>307109</v>
      </c>
      <c r="H27" s="170">
        <v>0</v>
      </c>
      <c r="I27" s="170">
        <v>68951</v>
      </c>
      <c r="J27" s="170">
        <v>0</v>
      </c>
      <c r="K27" s="170">
        <v>0</v>
      </c>
      <c r="L27" s="170">
        <v>0</v>
      </c>
      <c r="M27" s="170">
        <v>0</v>
      </c>
      <c r="N27" s="170">
        <v>0</v>
      </c>
      <c r="O27" s="170">
        <v>48949</v>
      </c>
      <c r="P27" s="170">
        <f t="shared" si="0"/>
        <v>1273165</v>
      </c>
      <c r="Q27" s="194">
        <v>20</v>
      </c>
    </row>
    <row r="28" spans="1:17" x14ac:dyDescent="0.2">
      <c r="A28" s="194">
        <v>21</v>
      </c>
      <c r="B28" s="194" t="s">
        <v>128</v>
      </c>
      <c r="C28" s="170">
        <v>48668697</v>
      </c>
      <c r="D28" s="170">
        <v>8043759</v>
      </c>
      <c r="E28" s="170">
        <v>20580987</v>
      </c>
      <c r="F28" s="170">
        <v>0</v>
      </c>
      <c r="G28" s="170">
        <v>13944691</v>
      </c>
      <c r="H28" s="170">
        <v>2181534</v>
      </c>
      <c r="I28" s="170">
        <v>4637930</v>
      </c>
      <c r="J28" s="170">
        <v>0</v>
      </c>
      <c r="K28" s="170">
        <v>0</v>
      </c>
      <c r="L28" s="170">
        <v>5186616</v>
      </c>
      <c r="M28" s="170">
        <v>0</v>
      </c>
      <c r="N28" s="170">
        <v>0</v>
      </c>
      <c r="O28" s="170">
        <v>517624</v>
      </c>
      <c r="P28" s="170">
        <f t="shared" si="0"/>
        <v>103761838</v>
      </c>
      <c r="Q28" s="194">
        <v>21</v>
      </c>
    </row>
    <row r="29" spans="1:17" x14ac:dyDescent="0.2">
      <c r="A29" s="194">
        <v>22</v>
      </c>
      <c r="B29" s="194" t="s">
        <v>129</v>
      </c>
      <c r="C29" s="170">
        <v>898361</v>
      </c>
      <c r="D29" s="170">
        <v>378527</v>
      </c>
      <c r="E29" s="170">
        <v>22890</v>
      </c>
      <c r="F29" s="170">
        <v>0</v>
      </c>
      <c r="G29" s="170">
        <v>325439</v>
      </c>
      <c r="H29" s="170">
        <v>0</v>
      </c>
      <c r="I29" s="170">
        <v>315886</v>
      </c>
      <c r="J29" s="170">
        <v>0</v>
      </c>
      <c r="K29" s="170">
        <v>0</v>
      </c>
      <c r="L29" s="170">
        <v>28005</v>
      </c>
      <c r="M29" s="170">
        <v>0</v>
      </c>
      <c r="N29" s="170">
        <v>0</v>
      </c>
      <c r="O29" s="170">
        <v>0</v>
      </c>
      <c r="P29" s="170">
        <f t="shared" si="0"/>
        <v>1969108</v>
      </c>
      <c r="Q29" s="194">
        <v>22</v>
      </c>
    </row>
    <row r="30" spans="1:17" x14ac:dyDescent="0.2">
      <c r="A30" s="194">
        <v>23</v>
      </c>
      <c r="B30" s="194" t="s">
        <v>130</v>
      </c>
      <c r="C30" s="170">
        <v>151223</v>
      </c>
      <c r="D30" s="170">
        <v>116594</v>
      </c>
      <c r="E30" s="170">
        <v>0</v>
      </c>
      <c r="F30" s="170">
        <v>5077</v>
      </c>
      <c r="G30" s="170">
        <v>109881</v>
      </c>
      <c r="H30" s="170">
        <v>0</v>
      </c>
      <c r="I30" s="170">
        <v>31472</v>
      </c>
      <c r="J30" s="170">
        <v>0</v>
      </c>
      <c r="K30" s="170">
        <v>0</v>
      </c>
      <c r="L30" s="170">
        <v>20615</v>
      </c>
      <c r="M30" s="170">
        <v>84030</v>
      </c>
      <c r="N30" s="170">
        <v>0</v>
      </c>
      <c r="O30" s="170">
        <v>12318</v>
      </c>
      <c r="P30" s="170">
        <f t="shared" si="0"/>
        <v>531210</v>
      </c>
      <c r="Q30" s="194">
        <v>23</v>
      </c>
    </row>
    <row r="31" spans="1:17" x14ac:dyDescent="0.2">
      <c r="A31" s="194">
        <v>24</v>
      </c>
      <c r="B31" s="194" t="s">
        <v>131</v>
      </c>
      <c r="C31" s="170">
        <v>6561608</v>
      </c>
      <c r="D31" s="170">
        <v>799701</v>
      </c>
      <c r="E31" s="170">
        <v>0</v>
      </c>
      <c r="F31" s="170">
        <v>0</v>
      </c>
      <c r="G31" s="170">
        <v>804588</v>
      </c>
      <c r="H31" s="170">
        <v>0</v>
      </c>
      <c r="I31" s="170">
        <v>885276</v>
      </c>
      <c r="J31" s="170">
        <v>0</v>
      </c>
      <c r="K31" s="170">
        <v>0</v>
      </c>
      <c r="L31" s="170">
        <v>19021</v>
      </c>
      <c r="M31" s="170">
        <v>0</v>
      </c>
      <c r="N31" s="170">
        <v>0</v>
      </c>
      <c r="O31" s="170">
        <v>0</v>
      </c>
      <c r="P31" s="170">
        <f t="shared" si="0"/>
        <v>9070194</v>
      </c>
      <c r="Q31" s="194">
        <v>24</v>
      </c>
    </row>
    <row r="32" spans="1:17" x14ac:dyDescent="0.2">
      <c r="A32" s="194">
        <v>25</v>
      </c>
      <c r="B32" s="194" t="s">
        <v>132</v>
      </c>
      <c r="C32" s="170">
        <v>441663</v>
      </c>
      <c r="D32" s="170">
        <v>172279</v>
      </c>
      <c r="E32" s="170">
        <v>111415</v>
      </c>
      <c r="F32" s="170">
        <v>0</v>
      </c>
      <c r="G32" s="170">
        <v>228304</v>
      </c>
      <c r="H32" s="170">
        <v>14113</v>
      </c>
      <c r="I32" s="170">
        <v>68240</v>
      </c>
      <c r="J32" s="170">
        <v>0</v>
      </c>
      <c r="K32" s="170">
        <v>0</v>
      </c>
      <c r="L32" s="170">
        <v>0</v>
      </c>
      <c r="M32" s="170">
        <v>0</v>
      </c>
      <c r="N32" s="170">
        <v>0</v>
      </c>
      <c r="O32" s="170">
        <v>0</v>
      </c>
      <c r="P32" s="170">
        <f t="shared" si="0"/>
        <v>1036014</v>
      </c>
      <c r="Q32" s="194">
        <v>25</v>
      </c>
    </row>
    <row r="33" spans="1:17" x14ac:dyDescent="0.2">
      <c r="A33" s="194">
        <v>26</v>
      </c>
      <c r="B33" s="194" t="s">
        <v>133</v>
      </c>
      <c r="C33" s="170">
        <v>726260</v>
      </c>
      <c r="D33" s="170">
        <v>316143</v>
      </c>
      <c r="E33" s="170">
        <v>0</v>
      </c>
      <c r="F33" s="170">
        <v>54241</v>
      </c>
      <c r="G33" s="170">
        <v>0</v>
      </c>
      <c r="H33" s="170">
        <v>0</v>
      </c>
      <c r="I33" s="170">
        <v>23080</v>
      </c>
      <c r="J33" s="170">
        <v>0</v>
      </c>
      <c r="K33" s="170">
        <v>0</v>
      </c>
      <c r="L33" s="170">
        <v>33243</v>
      </c>
      <c r="M33" s="170">
        <v>0</v>
      </c>
      <c r="N33" s="170">
        <v>8119865</v>
      </c>
      <c r="O33" s="170">
        <v>12960</v>
      </c>
      <c r="P33" s="170">
        <f t="shared" si="0"/>
        <v>9285792</v>
      </c>
      <c r="Q33" s="194">
        <v>26</v>
      </c>
    </row>
    <row r="34" spans="1:17" x14ac:dyDescent="0.2">
      <c r="A34" s="194">
        <v>27</v>
      </c>
      <c r="B34" s="194" t="s">
        <v>134</v>
      </c>
      <c r="C34" s="170">
        <v>1709871</v>
      </c>
      <c r="D34" s="170">
        <v>565419</v>
      </c>
      <c r="E34" s="170">
        <v>881130</v>
      </c>
      <c r="F34" s="170">
        <v>0</v>
      </c>
      <c r="G34" s="170">
        <v>541225</v>
      </c>
      <c r="H34" s="170">
        <v>170812</v>
      </c>
      <c r="I34" s="170">
        <v>162243</v>
      </c>
      <c r="J34" s="170">
        <v>0</v>
      </c>
      <c r="K34" s="170">
        <v>22703</v>
      </c>
      <c r="L34" s="170">
        <v>87838</v>
      </c>
      <c r="M34" s="170">
        <v>793309</v>
      </c>
      <c r="N34" s="170">
        <v>0</v>
      </c>
      <c r="O34" s="170">
        <v>2328410</v>
      </c>
      <c r="P34" s="170">
        <f t="shared" si="0"/>
        <v>7262960</v>
      </c>
      <c r="Q34" s="194">
        <v>27</v>
      </c>
    </row>
    <row r="35" spans="1:17" x14ac:dyDescent="0.2">
      <c r="A35" s="194">
        <v>28</v>
      </c>
      <c r="B35" s="194" t="s">
        <v>135</v>
      </c>
      <c r="C35" s="170">
        <v>1750367</v>
      </c>
      <c r="D35" s="170">
        <v>248314</v>
      </c>
      <c r="E35" s="170">
        <v>0</v>
      </c>
      <c r="F35" s="170">
        <v>0</v>
      </c>
      <c r="G35" s="170">
        <v>370499</v>
      </c>
      <c r="H35" s="170">
        <v>0</v>
      </c>
      <c r="I35" s="170">
        <v>29750</v>
      </c>
      <c r="J35" s="170">
        <v>0</v>
      </c>
      <c r="K35" s="170">
        <v>0</v>
      </c>
      <c r="L35" s="170">
        <v>0</v>
      </c>
      <c r="M35" s="170">
        <v>0</v>
      </c>
      <c r="N35" s="170">
        <v>0</v>
      </c>
      <c r="O35" s="170">
        <v>0</v>
      </c>
      <c r="P35" s="170">
        <f t="shared" si="0"/>
        <v>2398930</v>
      </c>
      <c r="Q35" s="194">
        <v>28</v>
      </c>
    </row>
    <row r="36" spans="1:17" x14ac:dyDescent="0.2">
      <c r="A36" s="194">
        <v>29</v>
      </c>
      <c r="B36" s="194" t="s">
        <v>78</v>
      </c>
      <c r="C36" s="170">
        <v>179705810</v>
      </c>
      <c r="D36" s="170">
        <v>45204598</v>
      </c>
      <c r="E36" s="170">
        <v>157160315</v>
      </c>
      <c r="F36" s="170">
        <v>3000860</v>
      </c>
      <c r="G36" s="170">
        <v>27038173</v>
      </c>
      <c r="H36" s="170">
        <v>21760870</v>
      </c>
      <c r="I36" s="170">
        <v>28822247</v>
      </c>
      <c r="J36" s="170">
        <v>6838274</v>
      </c>
      <c r="K36" s="170">
        <v>0</v>
      </c>
      <c r="L36" s="170">
        <v>22578980</v>
      </c>
      <c r="M36" s="170">
        <v>0</v>
      </c>
      <c r="N36" s="170">
        <v>0</v>
      </c>
      <c r="O36" s="170">
        <v>3989084</v>
      </c>
      <c r="P36" s="170">
        <f t="shared" si="0"/>
        <v>496099211</v>
      </c>
      <c r="Q36" s="194">
        <v>29</v>
      </c>
    </row>
    <row r="37" spans="1:17" x14ac:dyDescent="0.2">
      <c r="A37" s="194">
        <v>30</v>
      </c>
      <c r="B37" s="194" t="s">
        <v>136</v>
      </c>
      <c r="C37" s="170">
        <v>9241227</v>
      </c>
      <c r="D37" s="170">
        <v>1608950</v>
      </c>
      <c r="E37" s="170">
        <v>1632643</v>
      </c>
      <c r="F37" s="170">
        <v>0</v>
      </c>
      <c r="G37" s="170">
        <v>1957392</v>
      </c>
      <c r="H37" s="170">
        <v>145363</v>
      </c>
      <c r="I37" s="170">
        <v>1731125</v>
      </c>
      <c r="J37" s="170">
        <v>0</v>
      </c>
      <c r="K37" s="170">
        <v>0</v>
      </c>
      <c r="L37" s="170">
        <v>114841</v>
      </c>
      <c r="M37" s="170">
        <v>0</v>
      </c>
      <c r="N37" s="170">
        <v>0</v>
      </c>
      <c r="O37" s="170">
        <v>0</v>
      </c>
      <c r="P37" s="170">
        <f t="shared" si="0"/>
        <v>16431541</v>
      </c>
      <c r="Q37" s="194">
        <v>30</v>
      </c>
    </row>
    <row r="38" spans="1:17" x14ac:dyDescent="0.2">
      <c r="A38" s="194">
        <v>31</v>
      </c>
      <c r="B38" s="194" t="s">
        <v>137</v>
      </c>
      <c r="C38" s="170">
        <v>899208</v>
      </c>
      <c r="D38" s="170">
        <v>403596</v>
      </c>
      <c r="E38" s="170">
        <v>0</v>
      </c>
      <c r="F38" s="170">
        <v>29336</v>
      </c>
      <c r="G38" s="170">
        <v>403080</v>
      </c>
      <c r="H38" s="170">
        <v>0</v>
      </c>
      <c r="I38" s="170">
        <v>4240</v>
      </c>
      <c r="J38" s="170">
        <v>0</v>
      </c>
      <c r="K38" s="170">
        <v>0</v>
      </c>
      <c r="L38" s="170">
        <v>47372</v>
      </c>
      <c r="M38" s="170">
        <v>0</v>
      </c>
      <c r="N38" s="170">
        <v>0</v>
      </c>
      <c r="O38" s="170">
        <v>34157</v>
      </c>
      <c r="P38" s="170">
        <f t="shared" si="0"/>
        <v>1820989</v>
      </c>
      <c r="Q38" s="194">
        <v>31</v>
      </c>
    </row>
    <row r="39" spans="1:17" x14ac:dyDescent="0.2">
      <c r="A39" s="194">
        <v>32</v>
      </c>
      <c r="B39" s="194" t="s">
        <v>138</v>
      </c>
      <c r="C39" s="170">
        <v>1696819</v>
      </c>
      <c r="D39" s="170">
        <v>573023</v>
      </c>
      <c r="E39" s="170">
        <v>0</v>
      </c>
      <c r="F39" s="170">
        <v>0</v>
      </c>
      <c r="G39" s="170">
        <v>733566</v>
      </c>
      <c r="H39" s="170">
        <v>76925</v>
      </c>
      <c r="I39" s="170">
        <v>356276</v>
      </c>
      <c r="J39" s="170">
        <v>0</v>
      </c>
      <c r="K39" s="170">
        <v>0</v>
      </c>
      <c r="L39" s="170">
        <v>0</v>
      </c>
      <c r="M39" s="170">
        <v>0</v>
      </c>
      <c r="N39" s="170">
        <v>0</v>
      </c>
      <c r="O39" s="170">
        <v>0</v>
      </c>
      <c r="P39" s="170">
        <f t="shared" si="0"/>
        <v>3436609</v>
      </c>
      <c r="Q39" s="194">
        <v>32</v>
      </c>
    </row>
    <row r="40" spans="1:17" x14ac:dyDescent="0.2">
      <c r="A40" s="194">
        <v>33</v>
      </c>
      <c r="B40" s="194" t="s">
        <v>80</v>
      </c>
      <c r="C40" s="170">
        <v>4550334</v>
      </c>
      <c r="D40" s="170">
        <v>987461</v>
      </c>
      <c r="E40" s="170">
        <v>3986</v>
      </c>
      <c r="F40" s="170">
        <v>235453</v>
      </c>
      <c r="G40" s="170">
        <v>2024297</v>
      </c>
      <c r="H40" s="170">
        <v>175334</v>
      </c>
      <c r="I40" s="170">
        <v>547449</v>
      </c>
      <c r="J40" s="170">
        <v>0</v>
      </c>
      <c r="K40" s="170">
        <v>0</v>
      </c>
      <c r="L40" s="170">
        <v>117111</v>
      </c>
      <c r="M40" s="170">
        <v>1059248</v>
      </c>
      <c r="N40" s="170">
        <v>0</v>
      </c>
      <c r="O40" s="170">
        <v>25</v>
      </c>
      <c r="P40" s="170">
        <f t="shared" si="0"/>
        <v>9700698</v>
      </c>
      <c r="Q40" s="194">
        <v>33</v>
      </c>
    </row>
    <row r="41" spans="1:17" x14ac:dyDescent="0.2">
      <c r="A41" s="194">
        <v>34</v>
      </c>
      <c r="B41" s="194" t="s">
        <v>139</v>
      </c>
      <c r="C41" s="170">
        <v>13613239</v>
      </c>
      <c r="D41" s="170">
        <v>3598024</v>
      </c>
      <c r="E41" s="170">
        <v>6986765</v>
      </c>
      <c r="F41" s="170">
        <v>0</v>
      </c>
      <c r="G41" s="170">
        <v>2456832</v>
      </c>
      <c r="H41" s="170">
        <v>417798</v>
      </c>
      <c r="I41" s="170">
        <v>1638399</v>
      </c>
      <c r="J41" s="170">
        <v>0</v>
      </c>
      <c r="K41" s="170">
        <v>0</v>
      </c>
      <c r="L41" s="170">
        <v>679742</v>
      </c>
      <c r="M41" s="170">
        <v>4992799</v>
      </c>
      <c r="N41" s="170">
        <v>0</v>
      </c>
      <c r="O41" s="170">
        <v>42078</v>
      </c>
      <c r="P41" s="170">
        <f t="shared" si="0"/>
        <v>34425676</v>
      </c>
      <c r="Q41" s="194">
        <v>34</v>
      </c>
    </row>
    <row r="42" spans="1:17" x14ac:dyDescent="0.2">
      <c r="A42" s="194">
        <v>35</v>
      </c>
      <c r="B42" s="194" t="s">
        <v>140</v>
      </c>
      <c r="C42" s="170">
        <v>1288101</v>
      </c>
      <c r="D42" s="170">
        <v>242071</v>
      </c>
      <c r="E42" s="170">
        <v>0</v>
      </c>
      <c r="F42" s="170">
        <v>8769</v>
      </c>
      <c r="G42" s="170">
        <v>206269</v>
      </c>
      <c r="H42" s="170">
        <v>0</v>
      </c>
      <c r="I42" s="170">
        <v>68641</v>
      </c>
      <c r="J42" s="170">
        <v>0</v>
      </c>
      <c r="K42" s="170">
        <v>0</v>
      </c>
      <c r="L42" s="170">
        <v>117331</v>
      </c>
      <c r="M42" s="170">
        <v>0</v>
      </c>
      <c r="N42" s="170">
        <v>0</v>
      </c>
      <c r="O42" s="170">
        <v>50625</v>
      </c>
      <c r="P42" s="170">
        <f t="shared" si="0"/>
        <v>1981807</v>
      </c>
      <c r="Q42" s="194">
        <v>35</v>
      </c>
    </row>
    <row r="43" spans="1:17" x14ac:dyDescent="0.2">
      <c r="A43" s="194">
        <v>36</v>
      </c>
      <c r="B43" s="194" t="s">
        <v>141</v>
      </c>
      <c r="C43" s="170">
        <v>4363168</v>
      </c>
      <c r="D43" s="170">
        <v>854780</v>
      </c>
      <c r="E43" s="170">
        <v>1682846</v>
      </c>
      <c r="F43" s="170">
        <v>0</v>
      </c>
      <c r="G43" s="170">
        <v>0</v>
      </c>
      <c r="H43" s="170">
        <v>310683</v>
      </c>
      <c r="I43" s="170">
        <v>552883</v>
      </c>
      <c r="J43" s="170">
        <v>0</v>
      </c>
      <c r="K43" s="170">
        <v>0</v>
      </c>
      <c r="L43" s="170">
        <v>209149</v>
      </c>
      <c r="M43" s="170">
        <v>2194698</v>
      </c>
      <c r="N43" s="170">
        <v>0</v>
      </c>
      <c r="O43" s="170">
        <v>0</v>
      </c>
      <c r="P43" s="170">
        <f t="shared" si="0"/>
        <v>10168207</v>
      </c>
      <c r="Q43" s="194">
        <v>36</v>
      </c>
    </row>
    <row r="44" spans="1:17" x14ac:dyDescent="0.2">
      <c r="A44" s="194">
        <v>37</v>
      </c>
      <c r="B44" s="194" t="s">
        <v>142</v>
      </c>
      <c r="C44" s="170">
        <v>2822028</v>
      </c>
      <c r="D44" s="170">
        <v>459699</v>
      </c>
      <c r="E44" s="170">
        <v>898753</v>
      </c>
      <c r="F44" s="170">
        <v>0</v>
      </c>
      <c r="G44" s="170">
        <v>767700</v>
      </c>
      <c r="H44" s="170">
        <v>988648</v>
      </c>
      <c r="I44" s="170">
        <v>587638</v>
      </c>
      <c r="J44" s="170">
        <v>0</v>
      </c>
      <c r="K44" s="170">
        <v>0</v>
      </c>
      <c r="L44" s="170">
        <v>879</v>
      </c>
      <c r="M44" s="170">
        <v>0</v>
      </c>
      <c r="N44" s="170">
        <v>0</v>
      </c>
      <c r="O44" s="170">
        <v>96852</v>
      </c>
      <c r="P44" s="170">
        <f t="shared" si="0"/>
        <v>6622197</v>
      </c>
      <c r="Q44" s="194">
        <v>37</v>
      </c>
    </row>
    <row r="45" spans="1:17" x14ac:dyDescent="0.2">
      <c r="A45" s="194">
        <v>38</v>
      </c>
      <c r="B45" s="194" t="s">
        <v>143</v>
      </c>
      <c r="C45" s="170">
        <v>450875</v>
      </c>
      <c r="D45" s="170">
        <v>340819</v>
      </c>
      <c r="E45" s="170">
        <v>0</v>
      </c>
      <c r="F45" s="170">
        <v>0</v>
      </c>
      <c r="G45" s="170">
        <v>269472</v>
      </c>
      <c r="H45" s="170">
        <v>12456</v>
      </c>
      <c r="I45" s="170">
        <v>116308</v>
      </c>
      <c r="J45" s="170">
        <v>0</v>
      </c>
      <c r="K45" s="170">
        <v>0</v>
      </c>
      <c r="L45" s="170">
        <v>27510</v>
      </c>
      <c r="M45" s="170">
        <v>0</v>
      </c>
      <c r="N45" s="170">
        <v>0</v>
      </c>
      <c r="O45" s="170">
        <v>34402</v>
      </c>
      <c r="P45" s="170">
        <f t="shared" si="0"/>
        <v>1251842</v>
      </c>
      <c r="Q45" s="194">
        <v>38</v>
      </c>
    </row>
    <row r="46" spans="1:17" x14ac:dyDescent="0.2">
      <c r="A46" s="194">
        <v>39</v>
      </c>
      <c r="B46" s="194" t="s">
        <v>144</v>
      </c>
      <c r="C46" s="170">
        <v>1908825</v>
      </c>
      <c r="D46" s="170">
        <v>415924</v>
      </c>
      <c r="E46" s="170">
        <v>629285</v>
      </c>
      <c r="F46" s="170">
        <v>0</v>
      </c>
      <c r="G46" s="170">
        <v>452191</v>
      </c>
      <c r="H46" s="170">
        <v>60471</v>
      </c>
      <c r="I46" s="170">
        <v>241751</v>
      </c>
      <c r="J46" s="170">
        <v>0</v>
      </c>
      <c r="K46" s="170">
        <v>0</v>
      </c>
      <c r="L46" s="170">
        <v>211939</v>
      </c>
      <c r="M46" s="170">
        <v>736321</v>
      </c>
      <c r="N46" s="170">
        <v>0</v>
      </c>
      <c r="O46" s="170">
        <v>0</v>
      </c>
      <c r="P46" s="170">
        <f t="shared" si="0"/>
        <v>4656707</v>
      </c>
      <c r="Q46" s="194">
        <v>39</v>
      </c>
    </row>
    <row r="47" spans="1:17" x14ac:dyDescent="0.2">
      <c r="A47" s="218">
        <v>40</v>
      </c>
      <c r="B47" s="218" t="s">
        <v>145</v>
      </c>
      <c r="C47" s="174">
        <v>2988904</v>
      </c>
      <c r="D47" s="174">
        <v>301293</v>
      </c>
      <c r="E47" s="174">
        <v>850688</v>
      </c>
      <c r="F47" s="174">
        <v>39183</v>
      </c>
      <c r="G47" s="174">
        <v>195330</v>
      </c>
      <c r="H47" s="174">
        <v>0</v>
      </c>
      <c r="I47" s="174">
        <v>39840</v>
      </c>
      <c r="J47" s="174">
        <v>0</v>
      </c>
      <c r="K47" s="174">
        <v>0</v>
      </c>
      <c r="L47" s="174">
        <v>78321</v>
      </c>
      <c r="M47" s="174">
        <v>297931</v>
      </c>
      <c r="N47" s="174">
        <v>0</v>
      </c>
      <c r="O47" s="174">
        <v>42812</v>
      </c>
      <c r="P47" s="174">
        <f t="shared" si="0"/>
        <v>4834302</v>
      </c>
      <c r="Q47" s="218">
        <v>40</v>
      </c>
    </row>
    <row r="48" spans="1:17" x14ac:dyDescent="0.2">
      <c r="A48" s="194">
        <v>41</v>
      </c>
      <c r="B48" s="194" t="s">
        <v>146</v>
      </c>
      <c r="C48" s="170">
        <v>2988281</v>
      </c>
      <c r="D48" s="170">
        <v>1046059</v>
      </c>
      <c r="E48" s="170">
        <v>298485</v>
      </c>
      <c r="F48" s="170">
        <v>43754</v>
      </c>
      <c r="G48" s="170">
        <v>951985</v>
      </c>
      <c r="H48" s="170">
        <v>0</v>
      </c>
      <c r="I48" s="170">
        <v>216924</v>
      </c>
      <c r="J48" s="170">
        <v>0</v>
      </c>
      <c r="K48" s="170">
        <v>0</v>
      </c>
      <c r="L48" s="170">
        <v>210681</v>
      </c>
      <c r="M48" s="170">
        <v>289792</v>
      </c>
      <c r="N48" s="170">
        <v>0</v>
      </c>
      <c r="O48" s="170">
        <v>634100</v>
      </c>
      <c r="P48" s="170">
        <f t="shared" si="0"/>
        <v>6680061</v>
      </c>
      <c r="Q48" s="194">
        <v>41</v>
      </c>
    </row>
    <row r="49" spans="1:17" s="219" customFormat="1" x14ac:dyDescent="0.2">
      <c r="A49" s="201">
        <v>42</v>
      </c>
      <c r="B49" s="201" t="s">
        <v>147</v>
      </c>
      <c r="C49" s="104">
        <v>20752689</v>
      </c>
      <c r="D49" s="104">
        <v>1939939</v>
      </c>
      <c r="E49" s="104">
        <v>624643</v>
      </c>
      <c r="F49" s="104">
        <v>633154</v>
      </c>
      <c r="G49" s="104">
        <v>0</v>
      </c>
      <c r="H49" s="104">
        <v>746692</v>
      </c>
      <c r="I49" s="104">
        <v>2365162</v>
      </c>
      <c r="J49" s="104">
        <v>0</v>
      </c>
      <c r="K49" s="104">
        <v>0</v>
      </c>
      <c r="L49" s="104">
        <v>1019697</v>
      </c>
      <c r="M49" s="104">
        <v>0</v>
      </c>
      <c r="N49" s="104">
        <v>0</v>
      </c>
      <c r="O49" s="104">
        <v>0</v>
      </c>
      <c r="P49" s="104">
        <f t="shared" si="0"/>
        <v>28081976</v>
      </c>
      <c r="Q49" s="201">
        <v>42</v>
      </c>
    </row>
    <row r="50" spans="1:17" x14ac:dyDescent="0.2">
      <c r="A50" s="194">
        <v>43</v>
      </c>
      <c r="B50" s="194" t="s">
        <v>148</v>
      </c>
      <c r="C50" s="170">
        <v>64666206</v>
      </c>
      <c r="D50" s="170">
        <v>2813090</v>
      </c>
      <c r="E50" s="170">
        <v>35432437</v>
      </c>
      <c r="F50" s="170">
        <v>0</v>
      </c>
      <c r="G50" s="170">
        <v>7199016</v>
      </c>
      <c r="H50" s="170">
        <v>17318152</v>
      </c>
      <c r="I50" s="170">
        <v>4518839</v>
      </c>
      <c r="J50" s="170">
        <v>0</v>
      </c>
      <c r="K50" s="170">
        <v>0</v>
      </c>
      <c r="L50" s="170">
        <v>13448236</v>
      </c>
      <c r="M50" s="170">
        <v>28443883</v>
      </c>
      <c r="N50" s="170">
        <v>0</v>
      </c>
      <c r="O50" s="170">
        <v>1732544</v>
      </c>
      <c r="P50" s="170">
        <f t="shared" si="0"/>
        <v>175572403</v>
      </c>
      <c r="Q50" s="194">
        <v>43</v>
      </c>
    </row>
    <row r="51" spans="1:17" x14ac:dyDescent="0.2">
      <c r="A51" s="194">
        <v>44</v>
      </c>
      <c r="B51" s="194" t="s">
        <v>149</v>
      </c>
      <c r="C51" s="170">
        <v>4278562</v>
      </c>
      <c r="D51" s="170">
        <v>2748488</v>
      </c>
      <c r="E51" s="170">
        <v>1655802</v>
      </c>
      <c r="F51" s="170">
        <v>0</v>
      </c>
      <c r="G51" s="170">
        <v>867476</v>
      </c>
      <c r="H51" s="170">
        <v>232264</v>
      </c>
      <c r="I51" s="170">
        <v>210150</v>
      </c>
      <c r="J51" s="170">
        <v>0</v>
      </c>
      <c r="K51" s="170">
        <v>0</v>
      </c>
      <c r="L51" s="170">
        <v>120922</v>
      </c>
      <c r="M51" s="170">
        <v>2209537</v>
      </c>
      <c r="N51" s="170">
        <v>0</v>
      </c>
      <c r="O51" s="170">
        <v>0</v>
      </c>
      <c r="P51" s="170">
        <f t="shared" si="0"/>
        <v>12323201</v>
      </c>
      <c r="Q51" s="194">
        <v>44</v>
      </c>
    </row>
    <row r="52" spans="1:17" x14ac:dyDescent="0.2">
      <c r="A52" s="194">
        <v>45</v>
      </c>
      <c r="B52" s="194" t="s">
        <v>150</v>
      </c>
      <c r="C52" s="170">
        <v>130764</v>
      </c>
      <c r="D52" s="170">
        <v>63129</v>
      </c>
      <c r="E52" s="170">
        <v>0</v>
      </c>
      <c r="F52" s="170">
        <v>0</v>
      </c>
      <c r="G52" s="170">
        <v>58419</v>
      </c>
      <c r="H52" s="170">
        <v>14221</v>
      </c>
      <c r="I52" s="170">
        <v>23386</v>
      </c>
      <c r="J52" s="170">
        <v>0</v>
      </c>
      <c r="K52" s="170">
        <v>0</v>
      </c>
      <c r="L52" s="170">
        <v>3971</v>
      </c>
      <c r="M52" s="170">
        <v>0</v>
      </c>
      <c r="N52" s="170">
        <v>0</v>
      </c>
      <c r="O52" s="170">
        <v>6495</v>
      </c>
      <c r="P52" s="170">
        <f t="shared" si="0"/>
        <v>300385</v>
      </c>
      <c r="Q52" s="194">
        <v>45</v>
      </c>
    </row>
    <row r="53" spans="1:17" x14ac:dyDescent="0.2">
      <c r="A53" s="194">
        <v>46</v>
      </c>
      <c r="B53" s="194" t="s">
        <v>151</v>
      </c>
      <c r="C53" s="170">
        <v>2462429</v>
      </c>
      <c r="D53" s="170">
        <v>925112</v>
      </c>
      <c r="E53" s="170">
        <v>828228</v>
      </c>
      <c r="F53" s="170">
        <v>11288</v>
      </c>
      <c r="G53" s="170">
        <v>1743745</v>
      </c>
      <c r="H53" s="170">
        <v>8620</v>
      </c>
      <c r="I53" s="170">
        <v>545482</v>
      </c>
      <c r="J53" s="170">
        <v>0</v>
      </c>
      <c r="K53" s="170">
        <v>0</v>
      </c>
      <c r="L53" s="170">
        <v>64817</v>
      </c>
      <c r="M53" s="170">
        <v>417736</v>
      </c>
      <c r="N53" s="170">
        <v>0</v>
      </c>
      <c r="O53" s="170">
        <v>123111</v>
      </c>
      <c r="P53" s="170">
        <f t="shared" ref="P53:P102" si="1">SUM(C53:O53)</f>
        <v>7130568</v>
      </c>
      <c r="Q53" s="194">
        <v>46</v>
      </c>
    </row>
    <row r="54" spans="1:17" x14ac:dyDescent="0.2">
      <c r="A54" s="194">
        <v>47</v>
      </c>
      <c r="B54" s="194" t="s">
        <v>152</v>
      </c>
      <c r="C54" s="170">
        <v>11085090</v>
      </c>
      <c r="D54" s="170">
        <v>0</v>
      </c>
      <c r="E54" s="170">
        <v>7083691</v>
      </c>
      <c r="F54" s="170">
        <v>632694</v>
      </c>
      <c r="G54" s="170">
        <v>173970</v>
      </c>
      <c r="H54" s="170">
        <v>0</v>
      </c>
      <c r="I54" s="170">
        <v>1532368</v>
      </c>
      <c r="J54" s="170">
        <v>0</v>
      </c>
      <c r="K54" s="170">
        <v>0</v>
      </c>
      <c r="L54" s="170">
        <v>3631440</v>
      </c>
      <c r="M54" s="170">
        <v>7202286</v>
      </c>
      <c r="N54" s="170">
        <v>0</v>
      </c>
      <c r="O54" s="170">
        <v>471485</v>
      </c>
      <c r="P54" s="170">
        <f t="shared" si="1"/>
        <v>31813024</v>
      </c>
      <c r="Q54" s="194">
        <v>47</v>
      </c>
    </row>
    <row r="55" spans="1:17" x14ac:dyDescent="0.2">
      <c r="A55" s="194">
        <v>48</v>
      </c>
      <c r="B55" s="194" t="s">
        <v>153</v>
      </c>
      <c r="C55" s="170">
        <v>172073</v>
      </c>
      <c r="D55" s="170">
        <v>192799</v>
      </c>
      <c r="E55" s="170">
        <v>19125</v>
      </c>
      <c r="F55" s="170">
        <v>0</v>
      </c>
      <c r="G55" s="170">
        <v>190999</v>
      </c>
      <c r="H55" s="170">
        <v>5561</v>
      </c>
      <c r="I55" s="170">
        <v>45802</v>
      </c>
      <c r="J55" s="170">
        <v>0</v>
      </c>
      <c r="K55" s="170">
        <v>0</v>
      </c>
      <c r="L55" s="170">
        <v>0</v>
      </c>
      <c r="M55" s="170">
        <v>0</v>
      </c>
      <c r="N55" s="170">
        <v>0</v>
      </c>
      <c r="O55" s="170">
        <v>0</v>
      </c>
      <c r="P55" s="170">
        <f t="shared" si="1"/>
        <v>626359</v>
      </c>
      <c r="Q55" s="194">
        <v>48</v>
      </c>
    </row>
    <row r="56" spans="1:17" x14ac:dyDescent="0.2">
      <c r="A56" s="194">
        <v>49</v>
      </c>
      <c r="B56" s="194" t="s">
        <v>154</v>
      </c>
      <c r="C56" s="170">
        <v>2320196</v>
      </c>
      <c r="D56" s="170">
        <v>257642</v>
      </c>
      <c r="E56" s="170">
        <v>1622037</v>
      </c>
      <c r="F56" s="170">
        <v>0</v>
      </c>
      <c r="G56" s="170">
        <v>605266</v>
      </c>
      <c r="H56" s="170">
        <v>38364</v>
      </c>
      <c r="I56" s="170">
        <v>323727</v>
      </c>
      <c r="J56" s="170">
        <v>0</v>
      </c>
      <c r="K56" s="170">
        <v>0</v>
      </c>
      <c r="L56" s="170">
        <v>228921</v>
      </c>
      <c r="M56" s="170">
        <v>1156890</v>
      </c>
      <c r="N56" s="170">
        <v>0</v>
      </c>
      <c r="O56" s="170">
        <v>718000</v>
      </c>
      <c r="P56" s="170">
        <f t="shared" si="1"/>
        <v>7271043</v>
      </c>
      <c r="Q56" s="194">
        <v>49</v>
      </c>
    </row>
    <row r="57" spans="1:17" x14ac:dyDescent="0.2">
      <c r="A57" s="194">
        <v>50</v>
      </c>
      <c r="B57" s="194" t="s">
        <v>155</v>
      </c>
      <c r="C57" s="174">
        <v>932215</v>
      </c>
      <c r="D57" s="174">
        <v>231786</v>
      </c>
      <c r="E57" s="174">
        <v>437265</v>
      </c>
      <c r="F57" s="174">
        <v>0</v>
      </c>
      <c r="G57" s="174">
        <v>395593</v>
      </c>
      <c r="H57" s="174">
        <v>91899</v>
      </c>
      <c r="I57" s="174">
        <v>218718</v>
      </c>
      <c r="J57" s="174">
        <v>0</v>
      </c>
      <c r="K57" s="174">
        <v>0</v>
      </c>
      <c r="L57" s="174">
        <v>0</v>
      </c>
      <c r="M57" s="174">
        <v>343765</v>
      </c>
      <c r="N57" s="174">
        <v>0</v>
      </c>
      <c r="O57" s="174">
        <v>0</v>
      </c>
      <c r="P57" s="170">
        <f t="shared" si="1"/>
        <v>2651241</v>
      </c>
      <c r="Q57" s="194">
        <v>50</v>
      </c>
    </row>
    <row r="58" spans="1:17" x14ac:dyDescent="0.2">
      <c r="A58" s="194">
        <v>51</v>
      </c>
      <c r="B58" s="194" t="s">
        <v>156</v>
      </c>
      <c r="C58" s="169">
        <v>1598149</v>
      </c>
      <c r="D58" s="169">
        <v>0</v>
      </c>
      <c r="E58" s="169">
        <v>0</v>
      </c>
      <c r="F58" s="169">
        <v>0</v>
      </c>
      <c r="G58" s="169">
        <v>195978</v>
      </c>
      <c r="H58" s="169">
        <v>28845</v>
      </c>
      <c r="I58" s="169">
        <v>186670</v>
      </c>
      <c r="J58" s="169">
        <v>0</v>
      </c>
      <c r="K58" s="169">
        <v>0</v>
      </c>
      <c r="L58" s="169">
        <v>0</v>
      </c>
      <c r="M58" s="169">
        <v>0</v>
      </c>
      <c r="N58" s="169">
        <v>0</v>
      </c>
      <c r="O58" s="169">
        <v>42378</v>
      </c>
      <c r="P58" s="169">
        <f t="shared" si="1"/>
        <v>2052020</v>
      </c>
      <c r="Q58" s="194">
        <v>51</v>
      </c>
    </row>
    <row r="59" spans="1:17" x14ac:dyDescent="0.2">
      <c r="A59" s="194">
        <v>52</v>
      </c>
      <c r="B59" s="194" t="s">
        <v>157</v>
      </c>
      <c r="C59" s="170">
        <v>1258894</v>
      </c>
      <c r="D59" s="170">
        <v>432668</v>
      </c>
      <c r="E59" s="170">
        <v>0</v>
      </c>
      <c r="F59" s="170">
        <v>0</v>
      </c>
      <c r="G59" s="170">
        <v>559191</v>
      </c>
      <c r="H59" s="170">
        <v>30521</v>
      </c>
      <c r="I59" s="170">
        <v>55473</v>
      </c>
      <c r="J59" s="170">
        <v>0</v>
      </c>
      <c r="K59" s="170">
        <v>152</v>
      </c>
      <c r="L59" s="170">
        <v>1582</v>
      </c>
      <c r="M59" s="170">
        <v>0</v>
      </c>
      <c r="N59" s="170">
        <v>10235</v>
      </c>
      <c r="O59" s="170">
        <v>0</v>
      </c>
      <c r="P59" s="170">
        <f t="shared" si="1"/>
        <v>2348716</v>
      </c>
      <c r="Q59" s="194">
        <v>52</v>
      </c>
    </row>
    <row r="60" spans="1:17" x14ac:dyDescent="0.2">
      <c r="A60" s="194">
        <v>53</v>
      </c>
      <c r="B60" s="194" t="s">
        <v>158</v>
      </c>
      <c r="C60" s="170">
        <v>72469150</v>
      </c>
      <c r="D60" s="170">
        <v>10829893</v>
      </c>
      <c r="E60" s="170">
        <v>35210681</v>
      </c>
      <c r="F60" s="170">
        <v>0</v>
      </c>
      <c r="G60" s="170">
        <v>7091920</v>
      </c>
      <c r="H60" s="170">
        <v>8916977</v>
      </c>
      <c r="I60" s="170">
        <v>13495539</v>
      </c>
      <c r="J60" s="170">
        <v>0</v>
      </c>
      <c r="K60" s="170">
        <v>0</v>
      </c>
      <c r="L60" s="170">
        <v>6092608</v>
      </c>
      <c r="M60" s="170">
        <v>0</v>
      </c>
      <c r="N60" s="170">
        <v>0</v>
      </c>
      <c r="O60" s="170">
        <v>46523607</v>
      </c>
      <c r="P60" s="170">
        <f t="shared" si="1"/>
        <v>200630375</v>
      </c>
      <c r="Q60" s="194">
        <v>53</v>
      </c>
    </row>
    <row r="61" spans="1:17" x14ac:dyDescent="0.2">
      <c r="A61" s="194">
        <v>54</v>
      </c>
      <c r="B61" s="194" t="s">
        <v>159</v>
      </c>
      <c r="C61" s="170">
        <v>3673209</v>
      </c>
      <c r="D61" s="170">
        <v>610599</v>
      </c>
      <c r="E61" s="170">
        <v>185883</v>
      </c>
      <c r="F61" s="170">
        <v>18691</v>
      </c>
      <c r="G61" s="170">
        <v>1329437</v>
      </c>
      <c r="H61" s="170">
        <v>0</v>
      </c>
      <c r="I61" s="170">
        <v>579547</v>
      </c>
      <c r="J61" s="170">
        <v>0</v>
      </c>
      <c r="K61" s="170">
        <v>0</v>
      </c>
      <c r="L61" s="170">
        <v>150539</v>
      </c>
      <c r="M61" s="170">
        <v>1094835</v>
      </c>
      <c r="N61" s="170">
        <v>0</v>
      </c>
      <c r="O61" s="170">
        <v>0</v>
      </c>
      <c r="P61" s="170">
        <f t="shared" si="1"/>
        <v>7642740</v>
      </c>
      <c r="Q61" s="194">
        <v>54</v>
      </c>
    </row>
    <row r="62" spans="1:17" x14ac:dyDescent="0.2">
      <c r="A62" s="194">
        <v>55</v>
      </c>
      <c r="B62" s="194" t="s">
        <v>160</v>
      </c>
      <c r="C62" s="170">
        <v>422732</v>
      </c>
      <c r="D62" s="170">
        <v>184421</v>
      </c>
      <c r="E62" s="170">
        <v>0</v>
      </c>
      <c r="F62" s="170">
        <v>0</v>
      </c>
      <c r="G62" s="170">
        <v>230185</v>
      </c>
      <c r="H62" s="170">
        <v>0</v>
      </c>
      <c r="I62" s="170">
        <v>59827</v>
      </c>
      <c r="J62" s="170">
        <v>0</v>
      </c>
      <c r="K62" s="170">
        <v>0</v>
      </c>
      <c r="L62" s="170">
        <v>0</v>
      </c>
      <c r="M62" s="170">
        <v>0</v>
      </c>
      <c r="N62" s="170">
        <v>0</v>
      </c>
      <c r="O62" s="170">
        <v>23310</v>
      </c>
      <c r="P62" s="170">
        <f t="shared" si="1"/>
        <v>920475</v>
      </c>
      <c r="Q62" s="194">
        <v>55</v>
      </c>
    </row>
    <row r="63" spans="1:17" x14ac:dyDescent="0.2">
      <c r="A63" s="194">
        <v>56</v>
      </c>
      <c r="B63" s="194" t="s">
        <v>161</v>
      </c>
      <c r="C63" s="170">
        <v>1021382</v>
      </c>
      <c r="D63" s="170">
        <v>379991</v>
      </c>
      <c r="E63" s="170">
        <v>0</v>
      </c>
      <c r="F63" s="170">
        <v>18866</v>
      </c>
      <c r="G63" s="170">
        <v>446360</v>
      </c>
      <c r="H63" s="170">
        <v>104958</v>
      </c>
      <c r="I63" s="170">
        <v>158049</v>
      </c>
      <c r="J63" s="170">
        <v>0</v>
      </c>
      <c r="K63" s="170">
        <v>0</v>
      </c>
      <c r="L63" s="170">
        <v>150390</v>
      </c>
      <c r="M63" s="170">
        <v>445670</v>
      </c>
      <c r="N63" s="170">
        <v>0</v>
      </c>
      <c r="O63" s="170">
        <v>0</v>
      </c>
      <c r="P63" s="170">
        <f t="shared" si="1"/>
        <v>2725666</v>
      </c>
      <c r="Q63" s="194">
        <v>56</v>
      </c>
    </row>
    <row r="64" spans="1:17" x14ac:dyDescent="0.2">
      <c r="A64" s="194">
        <v>57</v>
      </c>
      <c r="B64" s="194" t="s">
        <v>162</v>
      </c>
      <c r="C64" s="170">
        <v>483614</v>
      </c>
      <c r="D64" s="170">
        <v>151482</v>
      </c>
      <c r="E64" s="170">
        <v>185650</v>
      </c>
      <c r="F64" s="170">
        <v>0</v>
      </c>
      <c r="G64" s="170">
        <v>296260</v>
      </c>
      <c r="H64" s="170">
        <v>91307</v>
      </c>
      <c r="I64" s="170">
        <v>109783</v>
      </c>
      <c r="J64" s="170">
        <v>0</v>
      </c>
      <c r="K64" s="170">
        <v>0</v>
      </c>
      <c r="L64" s="170">
        <v>0</v>
      </c>
      <c r="M64" s="170">
        <v>113601</v>
      </c>
      <c r="N64" s="170">
        <v>0</v>
      </c>
      <c r="O64" s="170">
        <v>35385</v>
      </c>
      <c r="P64" s="170">
        <f t="shared" si="1"/>
        <v>1467082</v>
      </c>
      <c r="Q64" s="194">
        <v>57</v>
      </c>
    </row>
    <row r="65" spans="1:17" x14ac:dyDescent="0.2">
      <c r="A65" s="194">
        <v>58</v>
      </c>
      <c r="B65" s="194" t="s">
        <v>163</v>
      </c>
      <c r="C65" s="170">
        <v>4764631</v>
      </c>
      <c r="D65" s="170">
        <v>523589</v>
      </c>
      <c r="E65" s="170">
        <v>1837</v>
      </c>
      <c r="F65" s="170">
        <v>0</v>
      </c>
      <c r="G65" s="170">
        <v>612205</v>
      </c>
      <c r="H65" s="170">
        <v>5711</v>
      </c>
      <c r="I65" s="170">
        <v>282551</v>
      </c>
      <c r="J65" s="170">
        <v>0</v>
      </c>
      <c r="K65" s="170">
        <v>0</v>
      </c>
      <c r="L65" s="170">
        <v>75738</v>
      </c>
      <c r="M65" s="170">
        <v>0</v>
      </c>
      <c r="N65" s="170">
        <v>0</v>
      </c>
      <c r="O65" s="170">
        <v>86129</v>
      </c>
      <c r="P65" s="170">
        <f t="shared" si="1"/>
        <v>6352391</v>
      </c>
      <c r="Q65" s="194">
        <v>58</v>
      </c>
    </row>
    <row r="66" spans="1:17" x14ac:dyDescent="0.2">
      <c r="A66" s="194">
        <v>59</v>
      </c>
      <c r="B66" s="194" t="s">
        <v>164</v>
      </c>
      <c r="C66" s="170">
        <v>1062404</v>
      </c>
      <c r="D66" s="170">
        <v>231960</v>
      </c>
      <c r="E66" s="170">
        <v>162696</v>
      </c>
      <c r="F66" s="170">
        <v>0</v>
      </c>
      <c r="G66" s="170">
        <v>297641</v>
      </c>
      <c r="H66" s="170">
        <v>94068</v>
      </c>
      <c r="I66" s="170">
        <v>198845</v>
      </c>
      <c r="J66" s="170">
        <v>0</v>
      </c>
      <c r="K66" s="170">
        <v>0</v>
      </c>
      <c r="L66" s="170">
        <v>0</v>
      </c>
      <c r="M66" s="170">
        <v>380213</v>
      </c>
      <c r="N66" s="170">
        <v>0</v>
      </c>
      <c r="O66" s="170">
        <v>44463</v>
      </c>
      <c r="P66" s="170">
        <f t="shared" si="1"/>
        <v>2472290</v>
      </c>
      <c r="Q66" s="194">
        <v>59</v>
      </c>
    </row>
    <row r="67" spans="1:17" x14ac:dyDescent="0.2">
      <c r="A67" s="194">
        <v>60</v>
      </c>
      <c r="B67" s="194" t="s">
        <v>165</v>
      </c>
      <c r="C67" s="170">
        <v>9012494</v>
      </c>
      <c r="D67" s="170">
        <v>803280</v>
      </c>
      <c r="E67" s="170">
        <v>0</v>
      </c>
      <c r="F67" s="170">
        <v>0</v>
      </c>
      <c r="G67" s="170">
        <v>755323</v>
      </c>
      <c r="H67" s="170">
        <v>36873</v>
      </c>
      <c r="I67" s="170">
        <v>754811</v>
      </c>
      <c r="J67" s="170">
        <v>0</v>
      </c>
      <c r="K67" s="170">
        <v>0</v>
      </c>
      <c r="L67" s="170">
        <v>38685</v>
      </c>
      <c r="M67" s="170">
        <v>256660</v>
      </c>
      <c r="N67" s="170">
        <v>0</v>
      </c>
      <c r="O67" s="170">
        <v>0</v>
      </c>
      <c r="P67" s="170">
        <f t="shared" si="1"/>
        <v>11658126</v>
      </c>
      <c r="Q67" s="194">
        <v>60</v>
      </c>
    </row>
    <row r="68" spans="1:17" x14ac:dyDescent="0.2">
      <c r="A68" s="194">
        <v>61</v>
      </c>
      <c r="B68" s="194" t="s">
        <v>166</v>
      </c>
      <c r="C68" s="170">
        <v>1187476</v>
      </c>
      <c r="D68" s="170">
        <v>440296</v>
      </c>
      <c r="E68" s="170">
        <v>35070</v>
      </c>
      <c r="F68" s="170">
        <v>129829</v>
      </c>
      <c r="G68" s="170">
        <v>693735</v>
      </c>
      <c r="H68" s="170">
        <v>73416</v>
      </c>
      <c r="I68" s="170">
        <v>235922</v>
      </c>
      <c r="J68" s="170">
        <v>0</v>
      </c>
      <c r="K68" s="170">
        <v>0</v>
      </c>
      <c r="L68" s="170">
        <v>578340</v>
      </c>
      <c r="M68" s="170">
        <v>1058191</v>
      </c>
      <c r="N68" s="170">
        <v>0</v>
      </c>
      <c r="O68" s="170">
        <v>574</v>
      </c>
      <c r="P68" s="170">
        <f t="shared" si="1"/>
        <v>4432849</v>
      </c>
      <c r="Q68" s="194">
        <v>61</v>
      </c>
    </row>
    <row r="69" spans="1:17" x14ac:dyDescent="0.2">
      <c r="A69" s="194">
        <v>62</v>
      </c>
      <c r="B69" s="194" t="s">
        <v>167</v>
      </c>
      <c r="C69" s="170">
        <v>1555073</v>
      </c>
      <c r="D69" s="170">
        <v>296510</v>
      </c>
      <c r="E69" s="170">
        <v>801120</v>
      </c>
      <c r="F69" s="170">
        <v>7095</v>
      </c>
      <c r="G69" s="170">
        <v>567994</v>
      </c>
      <c r="H69" s="170">
        <v>69476</v>
      </c>
      <c r="I69" s="170">
        <v>426187</v>
      </c>
      <c r="J69" s="170">
        <v>0</v>
      </c>
      <c r="K69" s="170">
        <v>655</v>
      </c>
      <c r="L69" s="170">
        <v>19540</v>
      </c>
      <c r="M69" s="170">
        <v>807681</v>
      </c>
      <c r="N69" s="170">
        <v>0</v>
      </c>
      <c r="O69" s="170">
        <v>0</v>
      </c>
      <c r="P69" s="170">
        <f t="shared" si="1"/>
        <v>4551331</v>
      </c>
      <c r="Q69" s="194">
        <v>62</v>
      </c>
    </row>
    <row r="70" spans="1:17" x14ac:dyDescent="0.2">
      <c r="A70" s="194">
        <v>63</v>
      </c>
      <c r="B70" s="194" t="s">
        <v>168</v>
      </c>
      <c r="C70" s="170">
        <v>1206730</v>
      </c>
      <c r="D70" s="170">
        <v>323498</v>
      </c>
      <c r="E70" s="170">
        <v>38221</v>
      </c>
      <c r="F70" s="170">
        <v>0</v>
      </c>
      <c r="G70" s="170">
        <v>328926</v>
      </c>
      <c r="H70" s="170">
        <v>35903</v>
      </c>
      <c r="I70" s="170">
        <v>218696</v>
      </c>
      <c r="J70" s="170">
        <v>0</v>
      </c>
      <c r="K70" s="170">
        <v>0</v>
      </c>
      <c r="L70" s="170">
        <v>289444</v>
      </c>
      <c r="M70" s="170">
        <v>335188</v>
      </c>
      <c r="N70" s="170">
        <v>0</v>
      </c>
      <c r="O70" s="170">
        <v>0</v>
      </c>
      <c r="P70" s="170">
        <f t="shared" si="1"/>
        <v>2776606</v>
      </c>
      <c r="Q70" s="194">
        <v>63</v>
      </c>
    </row>
    <row r="71" spans="1:17" x14ac:dyDescent="0.2">
      <c r="A71" s="194">
        <v>64</v>
      </c>
      <c r="B71" s="194" t="s">
        <v>169</v>
      </c>
      <c r="C71" s="170">
        <v>714578</v>
      </c>
      <c r="D71" s="170">
        <v>345281</v>
      </c>
      <c r="E71" s="170">
        <v>0</v>
      </c>
      <c r="F71" s="170">
        <v>0</v>
      </c>
      <c r="G71" s="170">
        <v>367707</v>
      </c>
      <c r="H71" s="170">
        <v>214282</v>
      </c>
      <c r="I71" s="170">
        <v>163978</v>
      </c>
      <c r="J71" s="170">
        <v>0</v>
      </c>
      <c r="K71" s="170">
        <v>0</v>
      </c>
      <c r="L71" s="170">
        <v>0</v>
      </c>
      <c r="M71" s="170">
        <v>0</v>
      </c>
      <c r="N71" s="170">
        <v>0</v>
      </c>
      <c r="O71" s="170">
        <v>54541</v>
      </c>
      <c r="P71" s="170">
        <f t="shared" si="1"/>
        <v>1860367</v>
      </c>
      <c r="Q71" s="194">
        <v>64</v>
      </c>
    </row>
    <row r="72" spans="1:17" x14ac:dyDescent="0.2">
      <c r="A72" s="194">
        <v>65</v>
      </c>
      <c r="B72" s="194" t="s">
        <v>170</v>
      </c>
      <c r="C72" s="170">
        <v>1170738</v>
      </c>
      <c r="D72" s="170">
        <v>148815</v>
      </c>
      <c r="E72" s="170">
        <v>167855</v>
      </c>
      <c r="F72" s="170">
        <v>0</v>
      </c>
      <c r="G72" s="170">
        <v>114811</v>
      </c>
      <c r="H72" s="170">
        <v>0</v>
      </c>
      <c r="I72" s="170">
        <v>72009</v>
      </c>
      <c r="J72" s="170">
        <v>0</v>
      </c>
      <c r="K72" s="170">
        <v>0</v>
      </c>
      <c r="L72" s="170">
        <v>1065</v>
      </c>
      <c r="M72" s="170">
        <v>0</v>
      </c>
      <c r="N72" s="170">
        <v>0</v>
      </c>
      <c r="O72" s="170">
        <v>27580</v>
      </c>
      <c r="P72" s="170">
        <f t="shared" si="1"/>
        <v>1702873</v>
      </c>
      <c r="Q72" s="194">
        <v>65</v>
      </c>
    </row>
    <row r="73" spans="1:17" x14ac:dyDescent="0.2">
      <c r="A73" s="194">
        <v>66</v>
      </c>
      <c r="B73" s="194" t="s">
        <v>171</v>
      </c>
      <c r="C73" s="170">
        <v>3209851</v>
      </c>
      <c r="D73" s="170">
        <v>687533</v>
      </c>
      <c r="E73" s="170">
        <v>0</v>
      </c>
      <c r="F73" s="170">
        <v>24057</v>
      </c>
      <c r="G73" s="170">
        <v>1093406</v>
      </c>
      <c r="H73" s="170">
        <v>77183</v>
      </c>
      <c r="I73" s="170">
        <v>549880</v>
      </c>
      <c r="J73" s="170">
        <v>0</v>
      </c>
      <c r="K73" s="170">
        <v>0</v>
      </c>
      <c r="L73" s="170">
        <v>30084</v>
      </c>
      <c r="M73" s="170">
        <v>759517</v>
      </c>
      <c r="N73" s="170">
        <v>0</v>
      </c>
      <c r="O73" s="170">
        <v>0</v>
      </c>
      <c r="P73" s="170">
        <f t="shared" si="1"/>
        <v>6431511</v>
      </c>
      <c r="Q73" s="194">
        <v>66</v>
      </c>
    </row>
    <row r="74" spans="1:17" x14ac:dyDescent="0.2">
      <c r="A74" s="194">
        <v>67</v>
      </c>
      <c r="B74" s="194" t="s">
        <v>172</v>
      </c>
      <c r="C74" s="170">
        <v>1605724</v>
      </c>
      <c r="D74" s="170">
        <v>64428</v>
      </c>
      <c r="E74" s="170">
        <v>179484</v>
      </c>
      <c r="F74" s="170">
        <v>0</v>
      </c>
      <c r="G74" s="170">
        <v>442855</v>
      </c>
      <c r="H74" s="170">
        <v>0</v>
      </c>
      <c r="I74" s="170">
        <v>172219</v>
      </c>
      <c r="J74" s="170">
        <v>0</v>
      </c>
      <c r="K74" s="170">
        <v>0</v>
      </c>
      <c r="L74" s="170">
        <v>1150605</v>
      </c>
      <c r="M74" s="170">
        <v>371091</v>
      </c>
      <c r="N74" s="170">
        <v>0</v>
      </c>
      <c r="O74" s="170">
        <v>0</v>
      </c>
      <c r="P74" s="170">
        <f t="shared" si="1"/>
        <v>3986406</v>
      </c>
      <c r="Q74" s="194">
        <v>67</v>
      </c>
    </row>
    <row r="75" spans="1:17" x14ac:dyDescent="0.2">
      <c r="A75" s="194">
        <v>68</v>
      </c>
      <c r="B75" s="194" t="s">
        <v>173</v>
      </c>
      <c r="C75" s="170">
        <v>1137776</v>
      </c>
      <c r="D75" s="170">
        <v>406050</v>
      </c>
      <c r="E75" s="170">
        <v>0</v>
      </c>
      <c r="F75" s="170">
        <v>10182</v>
      </c>
      <c r="G75" s="170">
        <v>448508</v>
      </c>
      <c r="H75" s="170">
        <v>19471</v>
      </c>
      <c r="I75" s="170">
        <v>88586</v>
      </c>
      <c r="J75" s="170">
        <v>0</v>
      </c>
      <c r="K75" s="170">
        <v>0</v>
      </c>
      <c r="L75" s="170">
        <v>375589</v>
      </c>
      <c r="M75" s="170">
        <v>0</v>
      </c>
      <c r="N75" s="170">
        <v>0</v>
      </c>
      <c r="O75" s="170">
        <v>54731</v>
      </c>
      <c r="P75" s="170">
        <f t="shared" si="1"/>
        <v>2540893</v>
      </c>
      <c r="Q75" s="194">
        <v>68</v>
      </c>
    </row>
    <row r="76" spans="1:17" x14ac:dyDescent="0.2">
      <c r="A76" s="194">
        <v>69</v>
      </c>
      <c r="B76" s="194" t="s">
        <v>174</v>
      </c>
      <c r="C76" s="170">
        <v>2381847</v>
      </c>
      <c r="D76" s="170">
        <v>1291246</v>
      </c>
      <c r="E76" s="170">
        <v>650</v>
      </c>
      <c r="F76" s="170">
        <v>40059</v>
      </c>
      <c r="G76" s="170">
        <v>2190467</v>
      </c>
      <c r="H76" s="170">
        <v>73953</v>
      </c>
      <c r="I76" s="170">
        <v>315039</v>
      </c>
      <c r="J76" s="170">
        <v>0</v>
      </c>
      <c r="K76" s="170">
        <v>0</v>
      </c>
      <c r="L76" s="170">
        <v>0</v>
      </c>
      <c r="M76" s="170">
        <v>766399</v>
      </c>
      <c r="N76" s="170">
        <v>0</v>
      </c>
      <c r="O76" s="170">
        <v>195537</v>
      </c>
      <c r="P76" s="170">
        <f t="shared" si="1"/>
        <v>7255197</v>
      </c>
      <c r="Q76" s="194">
        <v>69</v>
      </c>
    </row>
    <row r="77" spans="1:17" x14ac:dyDescent="0.2">
      <c r="A77" s="194">
        <v>70</v>
      </c>
      <c r="B77" s="194" t="s">
        <v>175</v>
      </c>
      <c r="C77" s="170">
        <v>3039164</v>
      </c>
      <c r="D77" s="170">
        <v>666194</v>
      </c>
      <c r="E77" s="170">
        <v>108644</v>
      </c>
      <c r="F77" s="170">
        <v>219177</v>
      </c>
      <c r="G77" s="170">
        <v>1054198</v>
      </c>
      <c r="H77" s="170">
        <v>0</v>
      </c>
      <c r="I77" s="170">
        <v>410618</v>
      </c>
      <c r="J77" s="170">
        <v>0</v>
      </c>
      <c r="K77" s="170">
        <v>0</v>
      </c>
      <c r="L77" s="170">
        <v>0</v>
      </c>
      <c r="M77" s="170">
        <v>0</v>
      </c>
      <c r="N77" s="170">
        <v>0</v>
      </c>
      <c r="O77" s="170">
        <v>29624</v>
      </c>
      <c r="P77" s="170">
        <f t="shared" si="1"/>
        <v>5527619</v>
      </c>
      <c r="Q77" s="194">
        <v>70</v>
      </c>
    </row>
    <row r="78" spans="1:17" x14ac:dyDescent="0.2">
      <c r="A78" s="194">
        <v>71</v>
      </c>
      <c r="B78" s="194" t="s">
        <v>176</v>
      </c>
      <c r="C78" s="170">
        <v>2807361</v>
      </c>
      <c r="D78" s="170">
        <v>299571</v>
      </c>
      <c r="E78" s="170">
        <v>0</v>
      </c>
      <c r="F78" s="170">
        <v>64473</v>
      </c>
      <c r="G78" s="170">
        <v>492489</v>
      </c>
      <c r="H78" s="170">
        <v>0</v>
      </c>
      <c r="I78" s="170">
        <v>203446</v>
      </c>
      <c r="J78" s="170">
        <v>0</v>
      </c>
      <c r="K78" s="170">
        <v>0</v>
      </c>
      <c r="L78" s="170">
        <v>0</v>
      </c>
      <c r="M78" s="170">
        <v>0</v>
      </c>
      <c r="N78" s="170">
        <v>0</v>
      </c>
      <c r="O78" s="170">
        <v>0</v>
      </c>
      <c r="P78" s="170">
        <f t="shared" si="1"/>
        <v>3867340</v>
      </c>
      <c r="Q78" s="194">
        <v>71</v>
      </c>
    </row>
    <row r="79" spans="1:17" x14ac:dyDescent="0.2">
      <c r="A79" s="194">
        <v>72</v>
      </c>
      <c r="B79" s="194" t="s">
        <v>177</v>
      </c>
      <c r="C79" s="170">
        <v>2399805</v>
      </c>
      <c r="D79" s="170">
        <v>848090</v>
      </c>
      <c r="E79" s="170">
        <v>1453115</v>
      </c>
      <c r="F79" s="170">
        <v>0</v>
      </c>
      <c r="G79" s="170">
        <v>1030584</v>
      </c>
      <c r="H79" s="170">
        <v>90634</v>
      </c>
      <c r="I79" s="170">
        <v>295864</v>
      </c>
      <c r="J79" s="170">
        <v>0</v>
      </c>
      <c r="K79" s="170">
        <v>0</v>
      </c>
      <c r="L79" s="170">
        <v>697085</v>
      </c>
      <c r="M79" s="170">
        <v>1003094</v>
      </c>
      <c r="N79" s="170">
        <v>0</v>
      </c>
      <c r="O79" s="170">
        <v>0</v>
      </c>
      <c r="P79" s="170">
        <f t="shared" si="1"/>
        <v>7818271</v>
      </c>
      <c r="Q79" s="194">
        <v>72</v>
      </c>
    </row>
    <row r="80" spans="1:17" x14ac:dyDescent="0.2">
      <c r="A80" s="194">
        <v>73</v>
      </c>
      <c r="B80" s="194" t="s">
        <v>178</v>
      </c>
      <c r="C80" s="170">
        <v>63022000</v>
      </c>
      <c r="D80" s="170">
        <v>14196000</v>
      </c>
      <c r="E80" s="170">
        <v>25341000</v>
      </c>
      <c r="F80" s="170">
        <v>1420000</v>
      </c>
      <c r="G80" s="170">
        <v>8409000</v>
      </c>
      <c r="H80" s="170">
        <v>1834000</v>
      </c>
      <c r="I80" s="170">
        <v>8965000</v>
      </c>
      <c r="J80" s="170">
        <v>0</v>
      </c>
      <c r="K80" s="170">
        <v>0</v>
      </c>
      <c r="L80" s="170">
        <v>4030000</v>
      </c>
      <c r="M80" s="170">
        <v>0</v>
      </c>
      <c r="N80" s="170">
        <v>0</v>
      </c>
      <c r="O80" s="170">
        <v>479000</v>
      </c>
      <c r="P80" s="170">
        <f t="shared" si="1"/>
        <v>127696000</v>
      </c>
      <c r="Q80" s="194">
        <v>73</v>
      </c>
    </row>
    <row r="81" spans="1:17" x14ac:dyDescent="0.2">
      <c r="A81" s="194">
        <v>74</v>
      </c>
      <c r="B81" s="194" t="s">
        <v>179</v>
      </c>
      <c r="C81" s="170">
        <v>3317326</v>
      </c>
      <c r="D81" s="170">
        <v>652339</v>
      </c>
      <c r="E81" s="170">
        <v>740266</v>
      </c>
      <c r="F81" s="170">
        <v>0</v>
      </c>
      <c r="G81" s="170">
        <v>582547</v>
      </c>
      <c r="H81" s="170">
        <v>14862</v>
      </c>
      <c r="I81" s="170">
        <v>190615</v>
      </c>
      <c r="J81" s="170">
        <v>0</v>
      </c>
      <c r="K81" s="170">
        <v>0</v>
      </c>
      <c r="L81" s="170">
        <v>370651</v>
      </c>
      <c r="M81" s="170">
        <v>1496038</v>
      </c>
      <c r="N81" s="170">
        <v>0</v>
      </c>
      <c r="O81" s="170">
        <v>111661</v>
      </c>
      <c r="P81" s="170">
        <f t="shared" si="1"/>
        <v>7476305</v>
      </c>
      <c r="Q81" s="194">
        <v>74</v>
      </c>
    </row>
    <row r="82" spans="1:17" x14ac:dyDescent="0.2">
      <c r="A82" s="194">
        <v>75</v>
      </c>
      <c r="B82" s="194" t="s">
        <v>180</v>
      </c>
      <c r="C82" s="170">
        <v>514444</v>
      </c>
      <c r="D82" s="170">
        <v>168469</v>
      </c>
      <c r="E82" s="170">
        <v>0</v>
      </c>
      <c r="F82" s="170">
        <v>30649</v>
      </c>
      <c r="G82" s="170">
        <v>201655</v>
      </c>
      <c r="H82" s="170">
        <v>87034</v>
      </c>
      <c r="I82" s="170">
        <v>175106</v>
      </c>
      <c r="J82" s="170">
        <v>0</v>
      </c>
      <c r="K82" s="170">
        <v>0</v>
      </c>
      <c r="L82" s="170">
        <v>48409</v>
      </c>
      <c r="M82" s="170">
        <v>193634</v>
      </c>
      <c r="N82" s="170">
        <v>0</v>
      </c>
      <c r="O82" s="170">
        <v>0</v>
      </c>
      <c r="P82" s="170">
        <f t="shared" si="1"/>
        <v>1419400</v>
      </c>
      <c r="Q82" s="194">
        <v>75</v>
      </c>
    </row>
    <row r="83" spans="1:17" x14ac:dyDescent="0.2">
      <c r="A83" s="194">
        <v>76</v>
      </c>
      <c r="B83" s="194" t="s">
        <v>98</v>
      </c>
      <c r="C83" s="170">
        <v>1377297</v>
      </c>
      <c r="D83" s="170">
        <v>125351</v>
      </c>
      <c r="E83" s="170">
        <v>0</v>
      </c>
      <c r="F83" s="170">
        <v>0</v>
      </c>
      <c r="G83" s="170">
        <v>241112</v>
      </c>
      <c r="H83" s="170">
        <v>0</v>
      </c>
      <c r="I83" s="170">
        <v>72219</v>
      </c>
      <c r="J83" s="170">
        <v>0</v>
      </c>
      <c r="K83" s="170">
        <v>0</v>
      </c>
      <c r="L83" s="170">
        <v>0</v>
      </c>
      <c r="M83" s="170">
        <v>0</v>
      </c>
      <c r="N83" s="170">
        <v>0</v>
      </c>
      <c r="O83" s="170">
        <v>20587</v>
      </c>
      <c r="P83" s="170">
        <f t="shared" si="1"/>
        <v>1836566</v>
      </c>
      <c r="Q83" s="194">
        <v>76</v>
      </c>
    </row>
    <row r="84" spans="1:17" x14ac:dyDescent="0.2">
      <c r="A84" s="194">
        <v>77</v>
      </c>
      <c r="B84" s="194" t="s">
        <v>99</v>
      </c>
      <c r="C84" s="170">
        <v>10732707</v>
      </c>
      <c r="D84" s="170">
        <v>3765184</v>
      </c>
      <c r="E84" s="170">
        <v>6631066</v>
      </c>
      <c r="F84" s="170">
        <v>477272</v>
      </c>
      <c r="G84" s="170">
        <v>2269832</v>
      </c>
      <c r="H84" s="170">
        <v>651002</v>
      </c>
      <c r="I84" s="170">
        <v>1174016</v>
      </c>
      <c r="J84" s="170">
        <v>0</v>
      </c>
      <c r="K84" s="170">
        <v>91482</v>
      </c>
      <c r="L84" s="170">
        <v>1376287</v>
      </c>
      <c r="M84" s="170">
        <v>4541297</v>
      </c>
      <c r="N84" s="170">
        <v>0</v>
      </c>
      <c r="O84" s="170">
        <v>0</v>
      </c>
      <c r="P84" s="170">
        <f t="shared" si="1"/>
        <v>31710145</v>
      </c>
      <c r="Q84" s="194">
        <v>77</v>
      </c>
    </row>
    <row r="85" spans="1:17" x14ac:dyDescent="0.2">
      <c r="A85" s="194">
        <v>78</v>
      </c>
      <c r="B85" s="194" t="s">
        <v>181</v>
      </c>
      <c r="C85" s="170">
        <v>2684576</v>
      </c>
      <c r="D85" s="170">
        <v>585133</v>
      </c>
      <c r="E85" s="170">
        <v>872532</v>
      </c>
      <c r="F85" s="170">
        <v>0</v>
      </c>
      <c r="G85" s="170">
        <v>531868</v>
      </c>
      <c r="H85" s="170">
        <v>161996</v>
      </c>
      <c r="I85" s="170">
        <v>203536</v>
      </c>
      <c r="J85" s="170">
        <v>0</v>
      </c>
      <c r="K85" s="170">
        <v>0</v>
      </c>
      <c r="L85" s="170">
        <v>1719364</v>
      </c>
      <c r="M85" s="170">
        <v>1477732</v>
      </c>
      <c r="N85" s="170">
        <v>0</v>
      </c>
      <c r="O85" s="170">
        <v>0</v>
      </c>
      <c r="P85" s="170">
        <f t="shared" si="1"/>
        <v>8236737</v>
      </c>
      <c r="Q85" s="194">
        <v>78</v>
      </c>
    </row>
    <row r="86" spans="1:17" x14ac:dyDescent="0.2">
      <c r="A86" s="194">
        <v>79</v>
      </c>
      <c r="B86" s="194" t="s">
        <v>182</v>
      </c>
      <c r="C86" s="170">
        <v>6324892</v>
      </c>
      <c r="D86" s="170">
        <v>1058481</v>
      </c>
      <c r="E86" s="170">
        <v>351829</v>
      </c>
      <c r="F86" s="170">
        <v>0</v>
      </c>
      <c r="G86" s="170">
        <v>1278070</v>
      </c>
      <c r="H86" s="170">
        <v>98871</v>
      </c>
      <c r="I86" s="170">
        <v>957414</v>
      </c>
      <c r="J86" s="170">
        <v>0</v>
      </c>
      <c r="K86" s="170">
        <v>0</v>
      </c>
      <c r="L86" s="170">
        <v>258516</v>
      </c>
      <c r="M86" s="170">
        <v>1155637</v>
      </c>
      <c r="N86" s="170">
        <v>0</v>
      </c>
      <c r="O86" s="170">
        <v>0</v>
      </c>
      <c r="P86" s="170">
        <f t="shared" si="1"/>
        <v>11483710</v>
      </c>
      <c r="Q86" s="194">
        <v>79</v>
      </c>
    </row>
    <row r="87" spans="1:17" x14ac:dyDescent="0.2">
      <c r="A87" s="194">
        <v>80</v>
      </c>
      <c r="B87" s="194" t="s">
        <v>183</v>
      </c>
      <c r="C87" s="170">
        <v>1853633</v>
      </c>
      <c r="D87" s="170">
        <v>526747</v>
      </c>
      <c r="E87" s="170">
        <v>0</v>
      </c>
      <c r="F87" s="170">
        <v>4640</v>
      </c>
      <c r="G87" s="170">
        <v>48098</v>
      </c>
      <c r="H87" s="170">
        <v>11216</v>
      </c>
      <c r="I87" s="170">
        <v>44976</v>
      </c>
      <c r="J87" s="170">
        <v>0</v>
      </c>
      <c r="K87" s="170">
        <v>0</v>
      </c>
      <c r="L87" s="170">
        <v>0</v>
      </c>
      <c r="M87" s="170">
        <v>0</v>
      </c>
      <c r="N87" s="170">
        <v>667350</v>
      </c>
      <c r="O87" s="170">
        <v>140565</v>
      </c>
      <c r="P87" s="170">
        <f t="shared" si="1"/>
        <v>3297225</v>
      </c>
      <c r="Q87" s="194">
        <v>80</v>
      </c>
    </row>
    <row r="88" spans="1:17" x14ac:dyDescent="0.2">
      <c r="A88" s="194">
        <v>81</v>
      </c>
      <c r="B88" s="194" t="s">
        <v>184</v>
      </c>
      <c r="C88" s="170">
        <v>1428042</v>
      </c>
      <c r="D88" s="170">
        <v>403379</v>
      </c>
      <c r="E88" s="170">
        <v>0</v>
      </c>
      <c r="F88" s="170">
        <v>71910</v>
      </c>
      <c r="G88" s="170">
        <v>485087</v>
      </c>
      <c r="H88" s="170">
        <v>29611</v>
      </c>
      <c r="I88" s="170">
        <v>104202</v>
      </c>
      <c r="J88" s="170">
        <v>0</v>
      </c>
      <c r="K88" s="170">
        <v>0</v>
      </c>
      <c r="L88" s="170">
        <v>2528</v>
      </c>
      <c r="M88" s="170">
        <v>0</v>
      </c>
      <c r="N88" s="170">
        <v>6232</v>
      </c>
      <c r="O88" s="170">
        <v>0</v>
      </c>
      <c r="P88" s="170">
        <f t="shared" si="1"/>
        <v>2530991</v>
      </c>
      <c r="Q88" s="194">
        <v>81</v>
      </c>
    </row>
    <row r="89" spans="1:17" x14ac:dyDescent="0.2">
      <c r="A89" s="194">
        <v>82</v>
      </c>
      <c r="B89" s="194" t="s">
        <v>185</v>
      </c>
      <c r="C89" s="170">
        <v>3536415</v>
      </c>
      <c r="D89" s="170">
        <v>811838</v>
      </c>
      <c r="E89" s="170">
        <v>0</v>
      </c>
      <c r="F89" s="170">
        <v>7931</v>
      </c>
      <c r="G89" s="170">
        <v>871435</v>
      </c>
      <c r="H89" s="170">
        <v>0</v>
      </c>
      <c r="I89" s="170">
        <v>410384</v>
      </c>
      <c r="J89" s="170">
        <v>0</v>
      </c>
      <c r="K89" s="170">
        <v>0</v>
      </c>
      <c r="L89" s="170">
        <v>160463</v>
      </c>
      <c r="M89" s="170">
        <v>0</v>
      </c>
      <c r="N89" s="170">
        <v>0</v>
      </c>
      <c r="O89" s="170">
        <v>0</v>
      </c>
      <c r="P89" s="170">
        <f t="shared" si="1"/>
        <v>5798466</v>
      </c>
      <c r="Q89" s="194">
        <v>82</v>
      </c>
    </row>
    <row r="90" spans="1:17" x14ac:dyDescent="0.2">
      <c r="A90" s="194">
        <v>83</v>
      </c>
      <c r="B90" s="194" t="s">
        <v>186</v>
      </c>
      <c r="C90" s="170">
        <v>2094738</v>
      </c>
      <c r="D90" s="170">
        <v>582164</v>
      </c>
      <c r="E90" s="170">
        <v>0</v>
      </c>
      <c r="F90" s="170">
        <v>0</v>
      </c>
      <c r="G90" s="170">
        <v>459798</v>
      </c>
      <c r="H90" s="170">
        <v>0</v>
      </c>
      <c r="I90" s="170">
        <v>88539</v>
      </c>
      <c r="J90" s="170">
        <v>0</v>
      </c>
      <c r="K90" s="170">
        <v>0</v>
      </c>
      <c r="L90" s="170">
        <v>56081</v>
      </c>
      <c r="M90" s="170">
        <v>0</v>
      </c>
      <c r="N90" s="170">
        <v>0</v>
      </c>
      <c r="O90" s="170">
        <v>163475</v>
      </c>
      <c r="P90" s="170">
        <f t="shared" si="1"/>
        <v>3444795</v>
      </c>
      <c r="Q90" s="194">
        <v>83</v>
      </c>
    </row>
    <row r="91" spans="1:17" x14ac:dyDescent="0.2">
      <c r="A91" s="194">
        <v>84</v>
      </c>
      <c r="B91" s="194" t="s">
        <v>187</v>
      </c>
      <c r="C91" s="170">
        <v>589264</v>
      </c>
      <c r="D91" s="170">
        <v>519716</v>
      </c>
      <c r="E91" s="170">
        <v>164864</v>
      </c>
      <c r="F91" s="170">
        <v>0</v>
      </c>
      <c r="G91" s="170">
        <v>492654</v>
      </c>
      <c r="H91" s="170">
        <v>29075</v>
      </c>
      <c r="I91" s="170">
        <v>130101</v>
      </c>
      <c r="J91" s="170">
        <v>0</v>
      </c>
      <c r="K91" s="170">
        <v>0</v>
      </c>
      <c r="L91" s="170">
        <v>12200</v>
      </c>
      <c r="M91" s="170">
        <v>169456</v>
      </c>
      <c r="N91" s="170">
        <v>0</v>
      </c>
      <c r="O91" s="170">
        <v>69632</v>
      </c>
      <c r="P91" s="170">
        <f t="shared" si="1"/>
        <v>2176962</v>
      </c>
      <c r="Q91" s="194">
        <v>84</v>
      </c>
    </row>
    <row r="92" spans="1:17" x14ac:dyDescent="0.2">
      <c r="A92" s="194">
        <v>85</v>
      </c>
      <c r="B92" s="194" t="s">
        <v>188</v>
      </c>
      <c r="C92" s="170">
        <v>17707867</v>
      </c>
      <c r="D92" s="170">
        <v>2601318</v>
      </c>
      <c r="E92" s="170">
        <v>4372885</v>
      </c>
      <c r="F92" s="170">
        <v>634806</v>
      </c>
      <c r="G92" s="170">
        <v>3126291</v>
      </c>
      <c r="H92" s="170">
        <v>745785</v>
      </c>
      <c r="I92" s="170">
        <v>2288954</v>
      </c>
      <c r="J92" s="170">
        <v>0</v>
      </c>
      <c r="K92" s="170">
        <v>0</v>
      </c>
      <c r="L92" s="170">
        <v>1452225</v>
      </c>
      <c r="M92" s="170">
        <v>8836806</v>
      </c>
      <c r="N92" s="170">
        <v>0</v>
      </c>
      <c r="O92" s="170">
        <v>63434</v>
      </c>
      <c r="P92" s="170">
        <f t="shared" si="1"/>
        <v>41830371</v>
      </c>
      <c r="Q92" s="194">
        <v>85</v>
      </c>
    </row>
    <row r="93" spans="1:17" x14ac:dyDescent="0.2">
      <c r="A93" s="194">
        <v>86</v>
      </c>
      <c r="B93" s="194" t="s">
        <v>189</v>
      </c>
      <c r="C93" s="170">
        <v>13641300</v>
      </c>
      <c r="D93" s="170">
        <v>6119222</v>
      </c>
      <c r="E93" s="170">
        <v>0</v>
      </c>
      <c r="F93" s="170">
        <v>1188764</v>
      </c>
      <c r="G93" s="170">
        <v>2522370</v>
      </c>
      <c r="H93" s="170">
        <v>503926</v>
      </c>
      <c r="I93" s="170">
        <v>2925256</v>
      </c>
      <c r="J93" s="170">
        <v>0</v>
      </c>
      <c r="K93" s="170">
        <v>0</v>
      </c>
      <c r="L93" s="170">
        <v>1916103</v>
      </c>
      <c r="M93" s="170">
        <v>8022545</v>
      </c>
      <c r="N93" s="170">
        <v>0</v>
      </c>
      <c r="O93" s="170">
        <v>3978278</v>
      </c>
      <c r="P93" s="170">
        <f t="shared" si="1"/>
        <v>40817764</v>
      </c>
      <c r="Q93" s="194">
        <v>86</v>
      </c>
    </row>
    <row r="94" spans="1:17" x14ac:dyDescent="0.2">
      <c r="A94" s="194">
        <v>87</v>
      </c>
      <c r="B94" s="194" t="s">
        <v>190</v>
      </c>
      <c r="C94" s="170">
        <v>330474</v>
      </c>
      <c r="D94" s="170">
        <v>0</v>
      </c>
      <c r="E94" s="170">
        <v>79982</v>
      </c>
      <c r="F94" s="170">
        <v>0</v>
      </c>
      <c r="G94" s="170">
        <v>133752</v>
      </c>
      <c r="H94" s="170">
        <v>0</v>
      </c>
      <c r="I94" s="170">
        <v>47423</v>
      </c>
      <c r="J94" s="170">
        <v>0</v>
      </c>
      <c r="K94" s="170">
        <v>0</v>
      </c>
      <c r="L94" s="170">
        <v>0</v>
      </c>
      <c r="M94" s="170">
        <v>0</v>
      </c>
      <c r="N94" s="170">
        <v>0</v>
      </c>
      <c r="O94" s="170">
        <v>19289</v>
      </c>
      <c r="P94" s="170">
        <f t="shared" si="1"/>
        <v>610920</v>
      </c>
      <c r="Q94" s="194">
        <v>87</v>
      </c>
    </row>
    <row r="95" spans="1:17" x14ac:dyDescent="0.2">
      <c r="A95" s="194">
        <v>88</v>
      </c>
      <c r="B95" s="194" t="s">
        <v>191</v>
      </c>
      <c r="C95" s="170">
        <v>868292</v>
      </c>
      <c r="D95" s="170">
        <v>87579</v>
      </c>
      <c r="E95" s="170">
        <v>40752</v>
      </c>
      <c r="F95" s="170">
        <v>0</v>
      </c>
      <c r="G95" s="170">
        <v>220325</v>
      </c>
      <c r="H95" s="170">
        <v>4414</v>
      </c>
      <c r="I95" s="170">
        <v>0</v>
      </c>
      <c r="J95" s="170">
        <v>0</v>
      </c>
      <c r="K95" s="170">
        <v>0</v>
      </c>
      <c r="L95" s="170">
        <v>63681</v>
      </c>
      <c r="M95" s="170">
        <v>0</v>
      </c>
      <c r="N95" s="170">
        <v>0</v>
      </c>
      <c r="O95" s="170">
        <v>31545</v>
      </c>
      <c r="P95" s="170">
        <f t="shared" si="1"/>
        <v>1316588</v>
      </c>
      <c r="Q95" s="194">
        <v>88</v>
      </c>
    </row>
    <row r="96" spans="1:17" x14ac:dyDescent="0.2">
      <c r="A96" s="194">
        <v>89</v>
      </c>
      <c r="B96" s="194" t="s">
        <v>192</v>
      </c>
      <c r="C96" s="170">
        <v>4561165</v>
      </c>
      <c r="D96" s="170">
        <v>849422</v>
      </c>
      <c r="E96" s="170">
        <v>0</v>
      </c>
      <c r="F96" s="170">
        <v>36136</v>
      </c>
      <c r="G96" s="170">
        <v>22683</v>
      </c>
      <c r="H96" s="170">
        <v>50939</v>
      </c>
      <c r="I96" s="170">
        <v>197163</v>
      </c>
      <c r="J96" s="170">
        <v>0</v>
      </c>
      <c r="K96" s="170">
        <v>0</v>
      </c>
      <c r="L96" s="170">
        <v>160883</v>
      </c>
      <c r="M96" s="170">
        <v>0</v>
      </c>
      <c r="N96" s="170">
        <v>1726882</v>
      </c>
      <c r="O96" s="170">
        <v>0</v>
      </c>
      <c r="P96" s="170">
        <f t="shared" si="1"/>
        <v>7605273</v>
      </c>
      <c r="Q96" s="194">
        <v>89</v>
      </c>
    </row>
    <row r="97" spans="1:17" x14ac:dyDescent="0.2">
      <c r="A97" s="194">
        <v>90</v>
      </c>
      <c r="B97" s="194" t="s">
        <v>193</v>
      </c>
      <c r="C97" s="174">
        <v>3707397</v>
      </c>
      <c r="D97" s="174">
        <v>764170</v>
      </c>
      <c r="E97" s="174">
        <v>837612</v>
      </c>
      <c r="F97" s="174">
        <v>0</v>
      </c>
      <c r="G97" s="174">
        <v>870764</v>
      </c>
      <c r="H97" s="174">
        <v>0</v>
      </c>
      <c r="I97" s="174">
        <v>599921</v>
      </c>
      <c r="J97" s="174">
        <v>0</v>
      </c>
      <c r="K97" s="174">
        <v>0</v>
      </c>
      <c r="L97" s="174">
        <v>74578</v>
      </c>
      <c r="M97" s="174">
        <v>940928</v>
      </c>
      <c r="N97" s="174">
        <v>0</v>
      </c>
      <c r="O97" s="174">
        <v>45728</v>
      </c>
      <c r="P97" s="170">
        <f t="shared" si="1"/>
        <v>7841098</v>
      </c>
      <c r="Q97" s="194">
        <v>90</v>
      </c>
    </row>
    <row r="98" spans="1:17" x14ac:dyDescent="0.2">
      <c r="A98" s="194">
        <v>91</v>
      </c>
      <c r="B98" s="194" t="s">
        <v>194</v>
      </c>
      <c r="C98" s="170">
        <v>6914821</v>
      </c>
      <c r="D98" s="170">
        <v>1118207</v>
      </c>
      <c r="E98" s="170">
        <v>0</v>
      </c>
      <c r="F98" s="170">
        <v>189875</v>
      </c>
      <c r="G98" s="170">
        <v>1094207</v>
      </c>
      <c r="H98" s="170">
        <v>25493</v>
      </c>
      <c r="I98" s="170">
        <v>536220</v>
      </c>
      <c r="J98" s="170">
        <v>0</v>
      </c>
      <c r="K98" s="170">
        <v>0</v>
      </c>
      <c r="L98" s="170">
        <v>140256</v>
      </c>
      <c r="M98" s="170">
        <v>0</v>
      </c>
      <c r="N98" s="170">
        <v>0</v>
      </c>
      <c r="O98" s="170">
        <v>0</v>
      </c>
      <c r="P98" s="170">
        <f t="shared" si="1"/>
        <v>10019079</v>
      </c>
      <c r="Q98" s="194">
        <v>91</v>
      </c>
    </row>
    <row r="99" spans="1:17" x14ac:dyDescent="0.2">
      <c r="A99" s="194">
        <v>92</v>
      </c>
      <c r="B99" s="194" t="s">
        <v>195</v>
      </c>
      <c r="C99" s="170">
        <v>767837</v>
      </c>
      <c r="D99" s="170">
        <v>333438</v>
      </c>
      <c r="E99" s="170">
        <v>0</v>
      </c>
      <c r="F99" s="170">
        <v>71513</v>
      </c>
      <c r="G99" s="170">
        <v>775804</v>
      </c>
      <c r="H99" s="170">
        <v>5768</v>
      </c>
      <c r="I99" s="170">
        <v>185343</v>
      </c>
      <c r="J99" s="170">
        <v>0</v>
      </c>
      <c r="K99" s="170">
        <v>0</v>
      </c>
      <c r="L99" s="170">
        <v>0</v>
      </c>
      <c r="M99" s="170">
        <v>0</v>
      </c>
      <c r="N99" s="170">
        <v>0</v>
      </c>
      <c r="O99" s="170">
        <v>3225</v>
      </c>
      <c r="P99" s="170">
        <f t="shared" si="1"/>
        <v>2142928</v>
      </c>
      <c r="Q99" s="194">
        <v>92</v>
      </c>
    </row>
    <row r="100" spans="1:17" x14ac:dyDescent="0.2">
      <c r="A100" s="194">
        <v>93</v>
      </c>
      <c r="B100" s="194" t="s">
        <v>196</v>
      </c>
      <c r="C100" s="170">
        <v>2663597</v>
      </c>
      <c r="D100" s="170">
        <v>474069</v>
      </c>
      <c r="E100" s="170">
        <v>0</v>
      </c>
      <c r="F100" s="170">
        <v>28135</v>
      </c>
      <c r="G100" s="170">
        <v>0</v>
      </c>
      <c r="H100" s="170">
        <v>12719</v>
      </c>
      <c r="I100" s="170">
        <v>148096</v>
      </c>
      <c r="J100" s="170">
        <v>0</v>
      </c>
      <c r="K100" s="170">
        <v>0</v>
      </c>
      <c r="L100" s="170">
        <v>54214</v>
      </c>
      <c r="M100" s="170">
        <v>0</v>
      </c>
      <c r="N100" s="170">
        <v>1565470</v>
      </c>
      <c r="O100" s="170">
        <v>91446</v>
      </c>
      <c r="P100" s="170">
        <f t="shared" si="1"/>
        <v>5037746</v>
      </c>
      <c r="Q100" s="194">
        <v>93</v>
      </c>
    </row>
    <row r="101" spans="1:17" x14ac:dyDescent="0.2">
      <c r="A101" s="194">
        <v>94</v>
      </c>
      <c r="B101" s="194" t="s">
        <v>197</v>
      </c>
      <c r="C101" s="170">
        <v>3602239</v>
      </c>
      <c r="D101" s="170">
        <v>714636</v>
      </c>
      <c r="E101" s="170">
        <v>0</v>
      </c>
      <c r="F101" s="170">
        <v>0</v>
      </c>
      <c r="G101" s="170">
        <v>399442</v>
      </c>
      <c r="H101" s="170">
        <v>34478</v>
      </c>
      <c r="I101" s="170">
        <v>181068</v>
      </c>
      <c r="J101" s="170">
        <v>0</v>
      </c>
      <c r="K101" s="170">
        <v>0</v>
      </c>
      <c r="L101" s="170">
        <v>189129</v>
      </c>
      <c r="M101" s="170">
        <v>787034</v>
      </c>
      <c r="N101" s="170">
        <v>0</v>
      </c>
      <c r="O101" s="170">
        <v>0</v>
      </c>
      <c r="P101" s="170">
        <f t="shared" si="1"/>
        <v>5908026</v>
      </c>
      <c r="Q101" s="194">
        <v>94</v>
      </c>
    </row>
    <row r="102" spans="1:17" x14ac:dyDescent="0.2">
      <c r="A102" s="204">
        <v>95</v>
      </c>
      <c r="B102" s="194" t="s">
        <v>198</v>
      </c>
      <c r="C102" s="171">
        <v>9775310</v>
      </c>
      <c r="D102" s="171">
        <v>229875</v>
      </c>
      <c r="E102" s="171">
        <v>6500849</v>
      </c>
      <c r="F102" s="171">
        <v>3808</v>
      </c>
      <c r="G102" s="171">
        <v>1582337</v>
      </c>
      <c r="H102" s="171">
        <v>300015</v>
      </c>
      <c r="I102" s="171">
        <v>1178083</v>
      </c>
      <c r="J102" s="171">
        <v>0</v>
      </c>
      <c r="K102" s="171">
        <v>0</v>
      </c>
      <c r="L102" s="171">
        <v>5058976</v>
      </c>
      <c r="M102" s="171">
        <v>6324844</v>
      </c>
      <c r="N102" s="171">
        <v>0</v>
      </c>
      <c r="O102" s="171">
        <v>10739</v>
      </c>
      <c r="P102" s="171">
        <f t="shared" si="1"/>
        <v>30964836</v>
      </c>
      <c r="Q102" s="204">
        <v>95</v>
      </c>
    </row>
    <row r="103" spans="1:17" x14ac:dyDescent="0.2">
      <c r="A103" s="204">
        <v>95</v>
      </c>
      <c r="B103" s="195" t="s">
        <v>107</v>
      </c>
      <c r="C103" s="173">
        <f t="shared" ref="C103:P103" si="2">SUM(C8:C102)</f>
        <v>769860932</v>
      </c>
      <c r="D103" s="173">
        <f t="shared" si="2"/>
        <v>159963795</v>
      </c>
      <c r="E103" s="173">
        <f t="shared" si="2"/>
        <v>408785894</v>
      </c>
      <c r="F103" s="173">
        <f t="shared" si="2"/>
        <v>10244737</v>
      </c>
      <c r="G103" s="173">
        <f t="shared" si="2"/>
        <v>129189738</v>
      </c>
      <c r="H103" s="173">
        <f t="shared" si="2"/>
        <v>65590487</v>
      </c>
      <c r="I103" s="173">
        <f t="shared" si="2"/>
        <v>104546963</v>
      </c>
      <c r="J103" s="173">
        <f t="shared" si="2"/>
        <v>9222807</v>
      </c>
      <c r="K103" s="173">
        <f t="shared" si="2"/>
        <v>244698</v>
      </c>
      <c r="L103" s="173">
        <f t="shared" si="2"/>
        <v>107646882</v>
      </c>
      <c r="M103" s="173">
        <f t="shared" si="2"/>
        <v>148058191</v>
      </c>
      <c r="N103" s="173">
        <f t="shared" si="2"/>
        <v>27500714</v>
      </c>
      <c r="O103" s="173">
        <f t="shared" si="2"/>
        <v>92834776</v>
      </c>
      <c r="P103" s="173">
        <f t="shared" si="2"/>
        <v>2033690614</v>
      </c>
      <c r="Q103" s="204">
        <v>95</v>
      </c>
    </row>
    <row r="104" spans="1:17" x14ac:dyDescent="0.2">
      <c r="A104" s="205"/>
      <c r="B104" s="194"/>
      <c r="C104" s="206"/>
      <c r="D104" s="205"/>
      <c r="E104" s="205"/>
      <c r="F104" s="205"/>
      <c r="G104" s="205"/>
      <c r="H104" s="205"/>
      <c r="I104" s="205"/>
      <c r="J104" s="205"/>
      <c r="K104" s="205"/>
      <c r="L104" s="205"/>
      <c r="M104" s="205"/>
      <c r="N104" s="205"/>
      <c r="O104" s="206"/>
      <c r="P104" s="205"/>
      <c r="Q104" s="205"/>
    </row>
    <row r="105" spans="1:17" x14ac:dyDescent="0.2">
      <c r="A105" s="205"/>
      <c r="B105" s="194"/>
      <c r="C105" s="206"/>
      <c r="D105" s="205"/>
      <c r="E105" s="205"/>
      <c r="F105" s="205"/>
      <c r="G105" s="205"/>
      <c r="H105" s="205"/>
      <c r="I105" s="205"/>
      <c r="J105" s="205"/>
      <c r="K105" s="205"/>
      <c r="L105" s="205"/>
      <c r="M105" s="205"/>
      <c r="N105" s="205"/>
      <c r="O105" s="206"/>
      <c r="P105" s="205"/>
      <c r="Q105" s="205"/>
    </row>
    <row r="106" spans="1:17" x14ac:dyDescent="0.2">
      <c r="A106" s="205"/>
      <c r="B106" s="194"/>
      <c r="C106" s="206"/>
      <c r="D106" s="205"/>
      <c r="E106" s="205"/>
      <c r="F106" s="205"/>
      <c r="G106" s="205"/>
      <c r="H106" s="205"/>
      <c r="I106" s="205"/>
      <c r="J106" s="205"/>
      <c r="K106" s="205"/>
      <c r="L106" s="205"/>
      <c r="M106" s="205"/>
      <c r="N106" s="205"/>
      <c r="O106" s="206"/>
      <c r="P106" s="205"/>
      <c r="Q106" s="205"/>
    </row>
  </sheetData>
  <printOptions gridLines="1"/>
  <pageMargins left="0.25" right="0.25" top="0.5" bottom="0.5" header="0.5" footer="0.5"/>
  <pageSetup paperSize="5" scale="9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Normal="100" workbookViewId="0"/>
  </sheetViews>
  <sheetFormatPr defaultRowHeight="11.25" x14ac:dyDescent="0.2"/>
  <cols>
    <col min="1" max="1" width="4.1640625" style="187" bestFit="1" customWidth="1"/>
    <col min="2" max="2" width="15.5" style="187" customWidth="1"/>
    <col min="3" max="3" width="13.5" style="187" bestFit="1" customWidth="1"/>
    <col min="4" max="4" width="12.5" style="187" bestFit="1" customWidth="1"/>
    <col min="5" max="7" width="13.1640625" style="187" bestFit="1" customWidth="1"/>
    <col min="8" max="8" width="12.5" style="187" bestFit="1" customWidth="1"/>
    <col min="9" max="9" width="12.1640625" style="187" customWidth="1"/>
    <col min="10" max="10" width="11.5" style="187" customWidth="1"/>
    <col min="11" max="11" width="10.33203125" style="187" customWidth="1"/>
    <col min="12" max="12" width="14.1640625" style="187" bestFit="1" customWidth="1"/>
    <col min="13" max="13" width="12.5" style="187" bestFit="1" customWidth="1"/>
    <col min="14" max="14" width="13.6640625" style="187" bestFit="1" customWidth="1"/>
    <col min="15" max="15" width="11.83203125" style="187" customWidth="1"/>
    <col min="16" max="16" width="13.6640625" style="187" bestFit="1" customWidth="1"/>
    <col min="17" max="17" width="4.1640625" style="187" bestFit="1" customWidth="1"/>
    <col min="18" max="16384" width="9.33203125" style="187"/>
  </cols>
  <sheetData>
    <row r="1" spans="1:17" ht="12" x14ac:dyDescent="0.2">
      <c r="A1" s="209" t="s">
        <v>46</v>
      </c>
      <c r="B1" s="185"/>
      <c r="C1" s="210"/>
      <c r="D1" s="185"/>
      <c r="E1" s="185"/>
      <c r="F1" s="185"/>
      <c r="G1" s="185"/>
      <c r="H1" s="185"/>
      <c r="I1" s="185"/>
      <c r="J1" s="185"/>
      <c r="K1" s="185"/>
      <c r="L1" s="185"/>
      <c r="M1" s="185"/>
      <c r="N1" s="185"/>
      <c r="O1" s="210"/>
      <c r="P1" s="185"/>
      <c r="Q1" s="185"/>
    </row>
    <row r="2" spans="1:17" ht="12" x14ac:dyDescent="0.2">
      <c r="A2" s="185" t="s">
        <v>231</v>
      </c>
      <c r="B2" s="185"/>
      <c r="C2" s="185"/>
      <c r="D2" s="185"/>
      <c r="E2" s="185"/>
      <c r="F2" s="185"/>
      <c r="G2" s="185"/>
      <c r="H2" s="185"/>
      <c r="I2" s="185"/>
      <c r="J2" s="185"/>
      <c r="K2" s="190"/>
      <c r="L2" s="189"/>
      <c r="M2" s="189"/>
      <c r="N2" s="189"/>
      <c r="O2" s="185"/>
      <c r="P2" s="185"/>
      <c r="Q2" s="190"/>
    </row>
    <row r="3" spans="1:17" ht="12" x14ac:dyDescent="0.2">
      <c r="A3" s="188" t="s">
        <v>48</v>
      </c>
      <c r="B3" s="185"/>
      <c r="C3" s="185"/>
      <c r="D3" s="185"/>
      <c r="E3" s="185"/>
      <c r="F3" s="185"/>
      <c r="G3" s="185"/>
      <c r="H3" s="185"/>
      <c r="I3" s="185"/>
      <c r="J3" s="185"/>
      <c r="K3" s="190"/>
      <c r="L3" s="189"/>
      <c r="M3" s="189"/>
      <c r="N3" s="189"/>
      <c r="O3" s="185"/>
      <c r="P3" s="185"/>
      <c r="Q3" s="190"/>
    </row>
    <row r="4" spans="1:17" ht="12" x14ac:dyDescent="0.2">
      <c r="A4" s="188"/>
      <c r="B4" s="185"/>
      <c r="C4" s="185"/>
      <c r="D4" s="185"/>
      <c r="E4" s="185"/>
      <c r="F4" s="185"/>
      <c r="G4" s="185"/>
      <c r="H4" s="185"/>
      <c r="I4" s="185"/>
      <c r="J4" s="185"/>
      <c r="K4" s="190"/>
      <c r="L4" s="189"/>
      <c r="M4" s="189"/>
      <c r="N4" s="189"/>
      <c r="O4" s="185"/>
      <c r="P4" s="185"/>
      <c r="Q4" s="190"/>
    </row>
    <row r="5" spans="1:17" x14ac:dyDescent="0.2">
      <c r="A5" s="194"/>
      <c r="B5" s="194"/>
      <c r="C5" s="194"/>
      <c r="D5" s="194"/>
      <c r="E5" s="194"/>
      <c r="F5" s="194"/>
      <c r="G5" s="194"/>
      <c r="H5" s="194"/>
      <c r="I5" s="194"/>
      <c r="J5" s="194"/>
      <c r="K5" s="194"/>
      <c r="L5" s="194"/>
      <c r="M5" s="194"/>
      <c r="N5" s="194"/>
      <c r="O5" s="194"/>
      <c r="P5" s="211"/>
      <c r="Q5" s="194"/>
    </row>
    <row r="6" spans="1:17" s="213" customFormat="1" x14ac:dyDescent="0.2">
      <c r="A6" s="212"/>
      <c r="B6" s="212"/>
      <c r="C6" s="212"/>
      <c r="D6" s="212"/>
      <c r="E6" s="212"/>
      <c r="F6" s="212"/>
      <c r="G6" s="212"/>
      <c r="H6" s="212"/>
      <c r="I6" s="212"/>
      <c r="J6" s="212"/>
      <c r="K6" s="212"/>
      <c r="L6" s="212"/>
      <c r="M6" s="212"/>
      <c r="N6" s="212"/>
      <c r="O6" s="212"/>
      <c r="P6" s="212"/>
      <c r="Q6" s="212"/>
    </row>
    <row r="7" spans="1:17" s="200" customFormat="1" ht="33.75" x14ac:dyDescent="0.2">
      <c r="A7" s="196" t="s">
        <v>55</v>
      </c>
      <c r="B7" s="196" t="s">
        <v>57</v>
      </c>
      <c r="C7" s="196" t="s">
        <v>264</v>
      </c>
      <c r="D7" s="196" t="s">
        <v>265</v>
      </c>
      <c r="E7" s="196" t="s">
        <v>266</v>
      </c>
      <c r="F7" s="196" t="s">
        <v>267</v>
      </c>
      <c r="G7" s="196" t="s">
        <v>268</v>
      </c>
      <c r="H7" s="196" t="s">
        <v>269</v>
      </c>
      <c r="I7" s="196" t="s">
        <v>270</v>
      </c>
      <c r="J7" s="196" t="s">
        <v>271</v>
      </c>
      <c r="K7" s="196" t="s">
        <v>272</v>
      </c>
      <c r="L7" s="196" t="s">
        <v>273</v>
      </c>
      <c r="M7" s="196" t="s">
        <v>274</v>
      </c>
      <c r="N7" s="196" t="s">
        <v>275</v>
      </c>
      <c r="O7" s="196" t="s">
        <v>13</v>
      </c>
      <c r="P7" s="199" t="s">
        <v>242</v>
      </c>
      <c r="Q7" s="196" t="s">
        <v>55</v>
      </c>
    </row>
    <row r="8" spans="1:17" x14ac:dyDescent="0.2">
      <c r="A8" s="214">
        <v>1</v>
      </c>
      <c r="B8" s="214" t="s">
        <v>199</v>
      </c>
      <c r="C8" s="169">
        <v>492287</v>
      </c>
      <c r="D8" s="169">
        <v>82728</v>
      </c>
      <c r="E8" s="169">
        <v>877547</v>
      </c>
      <c r="F8" s="169">
        <v>63036</v>
      </c>
      <c r="G8" s="169">
        <v>158206</v>
      </c>
      <c r="H8" s="169">
        <v>565666</v>
      </c>
      <c r="I8" s="169">
        <v>0</v>
      </c>
      <c r="J8" s="169">
        <v>239579</v>
      </c>
      <c r="K8" s="169">
        <v>0</v>
      </c>
      <c r="L8" s="169">
        <v>2953594</v>
      </c>
      <c r="M8" s="169">
        <v>832691</v>
      </c>
      <c r="N8" s="169">
        <v>0</v>
      </c>
      <c r="O8" s="169">
        <v>0</v>
      </c>
      <c r="P8" s="169">
        <f t="shared" ref="P8:P37" si="0">SUM(C8:O8)</f>
        <v>6265334</v>
      </c>
      <c r="Q8" s="194">
        <v>1</v>
      </c>
    </row>
    <row r="9" spans="1:17" x14ac:dyDescent="0.2">
      <c r="A9" s="214">
        <v>2</v>
      </c>
      <c r="B9" s="214" t="s">
        <v>200</v>
      </c>
      <c r="C9" s="170">
        <v>514697</v>
      </c>
      <c r="D9" s="170">
        <v>147463</v>
      </c>
      <c r="E9" s="170">
        <v>536950</v>
      </c>
      <c r="F9" s="170">
        <v>0</v>
      </c>
      <c r="G9" s="170">
        <v>113965</v>
      </c>
      <c r="H9" s="170">
        <v>307840</v>
      </c>
      <c r="I9" s="170">
        <v>0</v>
      </c>
      <c r="J9" s="170">
        <v>249939</v>
      </c>
      <c r="K9" s="170">
        <v>0</v>
      </c>
      <c r="L9" s="170">
        <v>671630</v>
      </c>
      <c r="M9" s="170">
        <v>2188430</v>
      </c>
      <c r="N9" s="170">
        <v>0</v>
      </c>
      <c r="O9" s="170">
        <v>43876</v>
      </c>
      <c r="P9" s="170">
        <f t="shared" si="0"/>
        <v>4774790</v>
      </c>
      <c r="Q9" s="194">
        <v>2</v>
      </c>
    </row>
    <row r="10" spans="1:17" x14ac:dyDescent="0.2">
      <c r="A10" s="214">
        <v>3</v>
      </c>
      <c r="B10" s="214" t="s">
        <v>117</v>
      </c>
      <c r="C10" s="170">
        <v>233412</v>
      </c>
      <c r="D10" s="170">
        <v>0</v>
      </c>
      <c r="E10" s="170">
        <v>20300</v>
      </c>
      <c r="F10" s="170">
        <v>0</v>
      </c>
      <c r="G10" s="170">
        <v>0</v>
      </c>
      <c r="H10" s="170">
        <v>256021</v>
      </c>
      <c r="I10" s="170">
        <v>0</v>
      </c>
      <c r="J10" s="170">
        <v>285660</v>
      </c>
      <c r="K10" s="170">
        <v>0</v>
      </c>
      <c r="L10" s="170">
        <v>58157</v>
      </c>
      <c r="M10" s="170">
        <v>1345430</v>
      </c>
      <c r="N10" s="170">
        <v>0</v>
      </c>
      <c r="O10" s="170">
        <v>0</v>
      </c>
      <c r="P10" s="170">
        <f t="shared" si="0"/>
        <v>2198980</v>
      </c>
      <c r="Q10" s="194">
        <v>3</v>
      </c>
    </row>
    <row r="11" spans="1:17" x14ac:dyDescent="0.2">
      <c r="A11" s="214">
        <v>4</v>
      </c>
      <c r="B11" s="214" t="s">
        <v>201</v>
      </c>
      <c r="C11" s="170">
        <v>226294</v>
      </c>
      <c r="D11" s="170">
        <v>98888</v>
      </c>
      <c r="E11" s="170">
        <v>255132</v>
      </c>
      <c r="F11" s="170">
        <v>0</v>
      </c>
      <c r="G11" s="170">
        <v>105684</v>
      </c>
      <c r="H11" s="170">
        <v>121840</v>
      </c>
      <c r="I11" s="170">
        <v>0</v>
      </c>
      <c r="J11" s="170">
        <v>43702</v>
      </c>
      <c r="K11" s="170">
        <v>0</v>
      </c>
      <c r="L11" s="170">
        <v>8382</v>
      </c>
      <c r="M11" s="170">
        <v>206366</v>
      </c>
      <c r="N11" s="170">
        <v>0</v>
      </c>
      <c r="O11" s="170">
        <v>0</v>
      </c>
      <c r="P11" s="170">
        <f t="shared" si="0"/>
        <v>1066288</v>
      </c>
      <c r="Q11" s="194">
        <v>4</v>
      </c>
    </row>
    <row r="12" spans="1:17" x14ac:dyDescent="0.2">
      <c r="A12" s="214">
        <v>5</v>
      </c>
      <c r="B12" s="214" t="s">
        <v>202</v>
      </c>
      <c r="C12" s="170">
        <v>206772</v>
      </c>
      <c r="D12" s="170">
        <v>113897</v>
      </c>
      <c r="E12" s="170">
        <v>275851</v>
      </c>
      <c r="F12" s="170">
        <v>0</v>
      </c>
      <c r="G12" s="170">
        <v>56215</v>
      </c>
      <c r="H12" s="170">
        <v>104174</v>
      </c>
      <c r="I12" s="170">
        <v>0</v>
      </c>
      <c r="J12" s="170">
        <v>52355</v>
      </c>
      <c r="K12" s="170">
        <v>0</v>
      </c>
      <c r="L12" s="170">
        <v>4816</v>
      </c>
      <c r="M12" s="170">
        <v>668756</v>
      </c>
      <c r="N12" s="170">
        <v>23660</v>
      </c>
      <c r="O12" s="170">
        <v>0</v>
      </c>
      <c r="P12" s="170">
        <f t="shared" si="0"/>
        <v>1506496</v>
      </c>
      <c r="Q12" s="194">
        <v>5</v>
      </c>
    </row>
    <row r="13" spans="1:17" x14ac:dyDescent="0.2">
      <c r="A13" s="214">
        <v>6</v>
      </c>
      <c r="B13" s="214" t="s">
        <v>203</v>
      </c>
      <c r="C13" s="170">
        <v>1388282</v>
      </c>
      <c r="D13" s="170">
        <v>864683</v>
      </c>
      <c r="E13" s="170">
        <v>2155424</v>
      </c>
      <c r="F13" s="170">
        <v>494062</v>
      </c>
      <c r="G13" s="170">
        <v>252233</v>
      </c>
      <c r="H13" s="170">
        <v>612908</v>
      </c>
      <c r="I13" s="170">
        <v>0</v>
      </c>
      <c r="J13" s="170">
        <v>210185</v>
      </c>
      <c r="K13" s="170">
        <v>0</v>
      </c>
      <c r="L13" s="170">
        <v>1095878</v>
      </c>
      <c r="M13" s="170">
        <v>5493780</v>
      </c>
      <c r="N13" s="170">
        <v>0</v>
      </c>
      <c r="O13" s="170">
        <v>0</v>
      </c>
      <c r="P13" s="170">
        <f t="shared" si="0"/>
        <v>12567435</v>
      </c>
      <c r="Q13" s="194">
        <v>6</v>
      </c>
    </row>
    <row r="14" spans="1:17" x14ac:dyDescent="0.2">
      <c r="A14" s="214">
        <v>7</v>
      </c>
      <c r="B14" s="214" t="s">
        <v>204</v>
      </c>
      <c r="C14" s="170">
        <v>194469</v>
      </c>
      <c r="D14" s="170">
        <v>14954</v>
      </c>
      <c r="E14" s="170">
        <v>175844</v>
      </c>
      <c r="F14" s="170">
        <v>0</v>
      </c>
      <c r="G14" s="170">
        <v>48991</v>
      </c>
      <c r="H14" s="170">
        <v>133072</v>
      </c>
      <c r="I14" s="170">
        <v>0</v>
      </c>
      <c r="J14" s="170">
        <v>90552</v>
      </c>
      <c r="K14" s="170">
        <v>0</v>
      </c>
      <c r="L14" s="170">
        <v>29748</v>
      </c>
      <c r="M14" s="170">
        <v>606157</v>
      </c>
      <c r="N14" s="170">
        <v>0</v>
      </c>
      <c r="O14" s="170">
        <v>0</v>
      </c>
      <c r="P14" s="170">
        <f t="shared" si="0"/>
        <v>1293787</v>
      </c>
      <c r="Q14" s="194">
        <v>7</v>
      </c>
    </row>
    <row r="15" spans="1:17" x14ac:dyDescent="0.2">
      <c r="A15" s="214">
        <v>8</v>
      </c>
      <c r="B15" s="214" t="s">
        <v>205</v>
      </c>
      <c r="C15" s="170">
        <v>361171</v>
      </c>
      <c r="D15" s="170">
        <v>119214</v>
      </c>
      <c r="E15" s="170">
        <v>619209</v>
      </c>
      <c r="F15" s="170">
        <v>10683</v>
      </c>
      <c r="G15" s="170">
        <v>35756</v>
      </c>
      <c r="H15" s="170">
        <v>204537</v>
      </c>
      <c r="I15" s="170">
        <v>0</v>
      </c>
      <c r="J15" s="170">
        <v>228361</v>
      </c>
      <c r="K15" s="170">
        <v>0</v>
      </c>
      <c r="L15" s="170">
        <v>0</v>
      </c>
      <c r="M15" s="170">
        <v>1150860</v>
      </c>
      <c r="N15" s="170">
        <v>0</v>
      </c>
      <c r="O15" s="170">
        <v>25422</v>
      </c>
      <c r="P15" s="170">
        <f t="shared" si="0"/>
        <v>2755213</v>
      </c>
      <c r="Q15" s="194">
        <v>8</v>
      </c>
    </row>
    <row r="16" spans="1:17" x14ac:dyDescent="0.2">
      <c r="A16" s="214">
        <v>9</v>
      </c>
      <c r="B16" s="214" t="s">
        <v>206</v>
      </c>
      <c r="C16" s="170">
        <v>192639</v>
      </c>
      <c r="D16" s="170">
        <v>388104</v>
      </c>
      <c r="E16" s="170">
        <v>220114</v>
      </c>
      <c r="F16" s="170">
        <v>0</v>
      </c>
      <c r="G16" s="170">
        <v>84417</v>
      </c>
      <c r="H16" s="170">
        <v>154259</v>
      </c>
      <c r="I16" s="170">
        <v>0</v>
      </c>
      <c r="J16" s="170">
        <v>19854</v>
      </c>
      <c r="K16" s="170">
        <v>0</v>
      </c>
      <c r="L16" s="170">
        <v>0</v>
      </c>
      <c r="M16" s="170">
        <v>548988</v>
      </c>
      <c r="N16" s="170">
        <v>0</v>
      </c>
      <c r="O16" s="170">
        <v>37510</v>
      </c>
      <c r="P16" s="170">
        <f t="shared" si="0"/>
        <v>1645885</v>
      </c>
      <c r="Q16" s="194">
        <v>9</v>
      </c>
    </row>
    <row r="17" spans="1:17" x14ac:dyDescent="0.2">
      <c r="A17" s="214">
        <v>10</v>
      </c>
      <c r="B17" s="214" t="s">
        <v>207</v>
      </c>
      <c r="C17" s="170">
        <v>184865</v>
      </c>
      <c r="D17" s="170">
        <v>69812</v>
      </c>
      <c r="E17" s="170">
        <v>75531</v>
      </c>
      <c r="F17" s="170">
        <v>0</v>
      </c>
      <c r="G17" s="170">
        <v>74790</v>
      </c>
      <c r="H17" s="170">
        <v>101151</v>
      </c>
      <c r="I17" s="170">
        <v>0</v>
      </c>
      <c r="J17" s="170">
        <v>69203</v>
      </c>
      <c r="K17" s="170">
        <v>0</v>
      </c>
      <c r="L17" s="170">
        <v>0</v>
      </c>
      <c r="M17" s="170">
        <v>153668</v>
      </c>
      <c r="N17" s="170">
        <v>0</v>
      </c>
      <c r="O17" s="170">
        <v>0</v>
      </c>
      <c r="P17" s="170">
        <f t="shared" si="0"/>
        <v>729020</v>
      </c>
      <c r="Q17" s="194">
        <v>10</v>
      </c>
    </row>
    <row r="18" spans="1:17" x14ac:dyDescent="0.2">
      <c r="A18" s="214">
        <v>11</v>
      </c>
      <c r="B18" s="214" t="s">
        <v>208</v>
      </c>
      <c r="C18" s="170">
        <v>1891739</v>
      </c>
      <c r="D18" s="170">
        <v>579832</v>
      </c>
      <c r="E18" s="170">
        <v>2443328</v>
      </c>
      <c r="F18" s="170">
        <v>130852</v>
      </c>
      <c r="G18" s="170">
        <v>591379</v>
      </c>
      <c r="H18" s="170">
        <v>794033</v>
      </c>
      <c r="I18" s="170">
        <v>0</v>
      </c>
      <c r="J18" s="170">
        <v>513200</v>
      </c>
      <c r="K18" s="170">
        <v>0</v>
      </c>
      <c r="L18" s="170">
        <v>1673548</v>
      </c>
      <c r="M18" s="170">
        <v>6928924</v>
      </c>
      <c r="N18" s="170">
        <v>0</v>
      </c>
      <c r="O18" s="170">
        <v>0</v>
      </c>
      <c r="P18" s="170">
        <f t="shared" si="0"/>
        <v>15546835</v>
      </c>
      <c r="Q18" s="194">
        <v>11</v>
      </c>
    </row>
    <row r="19" spans="1:17" x14ac:dyDescent="0.2">
      <c r="A19" s="214">
        <v>12</v>
      </c>
      <c r="B19" s="215" t="s">
        <v>209</v>
      </c>
      <c r="C19" s="170">
        <v>119194</v>
      </c>
      <c r="D19" s="170">
        <v>156202</v>
      </c>
      <c r="E19" s="170">
        <v>191641</v>
      </c>
      <c r="F19" s="170">
        <v>0</v>
      </c>
      <c r="G19" s="170">
        <v>52035</v>
      </c>
      <c r="H19" s="170">
        <v>68794</v>
      </c>
      <c r="I19" s="170">
        <v>0</v>
      </c>
      <c r="J19" s="170">
        <v>11739</v>
      </c>
      <c r="K19" s="170">
        <v>0</v>
      </c>
      <c r="L19" s="170">
        <v>9177</v>
      </c>
      <c r="M19" s="170">
        <v>292344</v>
      </c>
      <c r="N19" s="170">
        <v>0</v>
      </c>
      <c r="O19" s="170">
        <v>0</v>
      </c>
      <c r="P19" s="170">
        <f t="shared" si="0"/>
        <v>901126</v>
      </c>
      <c r="Q19" s="194">
        <v>12</v>
      </c>
    </row>
    <row r="20" spans="1:17" x14ac:dyDescent="0.2">
      <c r="A20" s="214">
        <v>13</v>
      </c>
      <c r="B20" s="214" t="s">
        <v>210</v>
      </c>
      <c r="C20" s="170">
        <v>212709</v>
      </c>
      <c r="D20" s="170">
        <v>102406</v>
      </c>
      <c r="E20" s="170">
        <v>201713</v>
      </c>
      <c r="F20" s="170">
        <v>0</v>
      </c>
      <c r="G20" s="170">
        <v>80074</v>
      </c>
      <c r="H20" s="170">
        <v>53866</v>
      </c>
      <c r="I20" s="170">
        <v>0</v>
      </c>
      <c r="J20" s="170">
        <v>84092</v>
      </c>
      <c r="K20" s="170">
        <v>0</v>
      </c>
      <c r="L20" s="170">
        <v>50611</v>
      </c>
      <c r="M20" s="170">
        <v>465833</v>
      </c>
      <c r="N20" s="170">
        <v>0</v>
      </c>
      <c r="O20" s="170">
        <v>0</v>
      </c>
      <c r="P20" s="170">
        <f t="shared" si="0"/>
        <v>1251304</v>
      </c>
      <c r="Q20" s="194">
        <v>13</v>
      </c>
    </row>
    <row r="21" spans="1:17" x14ac:dyDescent="0.2">
      <c r="A21" s="214">
        <v>14</v>
      </c>
      <c r="B21" s="214" t="s">
        <v>131</v>
      </c>
      <c r="C21" s="170">
        <v>1533279</v>
      </c>
      <c r="D21" s="170">
        <v>62701</v>
      </c>
      <c r="E21" s="170">
        <v>1027752</v>
      </c>
      <c r="F21" s="170">
        <v>0</v>
      </c>
      <c r="G21" s="170">
        <v>0</v>
      </c>
      <c r="H21" s="170">
        <v>390832</v>
      </c>
      <c r="I21" s="170">
        <v>0</v>
      </c>
      <c r="J21" s="170">
        <v>156238</v>
      </c>
      <c r="K21" s="170">
        <v>45244</v>
      </c>
      <c r="L21" s="170">
        <v>449636</v>
      </c>
      <c r="M21" s="170">
        <v>4115524</v>
      </c>
      <c r="N21" s="170">
        <v>0</v>
      </c>
      <c r="O21" s="170">
        <v>0</v>
      </c>
      <c r="P21" s="170">
        <f t="shared" si="0"/>
        <v>7781206</v>
      </c>
      <c r="Q21" s="194">
        <v>14</v>
      </c>
    </row>
    <row r="22" spans="1:17" x14ac:dyDescent="0.2">
      <c r="A22" s="214">
        <v>15</v>
      </c>
      <c r="B22" s="214" t="s">
        <v>211</v>
      </c>
      <c r="C22" s="170">
        <v>393251</v>
      </c>
      <c r="D22" s="170">
        <v>177527</v>
      </c>
      <c r="E22" s="170">
        <v>284674</v>
      </c>
      <c r="F22" s="170">
        <v>61071</v>
      </c>
      <c r="G22" s="170">
        <v>62292</v>
      </c>
      <c r="H22" s="170">
        <v>41968</v>
      </c>
      <c r="I22" s="170">
        <v>0</v>
      </c>
      <c r="J22" s="170">
        <v>192680</v>
      </c>
      <c r="K22" s="170">
        <v>0</v>
      </c>
      <c r="L22" s="170">
        <v>280754</v>
      </c>
      <c r="M22" s="170">
        <v>721730</v>
      </c>
      <c r="N22" s="170">
        <v>0</v>
      </c>
      <c r="O22" s="170">
        <v>38763</v>
      </c>
      <c r="P22" s="170">
        <f t="shared" si="0"/>
        <v>2254710</v>
      </c>
      <c r="Q22" s="194">
        <v>15</v>
      </c>
    </row>
    <row r="23" spans="1:17" x14ac:dyDescent="0.2">
      <c r="A23" s="214">
        <v>16</v>
      </c>
      <c r="B23" s="214" t="s">
        <v>212</v>
      </c>
      <c r="C23" s="170">
        <v>351766</v>
      </c>
      <c r="D23" s="170">
        <v>363357</v>
      </c>
      <c r="E23" s="170">
        <v>1413369</v>
      </c>
      <c r="F23" s="170">
        <v>32024</v>
      </c>
      <c r="G23" s="170">
        <v>130342</v>
      </c>
      <c r="H23" s="170">
        <v>215462</v>
      </c>
      <c r="I23" s="170">
        <v>0</v>
      </c>
      <c r="J23" s="170">
        <v>200800</v>
      </c>
      <c r="K23" s="170">
        <v>0</v>
      </c>
      <c r="L23" s="170">
        <v>379872</v>
      </c>
      <c r="M23" s="170">
        <v>2642296</v>
      </c>
      <c r="N23" s="170">
        <v>0</v>
      </c>
      <c r="O23" s="170">
        <v>27914</v>
      </c>
      <c r="P23" s="170">
        <f t="shared" si="0"/>
        <v>5757202</v>
      </c>
      <c r="Q23" s="194">
        <v>16</v>
      </c>
    </row>
    <row r="24" spans="1:17" x14ac:dyDescent="0.2">
      <c r="A24" s="214">
        <v>17</v>
      </c>
      <c r="B24" s="214" t="s">
        <v>213</v>
      </c>
      <c r="C24" s="170">
        <v>930123</v>
      </c>
      <c r="D24" s="170">
        <v>225029</v>
      </c>
      <c r="E24" s="170">
        <v>735679</v>
      </c>
      <c r="F24" s="170">
        <v>48750</v>
      </c>
      <c r="G24" s="170">
        <v>365261</v>
      </c>
      <c r="H24" s="170">
        <v>237415</v>
      </c>
      <c r="I24" s="170">
        <v>0</v>
      </c>
      <c r="J24" s="170">
        <v>0</v>
      </c>
      <c r="K24" s="170">
        <v>0</v>
      </c>
      <c r="L24" s="170">
        <v>322298</v>
      </c>
      <c r="M24" s="170">
        <v>1603879</v>
      </c>
      <c r="N24" s="170">
        <v>0</v>
      </c>
      <c r="O24" s="170">
        <v>0</v>
      </c>
      <c r="P24" s="170">
        <f t="shared" si="0"/>
        <v>4468434</v>
      </c>
      <c r="Q24" s="194">
        <v>17</v>
      </c>
    </row>
    <row r="25" spans="1:17" x14ac:dyDescent="0.2">
      <c r="A25" s="214">
        <v>18</v>
      </c>
      <c r="B25" s="214" t="s">
        <v>214</v>
      </c>
      <c r="C25" s="170">
        <v>1798728</v>
      </c>
      <c r="D25" s="170">
        <v>787614</v>
      </c>
      <c r="E25" s="170">
        <v>5569516</v>
      </c>
      <c r="F25" s="170">
        <v>0</v>
      </c>
      <c r="G25" s="170">
        <v>431639</v>
      </c>
      <c r="H25" s="170">
        <v>402719</v>
      </c>
      <c r="I25" s="170">
        <v>0</v>
      </c>
      <c r="J25" s="170">
        <v>288484</v>
      </c>
      <c r="K25" s="170">
        <v>0</v>
      </c>
      <c r="L25" s="170">
        <v>2199410</v>
      </c>
      <c r="M25" s="170">
        <v>2215677</v>
      </c>
      <c r="N25" s="170">
        <v>0</v>
      </c>
      <c r="O25" s="170">
        <v>498102</v>
      </c>
      <c r="P25" s="170">
        <f t="shared" si="0"/>
        <v>14191889</v>
      </c>
      <c r="Q25" s="194">
        <v>18</v>
      </c>
    </row>
    <row r="26" spans="1:17" x14ac:dyDescent="0.2">
      <c r="A26" s="214">
        <v>19</v>
      </c>
      <c r="B26" s="214" t="s">
        <v>215</v>
      </c>
      <c r="C26" s="170">
        <v>5384169</v>
      </c>
      <c r="D26" s="170">
        <v>1379045</v>
      </c>
      <c r="E26" s="170">
        <v>3482857</v>
      </c>
      <c r="F26" s="170">
        <v>274095</v>
      </c>
      <c r="G26" s="170">
        <v>897488</v>
      </c>
      <c r="H26" s="170">
        <v>985261</v>
      </c>
      <c r="I26" s="170">
        <v>0</v>
      </c>
      <c r="J26" s="170">
        <v>872841</v>
      </c>
      <c r="K26" s="170">
        <v>0</v>
      </c>
      <c r="L26" s="170">
        <v>791255</v>
      </c>
      <c r="M26" s="170">
        <v>5275413</v>
      </c>
      <c r="N26" s="170">
        <v>0</v>
      </c>
      <c r="O26" s="170">
        <v>347830</v>
      </c>
      <c r="P26" s="170">
        <f t="shared" si="0"/>
        <v>19690254</v>
      </c>
      <c r="Q26" s="194">
        <v>19</v>
      </c>
    </row>
    <row r="27" spans="1:17" x14ac:dyDescent="0.2">
      <c r="A27" s="214">
        <v>20</v>
      </c>
      <c r="B27" s="214" t="s">
        <v>216</v>
      </c>
      <c r="C27" s="170">
        <v>206361</v>
      </c>
      <c r="D27" s="170">
        <v>69128</v>
      </c>
      <c r="E27" s="170">
        <v>330702</v>
      </c>
      <c r="F27" s="170">
        <v>25218</v>
      </c>
      <c r="G27" s="170">
        <v>57121</v>
      </c>
      <c r="H27" s="170">
        <v>191122</v>
      </c>
      <c r="I27" s="170">
        <v>0</v>
      </c>
      <c r="J27" s="170">
        <v>145436</v>
      </c>
      <c r="K27" s="170">
        <v>0</v>
      </c>
      <c r="L27" s="170">
        <v>220370</v>
      </c>
      <c r="M27" s="170">
        <v>708845</v>
      </c>
      <c r="N27" s="170">
        <v>0</v>
      </c>
      <c r="O27" s="170">
        <v>29557</v>
      </c>
      <c r="P27" s="170">
        <f t="shared" si="0"/>
        <v>1983860</v>
      </c>
      <c r="Q27" s="194">
        <v>20</v>
      </c>
    </row>
    <row r="28" spans="1:17" x14ac:dyDescent="0.2">
      <c r="A28" s="214">
        <v>21</v>
      </c>
      <c r="B28" s="214" t="s">
        <v>217</v>
      </c>
      <c r="C28" s="170">
        <v>194791</v>
      </c>
      <c r="D28" s="170">
        <v>110124</v>
      </c>
      <c r="E28" s="170">
        <v>576885</v>
      </c>
      <c r="F28" s="170">
        <v>6713</v>
      </c>
      <c r="G28" s="170">
        <v>98183</v>
      </c>
      <c r="H28" s="170">
        <v>170106</v>
      </c>
      <c r="I28" s="170">
        <v>0</v>
      </c>
      <c r="J28" s="170">
        <v>126977</v>
      </c>
      <c r="K28" s="170">
        <v>0</v>
      </c>
      <c r="L28" s="170">
        <v>129030</v>
      </c>
      <c r="M28" s="170">
        <v>1164415</v>
      </c>
      <c r="N28" s="170">
        <v>0</v>
      </c>
      <c r="O28" s="170">
        <v>28073</v>
      </c>
      <c r="P28" s="170">
        <f t="shared" si="0"/>
        <v>2605297</v>
      </c>
      <c r="Q28" s="194">
        <v>21</v>
      </c>
    </row>
    <row r="29" spans="1:17" x14ac:dyDescent="0.2">
      <c r="A29" s="214">
        <v>22</v>
      </c>
      <c r="B29" s="215" t="s">
        <v>171</v>
      </c>
      <c r="C29" s="170">
        <v>225086</v>
      </c>
      <c r="D29" s="170">
        <v>235516</v>
      </c>
      <c r="E29" s="170">
        <v>3711</v>
      </c>
      <c r="F29" s="170">
        <v>0</v>
      </c>
      <c r="G29" s="170">
        <v>88965</v>
      </c>
      <c r="H29" s="170">
        <v>183386</v>
      </c>
      <c r="I29" s="170">
        <v>0</v>
      </c>
      <c r="J29" s="170">
        <v>84630</v>
      </c>
      <c r="K29" s="170">
        <v>0</v>
      </c>
      <c r="L29" s="170">
        <v>124377</v>
      </c>
      <c r="M29" s="170">
        <v>1164425</v>
      </c>
      <c r="N29" s="170">
        <v>0</v>
      </c>
      <c r="O29" s="170">
        <v>0</v>
      </c>
      <c r="P29" s="170">
        <f t="shared" si="0"/>
        <v>2110096</v>
      </c>
      <c r="Q29" s="194">
        <v>22</v>
      </c>
    </row>
    <row r="30" spans="1:17" x14ac:dyDescent="0.2">
      <c r="A30" s="214">
        <v>23</v>
      </c>
      <c r="B30" s="214" t="s">
        <v>179</v>
      </c>
      <c r="C30" s="170">
        <v>593211</v>
      </c>
      <c r="D30" s="170">
        <v>225807</v>
      </c>
      <c r="E30" s="170">
        <v>412139</v>
      </c>
      <c r="F30" s="170">
        <v>0</v>
      </c>
      <c r="G30" s="170">
        <v>127147</v>
      </c>
      <c r="H30" s="170">
        <v>166316</v>
      </c>
      <c r="I30" s="170">
        <v>0</v>
      </c>
      <c r="J30" s="170">
        <v>163680</v>
      </c>
      <c r="K30" s="170">
        <v>0</v>
      </c>
      <c r="L30" s="170">
        <v>31902</v>
      </c>
      <c r="M30" s="170">
        <v>889684</v>
      </c>
      <c r="N30" s="170">
        <v>0</v>
      </c>
      <c r="O30" s="170">
        <v>47314</v>
      </c>
      <c r="P30" s="170">
        <f t="shared" si="0"/>
        <v>2657200</v>
      </c>
      <c r="Q30" s="194">
        <v>23</v>
      </c>
    </row>
    <row r="31" spans="1:17" x14ac:dyDescent="0.2">
      <c r="A31" s="214">
        <v>24</v>
      </c>
      <c r="B31" s="216" t="s">
        <v>218</v>
      </c>
      <c r="C31" s="170">
        <v>1164728</v>
      </c>
      <c r="D31" s="170">
        <v>220180</v>
      </c>
      <c r="E31" s="170">
        <v>765581</v>
      </c>
      <c r="F31" s="170">
        <v>11843</v>
      </c>
      <c r="G31" s="170">
        <v>154425</v>
      </c>
      <c r="H31" s="170">
        <v>309138</v>
      </c>
      <c r="I31" s="170">
        <v>0</v>
      </c>
      <c r="J31" s="170">
        <v>226157</v>
      </c>
      <c r="K31" s="170">
        <v>0</v>
      </c>
      <c r="L31" s="170">
        <v>347</v>
      </c>
      <c r="M31" s="170">
        <v>1910552</v>
      </c>
      <c r="N31" s="170">
        <v>0</v>
      </c>
      <c r="O31" s="170">
        <v>0</v>
      </c>
      <c r="P31" s="170">
        <f t="shared" si="0"/>
        <v>4762951</v>
      </c>
      <c r="Q31" s="194">
        <v>24</v>
      </c>
    </row>
    <row r="32" spans="1:17" x14ac:dyDescent="0.2">
      <c r="A32" s="214">
        <v>25</v>
      </c>
      <c r="B32" s="214" t="s">
        <v>219</v>
      </c>
      <c r="C32" s="170">
        <v>379105</v>
      </c>
      <c r="D32" s="170">
        <v>163211</v>
      </c>
      <c r="E32" s="170">
        <v>432437</v>
      </c>
      <c r="F32" s="170">
        <v>0</v>
      </c>
      <c r="G32" s="170">
        <v>31441</v>
      </c>
      <c r="H32" s="170">
        <v>182740</v>
      </c>
      <c r="I32" s="170">
        <v>0</v>
      </c>
      <c r="J32" s="170">
        <v>0</v>
      </c>
      <c r="K32" s="170">
        <v>0</v>
      </c>
      <c r="L32" s="170">
        <v>0</v>
      </c>
      <c r="M32" s="170">
        <v>772713</v>
      </c>
      <c r="N32" s="170">
        <v>0</v>
      </c>
      <c r="O32" s="170">
        <v>0</v>
      </c>
      <c r="P32" s="170">
        <f t="shared" si="0"/>
        <v>1961647</v>
      </c>
      <c r="Q32" s="194">
        <v>25</v>
      </c>
    </row>
    <row r="33" spans="1:17" x14ac:dyDescent="0.2">
      <c r="A33" s="214">
        <v>26</v>
      </c>
      <c r="B33" s="214" t="s">
        <v>220</v>
      </c>
      <c r="C33" s="170">
        <v>180099</v>
      </c>
      <c r="D33" s="170">
        <v>322765</v>
      </c>
      <c r="E33" s="170">
        <v>644219</v>
      </c>
      <c r="F33" s="170">
        <v>0</v>
      </c>
      <c r="G33" s="170">
        <v>0</v>
      </c>
      <c r="H33" s="170">
        <v>228304</v>
      </c>
      <c r="I33" s="170">
        <v>0</v>
      </c>
      <c r="J33" s="170">
        <v>108493</v>
      </c>
      <c r="K33" s="170">
        <v>0</v>
      </c>
      <c r="L33" s="170">
        <v>184230</v>
      </c>
      <c r="M33" s="170">
        <v>1483084</v>
      </c>
      <c r="N33" s="170">
        <v>0</v>
      </c>
      <c r="O33" s="170">
        <v>0</v>
      </c>
      <c r="P33" s="170">
        <f t="shared" si="0"/>
        <v>3151194</v>
      </c>
      <c r="Q33" s="194">
        <v>26</v>
      </c>
    </row>
    <row r="34" spans="1:17" x14ac:dyDescent="0.2">
      <c r="A34" s="214">
        <v>27</v>
      </c>
      <c r="B34" s="214" t="s">
        <v>221</v>
      </c>
      <c r="C34" s="170">
        <v>367527</v>
      </c>
      <c r="D34" s="170">
        <v>190102</v>
      </c>
      <c r="E34" s="170">
        <v>382146</v>
      </c>
      <c r="F34" s="170">
        <v>0</v>
      </c>
      <c r="G34" s="170">
        <v>152416</v>
      </c>
      <c r="H34" s="170">
        <v>135109</v>
      </c>
      <c r="I34" s="170">
        <v>0</v>
      </c>
      <c r="J34" s="170">
        <v>183973</v>
      </c>
      <c r="K34" s="170">
        <v>0</v>
      </c>
      <c r="L34" s="170">
        <v>203262</v>
      </c>
      <c r="M34" s="170">
        <v>1711204</v>
      </c>
      <c r="N34" s="170">
        <v>0</v>
      </c>
      <c r="O34" s="170">
        <v>49446</v>
      </c>
      <c r="P34" s="170">
        <f t="shared" si="0"/>
        <v>3375185</v>
      </c>
      <c r="Q34" s="194">
        <v>27</v>
      </c>
    </row>
    <row r="35" spans="1:17" x14ac:dyDescent="0.2">
      <c r="A35" s="214">
        <v>28</v>
      </c>
      <c r="B35" s="214" t="s">
        <v>222</v>
      </c>
      <c r="C35" s="170">
        <v>428542</v>
      </c>
      <c r="D35" s="170">
        <v>410651</v>
      </c>
      <c r="E35" s="170">
        <v>577549</v>
      </c>
      <c r="F35" s="170">
        <v>22945</v>
      </c>
      <c r="G35" s="170">
        <v>143065</v>
      </c>
      <c r="H35" s="170">
        <v>220421</v>
      </c>
      <c r="I35" s="170">
        <v>0</v>
      </c>
      <c r="J35" s="170">
        <v>0</v>
      </c>
      <c r="K35" s="170">
        <v>0</v>
      </c>
      <c r="L35" s="170">
        <v>161533</v>
      </c>
      <c r="M35" s="170">
        <v>1853309</v>
      </c>
      <c r="N35" s="170">
        <v>0</v>
      </c>
      <c r="O35" s="170">
        <v>91769</v>
      </c>
      <c r="P35" s="170">
        <f t="shared" si="0"/>
        <v>3909784</v>
      </c>
      <c r="Q35" s="194">
        <v>28</v>
      </c>
    </row>
    <row r="36" spans="1:17" x14ac:dyDescent="0.2">
      <c r="A36" s="214">
        <v>29</v>
      </c>
      <c r="B36" s="214" t="s">
        <v>223</v>
      </c>
      <c r="C36" s="170">
        <v>544012</v>
      </c>
      <c r="D36" s="170">
        <v>193974</v>
      </c>
      <c r="E36" s="170">
        <v>898855</v>
      </c>
      <c r="F36" s="170">
        <v>0</v>
      </c>
      <c r="G36" s="170">
        <v>41272</v>
      </c>
      <c r="H36" s="170">
        <v>212997</v>
      </c>
      <c r="I36" s="170">
        <v>0</v>
      </c>
      <c r="J36" s="170">
        <v>0</v>
      </c>
      <c r="K36" s="170">
        <v>0</v>
      </c>
      <c r="L36" s="170">
        <v>427957</v>
      </c>
      <c r="M36" s="170">
        <v>1877927</v>
      </c>
      <c r="N36" s="170">
        <v>0</v>
      </c>
      <c r="O36" s="170">
        <v>22000</v>
      </c>
      <c r="P36" s="170">
        <f t="shared" si="0"/>
        <v>4218994</v>
      </c>
      <c r="Q36" s="194">
        <v>29</v>
      </c>
    </row>
    <row r="37" spans="1:17" x14ac:dyDescent="0.2">
      <c r="A37" s="214">
        <v>30</v>
      </c>
      <c r="B37" s="214" t="s">
        <v>224</v>
      </c>
      <c r="C37" s="170">
        <v>375711</v>
      </c>
      <c r="D37" s="170">
        <v>142684</v>
      </c>
      <c r="E37" s="170">
        <v>122849</v>
      </c>
      <c r="F37" s="170">
        <v>10663</v>
      </c>
      <c r="G37" s="170">
        <v>125751</v>
      </c>
      <c r="H37" s="170">
        <v>93484</v>
      </c>
      <c r="I37" s="170">
        <v>0</v>
      </c>
      <c r="J37" s="170">
        <v>118674</v>
      </c>
      <c r="K37" s="170">
        <v>0</v>
      </c>
      <c r="L37" s="170">
        <v>187944</v>
      </c>
      <c r="M37" s="170">
        <v>713532</v>
      </c>
      <c r="N37" s="170">
        <v>0</v>
      </c>
      <c r="O37" s="170">
        <v>0</v>
      </c>
      <c r="P37" s="170">
        <f t="shared" si="0"/>
        <v>1891292</v>
      </c>
      <c r="Q37" s="194">
        <v>30</v>
      </c>
    </row>
    <row r="38" spans="1:17" x14ac:dyDescent="0.2">
      <c r="A38" s="214">
        <v>31</v>
      </c>
      <c r="B38" s="214" t="s">
        <v>192</v>
      </c>
      <c r="C38" s="170">
        <v>292010</v>
      </c>
      <c r="D38" s="170">
        <v>0</v>
      </c>
      <c r="E38" s="170">
        <v>185599</v>
      </c>
      <c r="F38" s="170">
        <v>0</v>
      </c>
      <c r="G38" s="170">
        <v>42349</v>
      </c>
      <c r="H38" s="170">
        <v>182088</v>
      </c>
      <c r="I38" s="170">
        <v>0</v>
      </c>
      <c r="J38" s="170">
        <v>79238</v>
      </c>
      <c r="K38" s="170">
        <v>0</v>
      </c>
      <c r="L38" s="170">
        <v>10526</v>
      </c>
      <c r="M38" s="170">
        <v>741498</v>
      </c>
      <c r="N38" s="170">
        <v>0</v>
      </c>
      <c r="O38" s="170">
        <v>0</v>
      </c>
      <c r="P38" s="170">
        <f t="shared" ref="P38:P45" si="1">SUM(C38:O38)</f>
        <v>1533308</v>
      </c>
      <c r="Q38" s="194">
        <v>31</v>
      </c>
    </row>
    <row r="39" spans="1:17" x14ac:dyDescent="0.2">
      <c r="A39" s="214">
        <v>32</v>
      </c>
      <c r="B39" s="214" t="s">
        <v>225</v>
      </c>
      <c r="C39" s="170">
        <v>1425248</v>
      </c>
      <c r="D39" s="170">
        <v>654778</v>
      </c>
      <c r="E39" s="170">
        <v>2258387</v>
      </c>
      <c r="F39" s="170">
        <v>475290</v>
      </c>
      <c r="G39" s="170">
        <v>364648</v>
      </c>
      <c r="H39" s="170">
        <v>1100576</v>
      </c>
      <c r="I39" s="170">
        <v>0</v>
      </c>
      <c r="J39" s="170">
        <v>233877</v>
      </c>
      <c r="K39" s="170">
        <v>0</v>
      </c>
      <c r="L39" s="170">
        <v>0</v>
      </c>
      <c r="M39" s="170">
        <v>2691356</v>
      </c>
      <c r="N39" s="170">
        <v>0</v>
      </c>
      <c r="O39" s="170">
        <v>1843935</v>
      </c>
      <c r="P39" s="170">
        <f t="shared" si="1"/>
        <v>11048095</v>
      </c>
      <c r="Q39" s="194">
        <v>32</v>
      </c>
    </row>
    <row r="40" spans="1:17" x14ac:dyDescent="0.2">
      <c r="A40" s="214">
        <v>33</v>
      </c>
      <c r="B40" s="214" t="s">
        <v>226</v>
      </c>
      <c r="C40" s="170">
        <v>1431757</v>
      </c>
      <c r="D40" s="170">
        <v>384884</v>
      </c>
      <c r="E40" s="170">
        <v>500722</v>
      </c>
      <c r="F40" s="170">
        <v>63346</v>
      </c>
      <c r="G40" s="170">
        <v>164686</v>
      </c>
      <c r="H40" s="170">
        <v>208995</v>
      </c>
      <c r="I40" s="170">
        <v>0</v>
      </c>
      <c r="J40" s="170">
        <v>178125</v>
      </c>
      <c r="K40" s="170">
        <v>0</v>
      </c>
      <c r="L40" s="170">
        <v>1810</v>
      </c>
      <c r="M40" s="170">
        <v>953733</v>
      </c>
      <c r="N40" s="170">
        <v>0</v>
      </c>
      <c r="O40" s="170">
        <v>0</v>
      </c>
      <c r="P40" s="170">
        <f t="shared" si="1"/>
        <v>3888058</v>
      </c>
      <c r="Q40" s="194">
        <v>33</v>
      </c>
    </row>
    <row r="41" spans="1:17" x14ac:dyDescent="0.2">
      <c r="A41" s="214">
        <v>34</v>
      </c>
      <c r="B41" s="214" t="s">
        <v>227</v>
      </c>
      <c r="C41" s="170">
        <v>732197</v>
      </c>
      <c r="D41" s="170">
        <v>503001</v>
      </c>
      <c r="E41" s="170">
        <v>1918233</v>
      </c>
      <c r="F41" s="170">
        <v>21901</v>
      </c>
      <c r="G41" s="170">
        <v>4479</v>
      </c>
      <c r="H41" s="170">
        <v>690566</v>
      </c>
      <c r="I41" s="170">
        <v>0</v>
      </c>
      <c r="J41" s="170">
        <v>158789</v>
      </c>
      <c r="K41" s="170">
        <v>0</v>
      </c>
      <c r="L41" s="170">
        <v>232629</v>
      </c>
      <c r="M41" s="170">
        <v>2621782</v>
      </c>
      <c r="N41" s="170">
        <v>0</v>
      </c>
      <c r="O41" s="170">
        <v>47886</v>
      </c>
      <c r="P41" s="170">
        <f t="shared" si="1"/>
        <v>6931463</v>
      </c>
      <c r="Q41" s="194">
        <v>34</v>
      </c>
    </row>
    <row r="42" spans="1:17" x14ac:dyDescent="0.2">
      <c r="A42" s="214">
        <v>35</v>
      </c>
      <c r="B42" s="214" t="s">
        <v>228</v>
      </c>
      <c r="C42" s="170">
        <v>296285</v>
      </c>
      <c r="D42" s="170">
        <v>111092</v>
      </c>
      <c r="E42" s="170">
        <v>181858</v>
      </c>
      <c r="F42" s="170">
        <v>0</v>
      </c>
      <c r="G42" s="170">
        <v>61222</v>
      </c>
      <c r="H42" s="170">
        <v>60148</v>
      </c>
      <c r="I42" s="170">
        <v>0</v>
      </c>
      <c r="J42" s="170">
        <v>0</v>
      </c>
      <c r="K42" s="170">
        <v>0</v>
      </c>
      <c r="L42" s="170">
        <v>0</v>
      </c>
      <c r="M42" s="170">
        <v>281483</v>
      </c>
      <c r="N42" s="170">
        <v>0</v>
      </c>
      <c r="O42" s="170">
        <v>44066</v>
      </c>
      <c r="P42" s="170">
        <f t="shared" si="1"/>
        <v>1036154</v>
      </c>
      <c r="Q42" s="194">
        <v>35</v>
      </c>
    </row>
    <row r="43" spans="1:17" x14ac:dyDescent="0.2">
      <c r="A43" s="214">
        <v>36</v>
      </c>
      <c r="B43" s="214" t="s">
        <v>196</v>
      </c>
      <c r="C43" s="170">
        <v>118784</v>
      </c>
      <c r="D43" s="170">
        <v>89572</v>
      </c>
      <c r="E43" s="170">
        <v>386599</v>
      </c>
      <c r="F43" s="170">
        <v>5417</v>
      </c>
      <c r="G43" s="170">
        <v>0</v>
      </c>
      <c r="H43" s="170">
        <v>188875</v>
      </c>
      <c r="I43" s="170">
        <v>0</v>
      </c>
      <c r="J43" s="170">
        <v>54291</v>
      </c>
      <c r="K43" s="170">
        <v>0</v>
      </c>
      <c r="L43" s="170">
        <v>100802</v>
      </c>
      <c r="M43" s="170">
        <v>1230274</v>
      </c>
      <c r="N43" s="170">
        <v>22366</v>
      </c>
      <c r="O43" s="170">
        <v>0</v>
      </c>
      <c r="P43" s="170">
        <f>SUM(C43:O43)</f>
        <v>2196980</v>
      </c>
      <c r="Q43" s="194">
        <v>36</v>
      </c>
    </row>
    <row r="44" spans="1:17" x14ac:dyDescent="0.2">
      <c r="A44" s="214">
        <v>37</v>
      </c>
      <c r="B44" s="214" t="s">
        <v>229</v>
      </c>
      <c r="C44" s="170">
        <v>251069</v>
      </c>
      <c r="D44" s="170">
        <v>89709</v>
      </c>
      <c r="E44" s="170">
        <v>380758</v>
      </c>
      <c r="F44" s="170">
        <v>0</v>
      </c>
      <c r="G44" s="170">
        <v>97868</v>
      </c>
      <c r="H44" s="170">
        <v>215177</v>
      </c>
      <c r="I44" s="170">
        <v>0</v>
      </c>
      <c r="J44" s="170">
        <v>216375</v>
      </c>
      <c r="K44" s="170">
        <v>0</v>
      </c>
      <c r="L44" s="170">
        <v>280468</v>
      </c>
      <c r="M44" s="170">
        <v>1216205</v>
      </c>
      <c r="N44" s="170">
        <v>0</v>
      </c>
      <c r="O44" s="170">
        <v>27692</v>
      </c>
      <c r="P44" s="170">
        <f>SUM(C44:O44)</f>
        <v>2775321</v>
      </c>
      <c r="Q44" s="194">
        <v>37</v>
      </c>
    </row>
    <row r="45" spans="1:17" x14ac:dyDescent="0.2">
      <c r="A45" s="217">
        <v>38</v>
      </c>
      <c r="B45" s="215" t="s">
        <v>230</v>
      </c>
      <c r="C45" s="171">
        <v>567589</v>
      </c>
      <c r="D45" s="171">
        <v>236343</v>
      </c>
      <c r="E45" s="171">
        <v>1199047</v>
      </c>
      <c r="F45" s="171">
        <v>0</v>
      </c>
      <c r="G45" s="171">
        <v>102071</v>
      </c>
      <c r="H45" s="171">
        <v>381227</v>
      </c>
      <c r="I45" s="171">
        <v>0</v>
      </c>
      <c r="J45" s="171">
        <v>202834</v>
      </c>
      <c r="K45" s="171">
        <v>0</v>
      </c>
      <c r="L45" s="171">
        <v>1437556</v>
      </c>
      <c r="M45" s="171">
        <v>3033300</v>
      </c>
      <c r="N45" s="171">
        <v>0</v>
      </c>
      <c r="O45" s="171">
        <v>80672</v>
      </c>
      <c r="P45" s="171">
        <f t="shared" si="1"/>
        <v>7240639</v>
      </c>
      <c r="Q45" s="194">
        <v>38</v>
      </c>
    </row>
    <row r="46" spans="1:17" x14ac:dyDescent="0.2">
      <c r="A46" s="204">
        <f>A45</f>
        <v>38</v>
      </c>
      <c r="B46" s="195" t="s">
        <v>107</v>
      </c>
      <c r="C46" s="173">
        <f t="shared" ref="C46:P46" si="2">SUM(C8:C45)</f>
        <v>26383958</v>
      </c>
      <c r="D46" s="173">
        <f t="shared" si="2"/>
        <v>10086977</v>
      </c>
      <c r="E46" s="173">
        <f t="shared" si="2"/>
        <v>32720707</v>
      </c>
      <c r="F46" s="173">
        <f t="shared" si="2"/>
        <v>1757909</v>
      </c>
      <c r="G46" s="173">
        <f t="shared" si="2"/>
        <v>5397876</v>
      </c>
      <c r="H46" s="173">
        <f t="shared" si="2"/>
        <v>10872593</v>
      </c>
      <c r="I46" s="173">
        <f t="shared" si="2"/>
        <v>0</v>
      </c>
      <c r="J46" s="173">
        <f t="shared" si="2"/>
        <v>6091013</v>
      </c>
      <c r="K46" s="173">
        <f t="shared" si="2"/>
        <v>45244</v>
      </c>
      <c r="L46" s="173">
        <f t="shared" si="2"/>
        <v>14713509</v>
      </c>
      <c r="M46" s="173">
        <f t="shared" si="2"/>
        <v>64476067</v>
      </c>
      <c r="N46" s="173">
        <f t="shared" si="2"/>
        <v>46026</v>
      </c>
      <c r="O46" s="173">
        <f t="shared" si="2"/>
        <v>3331827</v>
      </c>
      <c r="P46" s="173">
        <f t="shared" si="2"/>
        <v>175923706</v>
      </c>
      <c r="Q46" s="204">
        <f>Q45</f>
        <v>38</v>
      </c>
    </row>
    <row r="47" spans="1:17" x14ac:dyDescent="0.2">
      <c r="A47" s="205"/>
      <c r="B47" s="194"/>
      <c r="C47" s="205"/>
      <c r="D47" s="205"/>
      <c r="E47" s="205"/>
      <c r="F47" s="205"/>
      <c r="G47" s="205"/>
      <c r="H47" s="205"/>
      <c r="I47" s="205"/>
      <c r="J47" s="205"/>
      <c r="K47" s="205"/>
      <c r="L47" s="205"/>
      <c r="M47" s="205"/>
      <c r="N47" s="205"/>
      <c r="O47" s="205"/>
      <c r="P47" s="205"/>
      <c r="Q47" s="205"/>
    </row>
    <row r="48" spans="1:17" x14ac:dyDescent="0.2">
      <c r="A48" s="205"/>
      <c r="B48" s="194"/>
      <c r="C48" s="205"/>
      <c r="D48" s="205"/>
      <c r="E48" s="205"/>
      <c r="F48" s="205"/>
      <c r="G48" s="205"/>
      <c r="H48" s="205"/>
      <c r="I48" s="205"/>
      <c r="J48" s="205"/>
      <c r="K48" s="205"/>
      <c r="L48" s="205"/>
      <c r="M48" s="205"/>
      <c r="N48" s="205"/>
      <c r="O48" s="206"/>
      <c r="P48" s="205"/>
      <c r="Q48" s="205"/>
    </row>
    <row r="49" spans="1:17" x14ac:dyDescent="0.2">
      <c r="A49" s="205"/>
      <c r="B49" s="194"/>
      <c r="C49" s="205"/>
      <c r="D49" s="205"/>
      <c r="E49" s="205"/>
      <c r="F49" s="205"/>
      <c r="G49" s="205"/>
      <c r="H49" s="205"/>
      <c r="I49" s="205"/>
      <c r="J49" s="205"/>
      <c r="K49" s="205"/>
      <c r="L49" s="205"/>
      <c r="M49" s="205"/>
      <c r="N49" s="205"/>
      <c r="O49" s="206"/>
      <c r="P49" s="205"/>
      <c r="Q49" s="205"/>
    </row>
  </sheetData>
  <printOptions gridLines="1"/>
  <pageMargins left="0.5" right="0.25" top="0.5" bottom="0.5" header="0.5" footer="0.5"/>
  <pageSetup paperSize="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M160"/>
  <sheetViews>
    <sheetView zoomScaleNormal="100" workbookViewId="0"/>
  </sheetViews>
  <sheetFormatPr defaultColWidth="14.83203125" defaultRowHeight="9.75" customHeight="1" x14ac:dyDescent="0.2"/>
  <cols>
    <col min="1" max="1" width="4.83203125" style="187" customWidth="1"/>
    <col min="2" max="2" width="16.83203125" style="187" customWidth="1"/>
    <col min="3" max="3" width="20.6640625" style="187" customWidth="1"/>
    <col min="4" max="4" width="19.1640625" style="187" bestFit="1" customWidth="1"/>
    <col min="5" max="5" width="15.1640625" style="187" bestFit="1" customWidth="1"/>
    <col min="6" max="6" width="13.6640625" style="187" bestFit="1" customWidth="1"/>
    <col min="7" max="7" width="16.6640625" style="187" bestFit="1" customWidth="1"/>
    <col min="8" max="8" width="15.1640625" style="187" bestFit="1" customWidth="1"/>
    <col min="9" max="9" width="19.6640625" style="187" bestFit="1" customWidth="1"/>
    <col min="10" max="10" width="13.6640625" style="187" bestFit="1" customWidth="1"/>
    <col min="11" max="11" width="18.1640625" style="187" customWidth="1"/>
    <col min="12" max="12" width="16.1640625" style="187" bestFit="1" customWidth="1"/>
    <col min="13" max="13" width="3.83203125" style="187" bestFit="1" customWidth="1"/>
    <col min="14" max="16384" width="14.83203125" style="187"/>
  </cols>
  <sheetData>
    <row r="1" spans="1:13" ht="12" x14ac:dyDescent="0.2">
      <c r="A1" s="185" t="s">
        <v>46</v>
      </c>
      <c r="B1" s="185"/>
      <c r="C1" s="185"/>
      <c r="D1" s="185"/>
      <c r="E1" s="185"/>
      <c r="F1" s="185"/>
      <c r="G1" s="185"/>
      <c r="H1" s="185"/>
      <c r="I1" s="185"/>
      <c r="J1" s="185"/>
      <c r="K1" s="185"/>
      <c r="L1" s="185"/>
      <c r="M1" s="186"/>
    </row>
    <row r="2" spans="1:13" ht="12" x14ac:dyDescent="0.2">
      <c r="A2" s="188" t="s">
        <v>276</v>
      </c>
      <c r="B2" s="185"/>
      <c r="C2" s="185"/>
      <c r="D2" s="185"/>
      <c r="E2" s="185"/>
      <c r="F2" s="185"/>
      <c r="G2" s="185"/>
      <c r="H2" s="189"/>
      <c r="I2" s="185"/>
      <c r="J2" s="185"/>
      <c r="K2" s="185"/>
      <c r="L2" s="186"/>
      <c r="M2" s="190"/>
    </row>
    <row r="3" spans="1:13" ht="12" x14ac:dyDescent="0.2">
      <c r="A3" s="191" t="s">
        <v>48</v>
      </c>
      <c r="B3" s="185"/>
      <c r="C3" s="185"/>
      <c r="D3" s="185"/>
      <c r="E3" s="185"/>
      <c r="F3" s="185"/>
      <c r="G3" s="185"/>
      <c r="H3" s="189"/>
      <c r="I3" s="185"/>
      <c r="J3" s="185"/>
      <c r="K3" s="185"/>
      <c r="L3" s="186"/>
      <c r="M3" s="192"/>
    </row>
    <row r="4" spans="1:13" ht="12" x14ac:dyDescent="0.2">
      <c r="A4" s="191"/>
      <c r="B4" s="185"/>
      <c r="C4" s="185"/>
      <c r="D4" s="185"/>
      <c r="E4" s="185"/>
      <c r="F4" s="185"/>
      <c r="G4" s="185"/>
      <c r="H4" s="189"/>
      <c r="I4" s="185"/>
      <c r="J4" s="185"/>
      <c r="K4" s="185"/>
      <c r="L4" s="186"/>
      <c r="M4" s="192"/>
    </row>
    <row r="5" spans="1:13" ht="11.25" x14ac:dyDescent="0.2">
      <c r="A5" s="193"/>
      <c r="B5" s="194"/>
      <c r="C5" s="194"/>
      <c r="D5" s="194"/>
      <c r="E5" s="194"/>
      <c r="F5" s="194"/>
      <c r="G5" s="194"/>
      <c r="H5" s="194"/>
      <c r="I5" s="194"/>
      <c r="J5" s="194"/>
      <c r="K5" s="194"/>
      <c r="L5" s="194"/>
      <c r="M5" s="193"/>
    </row>
    <row r="6" spans="1:13" ht="11.25" x14ac:dyDescent="0.2">
      <c r="A6" s="193"/>
      <c r="B6" s="194"/>
      <c r="C6" s="194"/>
      <c r="D6" s="194"/>
      <c r="E6" s="194"/>
      <c r="F6" s="194"/>
      <c r="G6" s="194"/>
      <c r="H6" s="194"/>
      <c r="I6" s="194"/>
      <c r="J6" s="194"/>
      <c r="K6" s="194"/>
      <c r="L6" s="195"/>
      <c r="M6" s="193"/>
    </row>
    <row r="7" spans="1:13" s="200" customFormat="1" ht="33.75" x14ac:dyDescent="0.2">
      <c r="A7" s="196" t="s">
        <v>55</v>
      </c>
      <c r="B7" s="196" t="s">
        <v>57</v>
      </c>
      <c r="C7" s="197" t="s">
        <v>277</v>
      </c>
      <c r="D7" s="197" t="s">
        <v>278</v>
      </c>
      <c r="E7" s="197" t="s">
        <v>279</v>
      </c>
      <c r="F7" s="197" t="s">
        <v>280</v>
      </c>
      <c r="G7" s="197" t="s">
        <v>281</v>
      </c>
      <c r="H7" s="197" t="s">
        <v>282</v>
      </c>
      <c r="I7" s="197" t="s">
        <v>283</v>
      </c>
      <c r="J7" s="197" t="s">
        <v>284</v>
      </c>
      <c r="K7" s="198" t="s">
        <v>285</v>
      </c>
      <c r="L7" s="199" t="s">
        <v>286</v>
      </c>
      <c r="M7" s="196" t="s">
        <v>55</v>
      </c>
    </row>
    <row r="8" spans="1:13" ht="11.25" x14ac:dyDescent="0.2">
      <c r="A8" s="194">
        <v>1</v>
      </c>
      <c r="B8" s="201" t="s">
        <v>69</v>
      </c>
      <c r="C8" s="169">
        <v>40424834</v>
      </c>
      <c r="D8" s="169">
        <v>19015928</v>
      </c>
      <c r="E8" s="169">
        <v>147126117</v>
      </c>
      <c r="F8" s="169">
        <v>43337966</v>
      </c>
      <c r="G8" s="169">
        <v>100700885</v>
      </c>
      <c r="H8" s="169">
        <v>272442639</v>
      </c>
      <c r="I8" s="169">
        <v>34757021</v>
      </c>
      <c r="J8" s="169">
        <v>25777835</v>
      </c>
      <c r="K8" s="169">
        <v>0</v>
      </c>
      <c r="L8" s="169">
        <f t="shared" ref="L8:L45" si="0">(C8+D8+E8+F8+G8+H8+I8+J8+K8)</f>
        <v>683583225</v>
      </c>
      <c r="M8" s="194">
        <v>1</v>
      </c>
    </row>
    <row r="9" spans="1:13" ht="11.25" x14ac:dyDescent="0.2">
      <c r="A9" s="194">
        <v>2</v>
      </c>
      <c r="B9" s="201" t="s">
        <v>70</v>
      </c>
      <c r="C9" s="170">
        <v>3677339</v>
      </c>
      <c r="D9" s="170">
        <v>1790856</v>
      </c>
      <c r="E9" s="170">
        <v>13933098</v>
      </c>
      <c r="F9" s="170">
        <v>8909747</v>
      </c>
      <c r="G9" s="170">
        <v>14268124</v>
      </c>
      <c r="H9" s="170">
        <v>25703482</v>
      </c>
      <c r="I9" s="170">
        <v>3215201</v>
      </c>
      <c r="J9" s="170">
        <v>2783373</v>
      </c>
      <c r="K9" s="170">
        <v>0</v>
      </c>
      <c r="L9" s="170">
        <f t="shared" si="0"/>
        <v>74281220</v>
      </c>
      <c r="M9" s="194">
        <v>2</v>
      </c>
    </row>
    <row r="10" spans="1:13" ht="11.25" x14ac:dyDescent="0.2">
      <c r="A10" s="194">
        <v>3</v>
      </c>
      <c r="B10" s="201" t="s">
        <v>71</v>
      </c>
      <c r="C10" s="170">
        <v>1176359</v>
      </c>
      <c r="D10" s="170">
        <v>844801</v>
      </c>
      <c r="E10" s="170">
        <v>3130752</v>
      </c>
      <c r="F10" s="170">
        <v>2843347</v>
      </c>
      <c r="G10" s="170">
        <v>2401161</v>
      </c>
      <c r="H10" s="170">
        <v>11056089</v>
      </c>
      <c r="I10" s="170">
        <v>1307273</v>
      </c>
      <c r="J10" s="170">
        <v>426899</v>
      </c>
      <c r="K10" s="170">
        <v>0</v>
      </c>
      <c r="L10" s="170">
        <f t="shared" si="0"/>
        <v>23186681</v>
      </c>
      <c r="M10" s="194">
        <v>3</v>
      </c>
    </row>
    <row r="11" spans="1:13" ht="11.25" x14ac:dyDescent="0.2">
      <c r="A11" s="194">
        <v>4</v>
      </c>
      <c r="B11" s="201" t="s">
        <v>72</v>
      </c>
      <c r="C11" s="170">
        <v>13485583</v>
      </c>
      <c r="D11" s="170">
        <v>3497885</v>
      </c>
      <c r="E11" s="170">
        <v>43702314</v>
      </c>
      <c r="F11" s="170">
        <v>12105907</v>
      </c>
      <c r="G11" s="170">
        <v>50381784</v>
      </c>
      <c r="H11" s="170">
        <v>75835313</v>
      </c>
      <c r="I11" s="170">
        <v>13074130</v>
      </c>
      <c r="J11" s="170">
        <v>10511218</v>
      </c>
      <c r="K11" s="170">
        <v>0</v>
      </c>
      <c r="L11" s="170">
        <f t="shared" si="0"/>
        <v>222594134</v>
      </c>
      <c r="M11" s="194">
        <v>4</v>
      </c>
    </row>
    <row r="12" spans="1:13" ht="11.25" x14ac:dyDescent="0.2">
      <c r="A12" s="194">
        <v>5</v>
      </c>
      <c r="B12" s="201" t="s">
        <v>73</v>
      </c>
      <c r="C12" s="170">
        <v>28687862</v>
      </c>
      <c r="D12" s="170">
        <v>23174967</v>
      </c>
      <c r="E12" s="170">
        <v>144873251</v>
      </c>
      <c r="F12" s="170">
        <v>75570928</v>
      </c>
      <c r="G12" s="170">
        <v>56440010</v>
      </c>
      <c r="H12" s="170">
        <v>468134148</v>
      </c>
      <c r="I12" s="170">
        <v>19816607</v>
      </c>
      <c r="J12" s="170">
        <v>11337333</v>
      </c>
      <c r="K12" s="170">
        <v>0</v>
      </c>
      <c r="L12" s="170">
        <f t="shared" si="0"/>
        <v>828035106</v>
      </c>
      <c r="M12" s="194">
        <v>5</v>
      </c>
    </row>
    <row r="13" spans="1:13" ht="11.25" x14ac:dyDescent="0.2">
      <c r="A13" s="194">
        <v>6</v>
      </c>
      <c r="B13" s="201" t="s">
        <v>74</v>
      </c>
      <c r="C13" s="170">
        <v>3325546</v>
      </c>
      <c r="D13" s="170">
        <v>2578461</v>
      </c>
      <c r="E13" s="170">
        <v>17679408</v>
      </c>
      <c r="F13" s="170">
        <v>4875794</v>
      </c>
      <c r="G13" s="170">
        <v>4327824</v>
      </c>
      <c r="H13" s="170">
        <v>35452049</v>
      </c>
      <c r="I13" s="170">
        <v>2381130</v>
      </c>
      <c r="J13" s="170">
        <v>349081</v>
      </c>
      <c r="K13" s="170">
        <v>0</v>
      </c>
      <c r="L13" s="170">
        <f t="shared" si="0"/>
        <v>70969293</v>
      </c>
      <c r="M13" s="194">
        <v>6</v>
      </c>
    </row>
    <row r="14" spans="1:13" ht="11.25" x14ac:dyDescent="0.2">
      <c r="A14" s="194">
        <v>7</v>
      </c>
      <c r="B14" s="201" t="s">
        <v>75</v>
      </c>
      <c r="C14" s="170">
        <v>1995672</v>
      </c>
      <c r="D14" s="170">
        <v>175314</v>
      </c>
      <c r="E14" s="170">
        <v>3355693</v>
      </c>
      <c r="F14" s="170">
        <v>2939220</v>
      </c>
      <c r="G14" s="170">
        <v>3774662</v>
      </c>
      <c r="H14" s="170">
        <v>11401303</v>
      </c>
      <c r="I14" s="170">
        <v>1757129</v>
      </c>
      <c r="J14" s="170">
        <v>139329</v>
      </c>
      <c r="K14" s="170">
        <v>0</v>
      </c>
      <c r="L14" s="170">
        <f t="shared" si="0"/>
        <v>25538322</v>
      </c>
      <c r="M14" s="194">
        <v>7</v>
      </c>
    </row>
    <row r="15" spans="1:13" ht="11.25" x14ac:dyDescent="0.2">
      <c r="A15" s="194">
        <v>8</v>
      </c>
      <c r="B15" s="201" t="s">
        <v>76</v>
      </c>
      <c r="C15" s="170">
        <v>7240437</v>
      </c>
      <c r="D15" s="170">
        <v>4446382</v>
      </c>
      <c r="E15" s="170">
        <v>33969598</v>
      </c>
      <c r="F15" s="170">
        <v>17530447</v>
      </c>
      <c r="G15" s="170">
        <v>24450611</v>
      </c>
      <c r="H15" s="170">
        <v>70826705</v>
      </c>
      <c r="I15" s="170">
        <v>7439731</v>
      </c>
      <c r="J15" s="170">
        <v>9993183</v>
      </c>
      <c r="K15" s="170">
        <v>0</v>
      </c>
      <c r="L15" s="170">
        <f t="shared" si="0"/>
        <v>175897094</v>
      </c>
      <c r="M15" s="194">
        <v>8</v>
      </c>
    </row>
    <row r="16" spans="1:13" ht="11.25" x14ac:dyDescent="0.2">
      <c r="A16" s="194">
        <v>9</v>
      </c>
      <c r="B16" s="201" t="s">
        <v>77</v>
      </c>
      <c r="C16" s="170">
        <v>1246601</v>
      </c>
      <c r="D16" s="170">
        <v>1851631</v>
      </c>
      <c r="E16" s="170">
        <v>5835410</v>
      </c>
      <c r="F16" s="170">
        <v>2681228</v>
      </c>
      <c r="G16" s="170">
        <v>2217367</v>
      </c>
      <c r="H16" s="170">
        <v>13944407</v>
      </c>
      <c r="I16" s="170">
        <v>430516</v>
      </c>
      <c r="J16" s="170">
        <v>1273322</v>
      </c>
      <c r="K16" s="170">
        <v>0</v>
      </c>
      <c r="L16" s="170">
        <f t="shared" si="0"/>
        <v>29480482</v>
      </c>
      <c r="M16" s="194">
        <v>9</v>
      </c>
    </row>
    <row r="17" spans="1:13" ht="11.25" x14ac:dyDescent="0.2">
      <c r="A17" s="194">
        <v>10</v>
      </c>
      <c r="B17" s="201" t="s">
        <v>78</v>
      </c>
      <c r="C17" s="170">
        <v>8216871</v>
      </c>
      <c r="D17" s="170">
        <v>556698</v>
      </c>
      <c r="E17" s="170">
        <v>27573358</v>
      </c>
      <c r="F17" s="170">
        <v>11927568</v>
      </c>
      <c r="G17" s="170">
        <v>6527095</v>
      </c>
      <c r="H17" s="170">
        <v>46998131</v>
      </c>
      <c r="I17" s="170">
        <v>6348769</v>
      </c>
      <c r="J17" s="170">
        <v>3618267</v>
      </c>
      <c r="K17" s="170">
        <v>0</v>
      </c>
      <c r="L17" s="170">
        <f t="shared" si="0"/>
        <v>111766757</v>
      </c>
      <c r="M17" s="194">
        <v>10</v>
      </c>
    </row>
    <row r="18" spans="1:13" ht="11.25" x14ac:dyDescent="0.2">
      <c r="A18" s="194">
        <v>11</v>
      </c>
      <c r="B18" s="201" t="s">
        <v>79</v>
      </c>
      <c r="C18" s="170">
        <v>5202776</v>
      </c>
      <c r="D18" s="170">
        <v>1332071</v>
      </c>
      <c r="E18" s="170">
        <v>12656147</v>
      </c>
      <c r="F18" s="170">
        <v>7106947</v>
      </c>
      <c r="G18" s="170">
        <v>2615446</v>
      </c>
      <c r="H18" s="170">
        <v>49267162</v>
      </c>
      <c r="I18" s="170">
        <v>5171387</v>
      </c>
      <c r="J18" s="170">
        <v>3227348</v>
      </c>
      <c r="K18" s="170">
        <v>0</v>
      </c>
      <c r="L18" s="170">
        <f t="shared" si="0"/>
        <v>86579284</v>
      </c>
      <c r="M18" s="194">
        <v>11</v>
      </c>
    </row>
    <row r="19" spans="1:13" ht="11.25" x14ac:dyDescent="0.2">
      <c r="A19" s="194">
        <v>12</v>
      </c>
      <c r="B19" s="201" t="s">
        <v>80</v>
      </c>
      <c r="C19" s="170">
        <v>2444229</v>
      </c>
      <c r="D19" s="170">
        <v>357168</v>
      </c>
      <c r="E19" s="170">
        <v>8608208</v>
      </c>
      <c r="F19" s="170">
        <v>4686330</v>
      </c>
      <c r="G19" s="170">
        <v>3639204</v>
      </c>
      <c r="H19" s="170">
        <v>16606401</v>
      </c>
      <c r="I19" s="170">
        <v>837929</v>
      </c>
      <c r="J19" s="170">
        <v>1818821</v>
      </c>
      <c r="K19" s="170">
        <v>0</v>
      </c>
      <c r="L19" s="170">
        <f t="shared" si="0"/>
        <v>38998290</v>
      </c>
      <c r="M19" s="194">
        <v>12</v>
      </c>
    </row>
    <row r="20" spans="1:13" ht="11.25" x14ac:dyDescent="0.2">
      <c r="A20" s="194">
        <v>13</v>
      </c>
      <c r="B20" s="201" t="s">
        <v>81</v>
      </c>
      <c r="C20" s="170">
        <v>6476223</v>
      </c>
      <c r="D20" s="170">
        <v>4840798</v>
      </c>
      <c r="E20" s="170">
        <v>26055698</v>
      </c>
      <c r="F20" s="170">
        <v>13762246</v>
      </c>
      <c r="G20" s="170">
        <v>17226517</v>
      </c>
      <c r="H20" s="170">
        <v>47282249</v>
      </c>
      <c r="I20" s="170">
        <v>4471675</v>
      </c>
      <c r="J20" s="170">
        <v>3331288</v>
      </c>
      <c r="K20" s="170">
        <v>0</v>
      </c>
      <c r="L20" s="170">
        <f t="shared" si="0"/>
        <v>123446694</v>
      </c>
      <c r="M20" s="194">
        <v>13</v>
      </c>
    </row>
    <row r="21" spans="1:13" ht="11.25" x14ac:dyDescent="0.2">
      <c r="A21" s="194">
        <v>14</v>
      </c>
      <c r="B21" s="201" t="s">
        <v>82</v>
      </c>
      <c r="C21" s="170">
        <v>1526520</v>
      </c>
      <c r="D21" s="170">
        <v>637709</v>
      </c>
      <c r="E21" s="170">
        <v>3023081</v>
      </c>
      <c r="F21" s="170">
        <v>2945387</v>
      </c>
      <c r="G21" s="170">
        <v>4939450</v>
      </c>
      <c r="H21" s="170">
        <v>14381105</v>
      </c>
      <c r="I21" s="170">
        <v>1990672</v>
      </c>
      <c r="J21" s="170">
        <v>500677</v>
      </c>
      <c r="K21" s="170">
        <v>0</v>
      </c>
      <c r="L21" s="170">
        <f t="shared" si="0"/>
        <v>29944601</v>
      </c>
      <c r="M21" s="194">
        <v>14</v>
      </c>
    </row>
    <row r="22" spans="1:13" ht="11.25" x14ac:dyDescent="0.2">
      <c r="A22" s="194">
        <v>15</v>
      </c>
      <c r="B22" s="201" t="s">
        <v>83</v>
      </c>
      <c r="C22" s="170">
        <v>29290182</v>
      </c>
      <c r="D22" s="170">
        <v>7271886</v>
      </c>
      <c r="E22" s="170">
        <v>92648316</v>
      </c>
      <c r="F22" s="170">
        <v>45165696</v>
      </c>
      <c r="G22" s="170">
        <v>71798071</v>
      </c>
      <c r="H22" s="170">
        <v>234199985</v>
      </c>
      <c r="I22" s="170">
        <v>24235283</v>
      </c>
      <c r="J22" s="170">
        <v>25332682</v>
      </c>
      <c r="K22" s="170">
        <v>0</v>
      </c>
      <c r="L22" s="170">
        <f t="shared" si="0"/>
        <v>529942101</v>
      </c>
      <c r="M22" s="194">
        <v>15</v>
      </c>
    </row>
    <row r="23" spans="1:13" ht="11.25" x14ac:dyDescent="0.2">
      <c r="A23" s="194">
        <v>16</v>
      </c>
      <c r="B23" s="201" t="s">
        <v>84</v>
      </c>
      <c r="C23" s="170">
        <v>4467423</v>
      </c>
      <c r="D23" s="170">
        <v>1714009</v>
      </c>
      <c r="E23" s="170">
        <v>30749674</v>
      </c>
      <c r="F23" s="170">
        <v>20502786</v>
      </c>
      <c r="G23" s="170">
        <v>16804097</v>
      </c>
      <c r="H23" s="170">
        <v>75733727</v>
      </c>
      <c r="I23" s="170">
        <v>5945589</v>
      </c>
      <c r="J23" s="170">
        <v>3179258</v>
      </c>
      <c r="K23" s="170">
        <v>0</v>
      </c>
      <c r="L23" s="170">
        <f t="shared" si="0"/>
        <v>159096563</v>
      </c>
      <c r="M23" s="194">
        <v>16</v>
      </c>
    </row>
    <row r="24" spans="1:13" ht="11.25" x14ac:dyDescent="0.2">
      <c r="A24" s="194">
        <v>17</v>
      </c>
      <c r="B24" s="201" t="s">
        <v>85</v>
      </c>
      <c r="C24" s="170">
        <v>5270112</v>
      </c>
      <c r="D24" s="170">
        <v>2584754</v>
      </c>
      <c r="E24" s="170">
        <v>16888543</v>
      </c>
      <c r="F24" s="170">
        <v>7193830</v>
      </c>
      <c r="G24" s="170">
        <v>8037286</v>
      </c>
      <c r="H24" s="170">
        <v>52772320</v>
      </c>
      <c r="I24" s="170">
        <v>2422886</v>
      </c>
      <c r="J24" s="170">
        <v>1293681</v>
      </c>
      <c r="K24" s="170">
        <v>0</v>
      </c>
      <c r="L24" s="170">
        <f t="shared" si="0"/>
        <v>96463412</v>
      </c>
      <c r="M24" s="194">
        <v>17</v>
      </c>
    </row>
    <row r="25" spans="1:13" ht="11.25" x14ac:dyDescent="0.2">
      <c r="A25" s="194">
        <v>18</v>
      </c>
      <c r="B25" s="201" t="s">
        <v>86</v>
      </c>
      <c r="C25" s="170">
        <v>1349357</v>
      </c>
      <c r="D25" s="170">
        <v>333424</v>
      </c>
      <c r="E25" s="170">
        <v>3335381</v>
      </c>
      <c r="F25" s="170">
        <v>3708202</v>
      </c>
      <c r="G25" s="170">
        <v>2275740</v>
      </c>
      <c r="H25" s="170">
        <v>6683956</v>
      </c>
      <c r="I25" s="170">
        <v>690721</v>
      </c>
      <c r="J25" s="170">
        <v>1170489</v>
      </c>
      <c r="K25" s="170">
        <v>0</v>
      </c>
      <c r="L25" s="170">
        <f t="shared" si="0"/>
        <v>19547270</v>
      </c>
      <c r="M25" s="194">
        <v>18</v>
      </c>
    </row>
    <row r="26" spans="1:13" ht="11.25" x14ac:dyDescent="0.2">
      <c r="A26" s="194">
        <v>19</v>
      </c>
      <c r="B26" s="201" t="s">
        <v>87</v>
      </c>
      <c r="C26" s="170">
        <v>12085645</v>
      </c>
      <c r="D26" s="170">
        <v>6212614</v>
      </c>
      <c r="E26" s="170">
        <v>57421605</v>
      </c>
      <c r="F26" s="170">
        <v>25787249</v>
      </c>
      <c r="G26" s="170">
        <v>55592015</v>
      </c>
      <c r="H26" s="170">
        <v>110246796</v>
      </c>
      <c r="I26" s="170">
        <v>9605192</v>
      </c>
      <c r="J26" s="170">
        <v>6292445</v>
      </c>
      <c r="K26" s="170">
        <v>0</v>
      </c>
      <c r="L26" s="170">
        <f t="shared" si="0"/>
        <v>283243561</v>
      </c>
      <c r="M26" s="194">
        <v>19</v>
      </c>
    </row>
    <row r="27" spans="1:13" ht="11.25" x14ac:dyDescent="0.2">
      <c r="A27" s="194">
        <v>20</v>
      </c>
      <c r="B27" s="201" t="s">
        <v>88</v>
      </c>
      <c r="C27" s="170">
        <v>5855120</v>
      </c>
      <c r="D27" s="170">
        <v>1401153</v>
      </c>
      <c r="E27" s="170">
        <v>31303651</v>
      </c>
      <c r="F27" s="170">
        <v>10913998</v>
      </c>
      <c r="G27" s="170">
        <v>10890230</v>
      </c>
      <c r="H27" s="170">
        <v>103001122</v>
      </c>
      <c r="I27" s="170">
        <v>4481622</v>
      </c>
      <c r="J27" s="170">
        <v>2969843</v>
      </c>
      <c r="K27" s="170">
        <v>0</v>
      </c>
      <c r="L27" s="170">
        <f t="shared" si="0"/>
        <v>170816739</v>
      </c>
      <c r="M27" s="194">
        <v>20</v>
      </c>
    </row>
    <row r="28" spans="1:13" ht="11.25" x14ac:dyDescent="0.2">
      <c r="A28" s="194">
        <v>21</v>
      </c>
      <c r="B28" s="201" t="s">
        <v>89</v>
      </c>
      <c r="C28" s="170">
        <v>3276460</v>
      </c>
      <c r="D28" s="170">
        <v>219374</v>
      </c>
      <c r="E28" s="170">
        <v>8164957</v>
      </c>
      <c r="F28" s="170">
        <v>2443992</v>
      </c>
      <c r="G28" s="170">
        <v>4155053</v>
      </c>
      <c r="H28" s="170">
        <v>40014564</v>
      </c>
      <c r="I28" s="170">
        <v>3626297</v>
      </c>
      <c r="J28" s="170">
        <v>566579</v>
      </c>
      <c r="K28" s="170">
        <v>0</v>
      </c>
      <c r="L28" s="170">
        <f t="shared" si="0"/>
        <v>62467276</v>
      </c>
      <c r="M28" s="194">
        <v>21</v>
      </c>
    </row>
    <row r="29" spans="1:13" ht="11.25" x14ac:dyDescent="0.2">
      <c r="A29" s="194">
        <v>22</v>
      </c>
      <c r="B29" s="201" t="s">
        <v>90</v>
      </c>
      <c r="C29" s="170">
        <v>2646698</v>
      </c>
      <c r="D29" s="170">
        <v>2286797</v>
      </c>
      <c r="E29" s="170">
        <v>10006369</v>
      </c>
      <c r="F29" s="170">
        <v>6198164</v>
      </c>
      <c r="G29" s="170">
        <v>7787701</v>
      </c>
      <c r="H29" s="170">
        <v>24487661</v>
      </c>
      <c r="I29" s="170">
        <v>960412</v>
      </c>
      <c r="J29" s="170">
        <v>2629654</v>
      </c>
      <c r="K29" s="170">
        <v>0</v>
      </c>
      <c r="L29" s="170">
        <f t="shared" si="0"/>
        <v>57003456</v>
      </c>
      <c r="M29" s="194">
        <v>22</v>
      </c>
    </row>
    <row r="30" spans="1:13" ht="11.25" x14ac:dyDescent="0.2">
      <c r="A30" s="194">
        <v>23</v>
      </c>
      <c r="B30" s="201" t="s">
        <v>91</v>
      </c>
      <c r="C30" s="170">
        <v>24850004</v>
      </c>
      <c r="D30" s="170">
        <v>12108046</v>
      </c>
      <c r="E30" s="170">
        <v>136983167</v>
      </c>
      <c r="F30" s="170">
        <v>45923350</v>
      </c>
      <c r="G30" s="170">
        <v>79383808</v>
      </c>
      <c r="H30" s="170">
        <v>338060230</v>
      </c>
      <c r="I30" s="170">
        <v>35757768</v>
      </c>
      <c r="J30" s="170">
        <v>27785280</v>
      </c>
      <c r="K30" s="170">
        <v>0</v>
      </c>
      <c r="L30" s="170">
        <f t="shared" si="0"/>
        <v>700851653</v>
      </c>
      <c r="M30" s="194">
        <v>23</v>
      </c>
    </row>
    <row r="31" spans="1:13" ht="11.25" x14ac:dyDescent="0.2">
      <c r="A31" s="194">
        <v>24</v>
      </c>
      <c r="B31" s="201" t="s">
        <v>92</v>
      </c>
      <c r="C31" s="170">
        <v>29043186</v>
      </c>
      <c r="D31" s="170">
        <v>15122800</v>
      </c>
      <c r="E31" s="170">
        <v>164392944</v>
      </c>
      <c r="F31" s="170">
        <v>85890852</v>
      </c>
      <c r="G31" s="170">
        <v>83104157</v>
      </c>
      <c r="H31" s="170">
        <v>365510068</v>
      </c>
      <c r="I31" s="170">
        <v>60882213</v>
      </c>
      <c r="J31" s="170">
        <v>35208648</v>
      </c>
      <c r="K31" s="170">
        <v>0</v>
      </c>
      <c r="L31" s="170">
        <f t="shared" si="0"/>
        <v>839154868</v>
      </c>
      <c r="M31" s="194">
        <v>24</v>
      </c>
    </row>
    <row r="32" spans="1:13" ht="11.25" x14ac:dyDescent="0.2">
      <c r="A32" s="194">
        <v>25</v>
      </c>
      <c r="B32" s="201" t="s">
        <v>93</v>
      </c>
      <c r="C32" s="170">
        <v>975317</v>
      </c>
      <c r="D32" s="170">
        <v>369334</v>
      </c>
      <c r="E32" s="170">
        <v>2920869</v>
      </c>
      <c r="F32" s="170">
        <v>2282405</v>
      </c>
      <c r="G32" s="170">
        <v>1741640</v>
      </c>
      <c r="H32" s="170">
        <v>7701794</v>
      </c>
      <c r="I32" s="170">
        <v>493502</v>
      </c>
      <c r="J32" s="170">
        <v>244160</v>
      </c>
      <c r="K32" s="170">
        <v>0</v>
      </c>
      <c r="L32" s="170">
        <f t="shared" si="0"/>
        <v>16729021</v>
      </c>
      <c r="M32" s="194">
        <v>25</v>
      </c>
    </row>
    <row r="33" spans="1:13" ht="11.25" x14ac:dyDescent="0.2">
      <c r="A33" s="194">
        <v>26</v>
      </c>
      <c r="B33" s="201" t="s">
        <v>94</v>
      </c>
      <c r="C33" s="170">
        <v>6364142</v>
      </c>
      <c r="D33" s="170">
        <v>2653144</v>
      </c>
      <c r="E33" s="170">
        <v>22099880</v>
      </c>
      <c r="F33" s="170">
        <v>6379159</v>
      </c>
      <c r="G33" s="170">
        <v>18018876</v>
      </c>
      <c r="H33" s="170">
        <v>51967739</v>
      </c>
      <c r="I33" s="170">
        <v>2487403</v>
      </c>
      <c r="J33" s="170">
        <v>5420220</v>
      </c>
      <c r="K33" s="170">
        <v>0</v>
      </c>
      <c r="L33" s="170">
        <f t="shared" si="0"/>
        <v>115390563</v>
      </c>
      <c r="M33" s="194">
        <v>26</v>
      </c>
    </row>
    <row r="34" spans="1:13" ht="11.25" x14ac:dyDescent="0.2">
      <c r="A34" s="194">
        <v>27</v>
      </c>
      <c r="B34" s="201" t="s">
        <v>95</v>
      </c>
      <c r="C34" s="170">
        <v>2292879</v>
      </c>
      <c r="D34" s="170">
        <v>444949</v>
      </c>
      <c r="E34" s="170">
        <v>6539490</v>
      </c>
      <c r="F34" s="170">
        <v>2705610</v>
      </c>
      <c r="G34" s="170">
        <v>2449717</v>
      </c>
      <c r="H34" s="170">
        <v>22620610</v>
      </c>
      <c r="I34" s="170">
        <v>1617466</v>
      </c>
      <c r="J34" s="170">
        <v>1699026</v>
      </c>
      <c r="K34" s="170">
        <v>0</v>
      </c>
      <c r="L34" s="170">
        <f t="shared" si="0"/>
        <v>40369747</v>
      </c>
      <c r="M34" s="194">
        <v>27</v>
      </c>
    </row>
    <row r="35" spans="1:13" ht="11.25" x14ac:dyDescent="0.2">
      <c r="A35" s="194">
        <v>28</v>
      </c>
      <c r="B35" s="201" t="s">
        <v>96</v>
      </c>
      <c r="C35" s="170">
        <v>12538284</v>
      </c>
      <c r="D35" s="170">
        <v>8715780</v>
      </c>
      <c r="E35" s="170">
        <v>77535637</v>
      </c>
      <c r="F35" s="170">
        <v>32193351</v>
      </c>
      <c r="G35" s="170">
        <v>32643633</v>
      </c>
      <c r="H35" s="170">
        <v>165789102</v>
      </c>
      <c r="I35" s="170">
        <v>14713790</v>
      </c>
      <c r="J35" s="170">
        <v>8629747</v>
      </c>
      <c r="K35" s="170">
        <v>0</v>
      </c>
      <c r="L35" s="170">
        <f t="shared" si="0"/>
        <v>352759324</v>
      </c>
      <c r="M35" s="194">
        <v>28</v>
      </c>
    </row>
    <row r="36" spans="1:13" ht="11.25" x14ac:dyDescent="0.2">
      <c r="A36" s="194">
        <v>29</v>
      </c>
      <c r="B36" s="201" t="s">
        <v>97</v>
      </c>
      <c r="C36" s="170">
        <v>2546987</v>
      </c>
      <c r="D36" s="170">
        <v>1226014</v>
      </c>
      <c r="E36" s="170">
        <v>9615085</v>
      </c>
      <c r="F36" s="170">
        <v>4200719</v>
      </c>
      <c r="G36" s="170">
        <v>11486655</v>
      </c>
      <c r="H36" s="170">
        <v>17214134</v>
      </c>
      <c r="I36" s="170">
        <v>2062158</v>
      </c>
      <c r="J36" s="170">
        <v>571198</v>
      </c>
      <c r="K36" s="170">
        <v>0</v>
      </c>
      <c r="L36" s="170">
        <f t="shared" si="0"/>
        <v>48922950</v>
      </c>
      <c r="M36" s="194">
        <v>29</v>
      </c>
    </row>
    <row r="37" spans="1:13" ht="11.25" x14ac:dyDescent="0.2">
      <c r="A37" s="194">
        <v>30</v>
      </c>
      <c r="B37" s="201" t="s">
        <v>98</v>
      </c>
      <c r="C37" s="170">
        <v>91866070</v>
      </c>
      <c r="D37" s="170">
        <v>15435526</v>
      </c>
      <c r="E37" s="170">
        <v>183814571</v>
      </c>
      <c r="F37" s="170">
        <v>66332620</v>
      </c>
      <c r="G37" s="170">
        <v>120927850</v>
      </c>
      <c r="H37" s="170">
        <v>346227115</v>
      </c>
      <c r="I37" s="170">
        <v>21406529</v>
      </c>
      <c r="J37" s="170">
        <v>84583524</v>
      </c>
      <c r="K37" s="170">
        <v>0</v>
      </c>
      <c r="L37" s="170">
        <f t="shared" si="0"/>
        <v>930593805</v>
      </c>
      <c r="M37" s="194">
        <v>30</v>
      </c>
    </row>
    <row r="38" spans="1:13" ht="11.25" x14ac:dyDescent="0.2">
      <c r="A38" s="194">
        <v>31</v>
      </c>
      <c r="B38" s="201" t="s">
        <v>99</v>
      </c>
      <c r="C38" s="170">
        <v>14208295</v>
      </c>
      <c r="D38" s="170">
        <v>6316371</v>
      </c>
      <c r="E38" s="170">
        <v>72357597</v>
      </c>
      <c r="F38" s="170">
        <v>31970860</v>
      </c>
      <c r="G38" s="170">
        <v>60895238</v>
      </c>
      <c r="H38" s="170">
        <v>185923525</v>
      </c>
      <c r="I38" s="170">
        <v>12108484</v>
      </c>
      <c r="J38" s="170">
        <v>11575209</v>
      </c>
      <c r="K38" s="170">
        <v>0</v>
      </c>
      <c r="L38" s="170">
        <f t="shared" si="0"/>
        <v>395355579</v>
      </c>
      <c r="M38" s="194">
        <v>31</v>
      </c>
    </row>
    <row r="39" spans="1:13" ht="11.25" x14ac:dyDescent="0.2">
      <c r="A39" s="194">
        <v>32</v>
      </c>
      <c r="B39" s="201" t="s">
        <v>100</v>
      </c>
      <c r="C39" s="170">
        <v>4855864</v>
      </c>
      <c r="D39" s="170">
        <v>2297367</v>
      </c>
      <c r="E39" s="170">
        <v>21599737</v>
      </c>
      <c r="F39" s="170">
        <v>10101935</v>
      </c>
      <c r="G39" s="170">
        <v>6437934</v>
      </c>
      <c r="H39" s="170">
        <v>41622472</v>
      </c>
      <c r="I39" s="170">
        <v>6354497</v>
      </c>
      <c r="J39" s="170">
        <v>2210981</v>
      </c>
      <c r="K39" s="170">
        <v>0</v>
      </c>
      <c r="L39" s="170">
        <f t="shared" si="0"/>
        <v>95480787</v>
      </c>
      <c r="M39" s="194">
        <v>32</v>
      </c>
    </row>
    <row r="40" spans="1:13" ht="11.25" x14ac:dyDescent="0.2">
      <c r="A40" s="194">
        <v>33</v>
      </c>
      <c r="B40" s="201" t="s">
        <v>101</v>
      </c>
      <c r="C40" s="170">
        <v>3930706</v>
      </c>
      <c r="D40" s="170">
        <v>1857384</v>
      </c>
      <c r="E40" s="170">
        <v>14236301</v>
      </c>
      <c r="F40" s="170">
        <v>9626994</v>
      </c>
      <c r="G40" s="170">
        <v>13026808</v>
      </c>
      <c r="H40" s="170">
        <v>32411160</v>
      </c>
      <c r="I40" s="170">
        <v>3546068</v>
      </c>
      <c r="J40" s="170">
        <v>1573909</v>
      </c>
      <c r="K40" s="170">
        <v>0</v>
      </c>
      <c r="L40" s="170">
        <f t="shared" si="0"/>
        <v>80209330</v>
      </c>
      <c r="M40" s="194">
        <v>33</v>
      </c>
    </row>
    <row r="41" spans="1:13" ht="11.25" x14ac:dyDescent="0.2">
      <c r="A41" s="194">
        <v>34</v>
      </c>
      <c r="B41" s="201" t="s">
        <v>102</v>
      </c>
      <c r="C41" s="170">
        <v>10628445</v>
      </c>
      <c r="D41" s="170">
        <v>9058443</v>
      </c>
      <c r="E41" s="170">
        <v>69682869</v>
      </c>
      <c r="F41" s="170">
        <v>34489761</v>
      </c>
      <c r="G41" s="170">
        <v>31825503</v>
      </c>
      <c r="H41" s="170">
        <v>151478541</v>
      </c>
      <c r="I41" s="170">
        <v>11226787</v>
      </c>
      <c r="J41" s="170">
        <v>13246837</v>
      </c>
      <c r="K41" s="170">
        <v>0</v>
      </c>
      <c r="L41" s="170">
        <f t="shared" si="0"/>
        <v>331637186</v>
      </c>
      <c r="M41" s="194">
        <v>34</v>
      </c>
    </row>
    <row r="42" spans="1:13" ht="11.25" x14ac:dyDescent="0.2">
      <c r="A42" s="194">
        <v>35</v>
      </c>
      <c r="B42" s="201" t="s">
        <v>103</v>
      </c>
      <c r="C42" s="170">
        <v>67361000</v>
      </c>
      <c r="D42" s="170">
        <v>18622853</v>
      </c>
      <c r="E42" s="170">
        <v>215350512</v>
      </c>
      <c r="F42" s="170">
        <v>131147765</v>
      </c>
      <c r="G42" s="170">
        <v>135159510</v>
      </c>
      <c r="H42" s="170">
        <v>785918668</v>
      </c>
      <c r="I42" s="170">
        <v>74594667</v>
      </c>
      <c r="J42" s="170">
        <v>107410786</v>
      </c>
      <c r="K42" s="170">
        <v>0</v>
      </c>
      <c r="L42" s="170">
        <f t="shared" si="0"/>
        <v>1535565761</v>
      </c>
      <c r="M42" s="194">
        <v>35</v>
      </c>
    </row>
    <row r="43" spans="1:13" ht="11.25" x14ac:dyDescent="0.2">
      <c r="A43" s="194">
        <v>36</v>
      </c>
      <c r="B43" s="201" t="s">
        <v>104</v>
      </c>
      <c r="C43" s="170">
        <v>3957064</v>
      </c>
      <c r="D43" s="170">
        <v>2374240</v>
      </c>
      <c r="E43" s="170">
        <v>14731978</v>
      </c>
      <c r="F43" s="170">
        <v>11726237</v>
      </c>
      <c r="G43" s="170">
        <v>12470882</v>
      </c>
      <c r="H43" s="170">
        <v>37131432</v>
      </c>
      <c r="I43" s="170">
        <v>5010689</v>
      </c>
      <c r="J43" s="170">
        <v>1925348</v>
      </c>
      <c r="K43" s="170">
        <v>0</v>
      </c>
      <c r="L43" s="170">
        <f t="shared" si="0"/>
        <v>89327870</v>
      </c>
      <c r="M43" s="194">
        <v>36</v>
      </c>
    </row>
    <row r="44" spans="1:13" ht="11.25" x14ac:dyDescent="0.2">
      <c r="A44" s="194">
        <v>37</v>
      </c>
      <c r="B44" s="201" t="s">
        <v>105</v>
      </c>
      <c r="C44" s="170">
        <v>3126888</v>
      </c>
      <c r="D44" s="170">
        <v>401237</v>
      </c>
      <c r="E44" s="170">
        <v>10849080</v>
      </c>
      <c r="F44" s="170">
        <v>2890124</v>
      </c>
      <c r="G44" s="170">
        <v>3919437</v>
      </c>
      <c r="H44" s="170">
        <v>10729003</v>
      </c>
      <c r="I44" s="170">
        <v>1982312</v>
      </c>
      <c r="J44" s="170">
        <v>4729435</v>
      </c>
      <c r="K44" s="170">
        <v>0</v>
      </c>
      <c r="L44" s="170">
        <f t="shared" si="0"/>
        <v>38627516</v>
      </c>
      <c r="M44" s="194">
        <v>37</v>
      </c>
    </row>
    <row r="45" spans="1:13" ht="11.25" x14ac:dyDescent="0.2">
      <c r="A45" s="204">
        <v>38</v>
      </c>
      <c r="B45" s="201" t="s">
        <v>106</v>
      </c>
      <c r="C45" s="171">
        <v>3784704</v>
      </c>
      <c r="D45" s="171">
        <v>3778623</v>
      </c>
      <c r="E45" s="171">
        <v>25417106</v>
      </c>
      <c r="F45" s="171">
        <v>9615809</v>
      </c>
      <c r="G45" s="171">
        <v>11562339</v>
      </c>
      <c r="H45" s="171">
        <v>58140382</v>
      </c>
      <c r="I45" s="171">
        <v>3360361</v>
      </c>
      <c r="J45" s="171">
        <v>2427144</v>
      </c>
      <c r="K45" s="171">
        <v>0</v>
      </c>
      <c r="L45" s="171">
        <f t="shared" si="0"/>
        <v>118086468</v>
      </c>
      <c r="M45" s="204">
        <v>38</v>
      </c>
    </row>
    <row r="46" spans="1:13" ht="11.25" x14ac:dyDescent="0.2">
      <c r="A46" s="204">
        <f>A45</f>
        <v>38</v>
      </c>
      <c r="B46" s="195" t="s">
        <v>107</v>
      </c>
      <c r="C46" s="173">
        <f t="shared" ref="C46:L46" si="1">SUM(C8:C45)</f>
        <v>471697684</v>
      </c>
      <c r="D46" s="173">
        <f t="shared" si="1"/>
        <v>187906791</v>
      </c>
      <c r="E46" s="173">
        <f t="shared" si="1"/>
        <v>1790167452</v>
      </c>
      <c r="F46" s="173">
        <f t="shared" si="1"/>
        <v>820614530</v>
      </c>
      <c r="G46" s="173">
        <f t="shared" si="1"/>
        <v>1096304320</v>
      </c>
      <c r="H46" s="173">
        <f t="shared" si="1"/>
        <v>4424917289</v>
      </c>
      <c r="I46" s="173">
        <f t="shared" si="1"/>
        <v>412571866</v>
      </c>
      <c r="J46" s="173">
        <f t="shared" si="1"/>
        <v>427764057</v>
      </c>
      <c r="K46" s="173">
        <f t="shared" si="1"/>
        <v>0</v>
      </c>
      <c r="L46" s="173">
        <f t="shared" si="1"/>
        <v>9631943989</v>
      </c>
      <c r="M46" s="204">
        <f>M45</f>
        <v>38</v>
      </c>
    </row>
    <row r="47" spans="1:13" ht="9.75" customHeight="1" x14ac:dyDescent="0.2">
      <c r="A47" s="207"/>
      <c r="B47" s="194"/>
      <c r="C47" s="205"/>
      <c r="D47" s="205"/>
      <c r="E47" s="205"/>
      <c r="F47" s="205"/>
      <c r="G47" s="205"/>
      <c r="H47" s="205"/>
      <c r="I47" s="205"/>
      <c r="J47" s="205"/>
      <c r="K47" s="205"/>
      <c r="L47" s="206"/>
      <c r="M47" s="207"/>
    </row>
    <row r="48" spans="1:13" s="208" customFormat="1" ht="10.5" customHeight="1" x14ac:dyDescent="0.2">
      <c r="A48" s="207"/>
      <c r="B48" s="194"/>
      <c r="C48" s="205"/>
      <c r="D48" s="205"/>
      <c r="E48" s="205"/>
      <c r="F48" s="205"/>
      <c r="G48" s="205"/>
      <c r="H48" s="205"/>
      <c r="I48" s="205"/>
      <c r="J48" s="205"/>
      <c r="K48" s="205"/>
      <c r="L48" s="205"/>
      <c r="M48" s="207"/>
    </row>
    <row r="49" spans="1:13" s="208" customFormat="1" ht="10.5" customHeight="1" x14ac:dyDescent="0.2">
      <c r="A49" s="207"/>
      <c r="B49" s="194"/>
      <c r="C49" s="205"/>
      <c r="D49" s="205"/>
      <c r="E49" s="205"/>
      <c r="F49" s="205"/>
      <c r="G49" s="205"/>
      <c r="H49" s="205"/>
      <c r="I49" s="205"/>
      <c r="J49" s="205"/>
      <c r="K49" s="205"/>
      <c r="L49" s="205"/>
      <c r="M49" s="207"/>
    </row>
    <row r="84" spans="1:13" s="208" customFormat="1" ht="10.5" customHeight="1" x14ac:dyDescent="0.2">
      <c r="A84" s="187"/>
      <c r="B84" s="187"/>
      <c r="C84" s="187"/>
      <c r="D84" s="187"/>
      <c r="E84" s="187"/>
      <c r="F84" s="187"/>
      <c r="G84" s="187"/>
      <c r="H84" s="187"/>
      <c r="I84" s="187"/>
      <c r="J84" s="187"/>
      <c r="K84" s="187"/>
      <c r="L84" s="187"/>
      <c r="M84" s="187"/>
    </row>
    <row r="85" spans="1:13" s="208" customFormat="1" ht="10.5" customHeight="1" x14ac:dyDescent="0.2">
      <c r="A85" s="187"/>
      <c r="B85" s="187"/>
      <c r="C85" s="187"/>
      <c r="D85" s="187"/>
      <c r="E85" s="187"/>
      <c r="F85" s="187"/>
      <c r="G85" s="187"/>
      <c r="H85" s="187"/>
      <c r="I85" s="187"/>
      <c r="J85" s="187"/>
      <c r="K85" s="187"/>
      <c r="L85" s="187"/>
      <c r="M85" s="187"/>
    </row>
    <row r="86" spans="1:13" s="208" customFormat="1" ht="10.5" customHeight="1" x14ac:dyDescent="0.2">
      <c r="A86" s="187"/>
      <c r="B86" s="187"/>
      <c r="C86" s="187"/>
      <c r="D86" s="187"/>
      <c r="E86" s="187"/>
      <c r="F86" s="187"/>
      <c r="G86" s="187"/>
      <c r="H86" s="187"/>
      <c r="I86" s="187"/>
      <c r="J86" s="187"/>
      <c r="K86" s="187"/>
      <c r="L86" s="187"/>
      <c r="M86" s="187"/>
    </row>
    <row r="87" spans="1:13" s="208" customFormat="1" ht="10.5" customHeight="1" x14ac:dyDescent="0.2">
      <c r="A87" s="187"/>
      <c r="B87" s="187"/>
      <c r="C87" s="187"/>
      <c r="D87" s="187"/>
      <c r="E87" s="187"/>
      <c r="F87" s="187"/>
      <c r="G87" s="187"/>
      <c r="H87" s="187"/>
      <c r="I87" s="187"/>
      <c r="J87" s="187"/>
      <c r="K87" s="187"/>
      <c r="L87" s="187"/>
      <c r="M87" s="187"/>
    </row>
    <row r="88" spans="1:13" ht="10.5" customHeight="1" x14ac:dyDescent="0.2"/>
    <row r="89" spans="1:13" ht="10.5" customHeight="1" x14ac:dyDescent="0.2"/>
    <row r="90" spans="1:13" ht="10.5" customHeight="1" x14ac:dyDescent="0.2"/>
    <row r="91" spans="1:13" ht="10.5" customHeight="1" x14ac:dyDescent="0.2"/>
    <row r="92" spans="1:13" ht="10.5" customHeight="1" x14ac:dyDescent="0.2"/>
    <row r="93" spans="1:13" ht="10.5" customHeight="1" x14ac:dyDescent="0.2"/>
    <row r="94" spans="1:13" ht="10.5" customHeight="1" x14ac:dyDescent="0.2"/>
    <row r="95" spans="1:13" ht="10.5" customHeight="1" x14ac:dyDescent="0.2"/>
    <row r="96" spans="1:13" ht="10.5" customHeight="1" x14ac:dyDescent="0.2"/>
    <row r="97" ht="10.5" customHeight="1" x14ac:dyDescent="0.2"/>
    <row r="141" ht="12" customHeight="1" x14ac:dyDescent="0.2"/>
    <row r="143" ht="11.25" customHeight="1" x14ac:dyDescent="0.2"/>
    <row r="160" spans="1:13" s="208" customFormat="1" ht="10.5" customHeight="1" x14ac:dyDescent="0.2">
      <c r="A160" s="187"/>
      <c r="B160" s="187"/>
      <c r="C160" s="187"/>
      <c r="D160" s="187"/>
      <c r="E160" s="187"/>
      <c r="F160" s="187"/>
      <c r="G160" s="187"/>
      <c r="H160" s="187"/>
      <c r="I160" s="187"/>
      <c r="J160" s="187"/>
      <c r="K160" s="187"/>
      <c r="L160" s="187"/>
      <c r="M160" s="187"/>
    </row>
  </sheetData>
  <printOptions gridLines="1" gridLinesSet="0"/>
  <pageMargins left="0.75" right="0.75" top="0.5" bottom="0.55000000000000004" header="0.5" footer="0.5"/>
  <pageSetup paperSize="5" pageOrder="overThenDown" orientation="landscape" r:id="rId1"/>
  <headerFooter alignWithMargins="0"/>
  <rowBreaks count="1" manualBreakCount="1">
    <brk id="84" max="6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workbookViewId="0"/>
  </sheetViews>
  <sheetFormatPr defaultRowHeight="11.25" x14ac:dyDescent="0.2"/>
  <cols>
    <col min="1" max="1" width="3.83203125" style="187" bestFit="1" customWidth="1"/>
    <col min="2" max="2" width="14.1640625" style="187" bestFit="1" customWidth="1"/>
    <col min="3" max="3" width="20.33203125" style="187" customWidth="1"/>
    <col min="4" max="4" width="19.1640625" style="187" bestFit="1" customWidth="1"/>
    <col min="5" max="5" width="15.1640625" style="187" bestFit="1" customWidth="1"/>
    <col min="6" max="6" width="13.6640625" style="187" bestFit="1" customWidth="1"/>
    <col min="7" max="7" width="15.1640625" style="187" bestFit="1" customWidth="1"/>
    <col min="8" max="8" width="19.6640625" style="187" bestFit="1" customWidth="1"/>
    <col min="9" max="9" width="18.33203125" style="187" bestFit="1" customWidth="1"/>
    <col min="10" max="10" width="16.6640625" style="187" customWidth="1"/>
    <col min="11" max="11" width="17.6640625" style="187" customWidth="1"/>
    <col min="12" max="12" width="17.5" style="187" customWidth="1"/>
    <col min="13" max="13" width="3.83203125" style="187" bestFit="1" customWidth="1"/>
    <col min="14" max="16384" width="9.33203125" style="187"/>
  </cols>
  <sheetData>
    <row r="1" spans="1:13" ht="12" x14ac:dyDescent="0.2">
      <c r="A1" s="185" t="s">
        <v>46</v>
      </c>
      <c r="B1" s="185"/>
      <c r="C1" s="185"/>
      <c r="D1" s="185"/>
      <c r="E1" s="185"/>
      <c r="F1" s="185"/>
      <c r="G1" s="185"/>
      <c r="H1" s="185"/>
      <c r="I1" s="185"/>
      <c r="J1" s="185"/>
      <c r="K1" s="185"/>
      <c r="L1" s="185"/>
      <c r="M1" s="186"/>
    </row>
    <row r="2" spans="1:13" ht="12" x14ac:dyDescent="0.2">
      <c r="A2" s="188" t="s">
        <v>276</v>
      </c>
      <c r="B2" s="185"/>
      <c r="C2" s="185"/>
      <c r="D2" s="185"/>
      <c r="E2" s="185"/>
      <c r="F2" s="185"/>
      <c r="G2" s="185"/>
      <c r="H2" s="189"/>
      <c r="I2" s="185"/>
      <c r="J2" s="185"/>
      <c r="K2" s="185"/>
      <c r="L2" s="186"/>
      <c r="M2" s="190"/>
    </row>
    <row r="3" spans="1:13" ht="12" x14ac:dyDescent="0.2">
      <c r="A3" s="191" t="s">
        <v>48</v>
      </c>
      <c r="B3" s="185"/>
      <c r="C3" s="185"/>
      <c r="D3" s="185"/>
      <c r="E3" s="185"/>
      <c r="F3" s="185"/>
      <c r="G3" s="185"/>
      <c r="H3" s="189"/>
      <c r="I3" s="185"/>
      <c r="J3" s="185"/>
      <c r="K3" s="185"/>
      <c r="L3" s="186"/>
      <c r="M3" s="192"/>
    </row>
    <row r="4" spans="1:13" ht="12" x14ac:dyDescent="0.2">
      <c r="A4" s="191"/>
      <c r="B4" s="185"/>
      <c r="C4" s="185"/>
      <c r="D4" s="185"/>
      <c r="E4" s="185"/>
      <c r="F4" s="185"/>
      <c r="G4" s="185"/>
      <c r="H4" s="189"/>
      <c r="I4" s="185"/>
      <c r="J4" s="185"/>
      <c r="K4" s="185"/>
      <c r="L4" s="186"/>
      <c r="M4" s="192"/>
    </row>
    <row r="5" spans="1:13" x14ac:dyDescent="0.2">
      <c r="A5" s="193"/>
      <c r="B5" s="194"/>
      <c r="C5" s="194"/>
      <c r="D5" s="194"/>
      <c r="E5" s="194"/>
      <c r="F5" s="194"/>
      <c r="G5" s="194"/>
      <c r="H5" s="194"/>
      <c r="I5" s="194"/>
      <c r="J5" s="194"/>
      <c r="K5" s="194"/>
      <c r="L5" s="194"/>
      <c r="M5" s="193"/>
    </row>
    <row r="6" spans="1:13" x14ac:dyDescent="0.2">
      <c r="A6" s="193"/>
      <c r="B6" s="194"/>
      <c r="C6" s="194"/>
      <c r="D6" s="194"/>
      <c r="E6" s="194"/>
      <c r="F6" s="194"/>
      <c r="G6" s="194"/>
      <c r="H6" s="194"/>
      <c r="I6" s="194"/>
      <c r="J6" s="194"/>
      <c r="K6" s="194"/>
      <c r="L6" s="195"/>
      <c r="M6" s="193"/>
    </row>
    <row r="7" spans="1:13" s="200" customFormat="1" ht="33.75" x14ac:dyDescent="0.2">
      <c r="A7" s="196" t="s">
        <v>55</v>
      </c>
      <c r="B7" s="196" t="s">
        <v>57</v>
      </c>
      <c r="C7" s="197" t="s">
        <v>277</v>
      </c>
      <c r="D7" s="197" t="s">
        <v>278</v>
      </c>
      <c r="E7" s="197" t="s">
        <v>279</v>
      </c>
      <c r="F7" s="197" t="s">
        <v>280</v>
      </c>
      <c r="G7" s="197" t="s">
        <v>281</v>
      </c>
      <c r="H7" s="197" t="s">
        <v>282</v>
      </c>
      <c r="I7" s="197" t="s">
        <v>283</v>
      </c>
      <c r="J7" s="197" t="s">
        <v>284</v>
      </c>
      <c r="K7" s="198" t="s">
        <v>285</v>
      </c>
      <c r="L7" s="199" t="s">
        <v>286</v>
      </c>
      <c r="M7" s="196" t="s">
        <v>55</v>
      </c>
    </row>
    <row r="8" spans="1:13" x14ac:dyDescent="0.2">
      <c r="A8" s="194">
        <v>1</v>
      </c>
      <c r="B8" s="194" t="s">
        <v>108</v>
      </c>
      <c r="C8" s="169">
        <v>3857494</v>
      </c>
      <c r="D8" s="169">
        <v>1522890</v>
      </c>
      <c r="E8" s="169">
        <v>12097935</v>
      </c>
      <c r="F8" s="169">
        <v>7081764</v>
      </c>
      <c r="G8" s="169">
        <v>13225073</v>
      </c>
      <c r="H8" s="169">
        <v>62349830</v>
      </c>
      <c r="I8" s="169">
        <v>1149871</v>
      </c>
      <c r="J8" s="169">
        <v>2597889</v>
      </c>
      <c r="K8" s="169">
        <v>0</v>
      </c>
      <c r="L8" s="169">
        <f t="shared" ref="L8:L71" si="0">(C8+D8+E8+F8+G8+H8+I8+J8+K8)</f>
        <v>103882746</v>
      </c>
      <c r="M8" s="194">
        <v>1</v>
      </c>
    </row>
    <row r="9" spans="1:13" x14ac:dyDescent="0.2">
      <c r="A9" s="194">
        <v>2</v>
      </c>
      <c r="B9" s="194" t="s">
        <v>109</v>
      </c>
      <c r="C9" s="170">
        <v>10450825</v>
      </c>
      <c r="D9" s="170">
        <v>5804281</v>
      </c>
      <c r="E9" s="170">
        <v>46951675</v>
      </c>
      <c r="F9" s="170">
        <v>4708050</v>
      </c>
      <c r="G9" s="170">
        <v>40938662</v>
      </c>
      <c r="H9" s="170">
        <v>184052863</v>
      </c>
      <c r="I9" s="170">
        <v>8531751</v>
      </c>
      <c r="J9" s="170">
        <v>27380348</v>
      </c>
      <c r="K9" s="170">
        <v>0</v>
      </c>
      <c r="L9" s="170">
        <f t="shared" si="0"/>
        <v>328818455</v>
      </c>
      <c r="M9" s="194">
        <v>2</v>
      </c>
    </row>
    <row r="10" spans="1:13" x14ac:dyDescent="0.2">
      <c r="A10" s="194">
        <v>3</v>
      </c>
      <c r="B10" s="194" t="s">
        <v>110</v>
      </c>
      <c r="C10" s="170">
        <v>1308491</v>
      </c>
      <c r="D10" s="170">
        <v>1761766</v>
      </c>
      <c r="E10" s="170">
        <v>6666148</v>
      </c>
      <c r="F10" s="170">
        <v>3021282</v>
      </c>
      <c r="G10" s="170">
        <v>9112717</v>
      </c>
      <c r="H10" s="170">
        <v>26561965</v>
      </c>
      <c r="I10" s="170">
        <v>3011626</v>
      </c>
      <c r="J10" s="170">
        <v>2124181</v>
      </c>
      <c r="K10" s="170">
        <v>0</v>
      </c>
      <c r="L10" s="170">
        <f t="shared" si="0"/>
        <v>53568176</v>
      </c>
      <c r="M10" s="194">
        <v>3</v>
      </c>
    </row>
    <row r="11" spans="1:13" x14ac:dyDescent="0.2">
      <c r="A11" s="194">
        <v>4</v>
      </c>
      <c r="B11" s="194" t="s">
        <v>111</v>
      </c>
      <c r="C11" s="170">
        <v>1561187</v>
      </c>
      <c r="D11" s="170">
        <v>834848</v>
      </c>
      <c r="E11" s="170">
        <v>4740640</v>
      </c>
      <c r="F11" s="170">
        <v>973192</v>
      </c>
      <c r="G11" s="170">
        <v>4848324</v>
      </c>
      <c r="H11" s="170">
        <v>18926691</v>
      </c>
      <c r="I11" s="170">
        <v>601687</v>
      </c>
      <c r="J11" s="170">
        <v>791192</v>
      </c>
      <c r="K11" s="170">
        <v>0</v>
      </c>
      <c r="L11" s="170">
        <f t="shared" si="0"/>
        <v>33277761</v>
      </c>
      <c r="M11" s="194">
        <v>4</v>
      </c>
    </row>
    <row r="12" spans="1:13" x14ac:dyDescent="0.2">
      <c r="A12" s="194">
        <v>5</v>
      </c>
      <c r="B12" s="194" t="s">
        <v>112</v>
      </c>
      <c r="C12" s="170">
        <v>2497349</v>
      </c>
      <c r="D12" s="170">
        <v>1582504</v>
      </c>
      <c r="E12" s="170">
        <v>13004807</v>
      </c>
      <c r="F12" s="170">
        <v>2646505</v>
      </c>
      <c r="G12" s="170">
        <v>9972227</v>
      </c>
      <c r="H12" s="170">
        <v>46233633</v>
      </c>
      <c r="I12" s="170">
        <v>1150896</v>
      </c>
      <c r="J12" s="170">
        <v>1146323</v>
      </c>
      <c r="K12" s="170">
        <v>0</v>
      </c>
      <c r="L12" s="170">
        <f t="shared" si="0"/>
        <v>78234244</v>
      </c>
      <c r="M12" s="194">
        <v>5</v>
      </c>
    </row>
    <row r="13" spans="1:13" x14ac:dyDescent="0.2">
      <c r="A13" s="194">
        <v>6</v>
      </c>
      <c r="B13" s="194" t="s">
        <v>113</v>
      </c>
      <c r="C13" s="170">
        <v>1628993</v>
      </c>
      <c r="D13" s="170">
        <v>1204821</v>
      </c>
      <c r="E13" s="170">
        <v>4294837</v>
      </c>
      <c r="F13" s="170">
        <v>1846324</v>
      </c>
      <c r="G13" s="170">
        <v>5749016</v>
      </c>
      <c r="H13" s="170">
        <v>21651437</v>
      </c>
      <c r="I13" s="170">
        <v>434281</v>
      </c>
      <c r="J13" s="170">
        <v>349113</v>
      </c>
      <c r="K13" s="170">
        <v>0</v>
      </c>
      <c r="L13" s="170">
        <f t="shared" si="0"/>
        <v>37158822</v>
      </c>
      <c r="M13" s="194">
        <v>6</v>
      </c>
    </row>
    <row r="14" spans="1:13" x14ac:dyDescent="0.2">
      <c r="A14" s="194">
        <v>7</v>
      </c>
      <c r="B14" s="194" t="s">
        <v>114</v>
      </c>
      <c r="C14" s="170">
        <v>48039128</v>
      </c>
      <c r="D14" s="170">
        <v>18289305</v>
      </c>
      <c r="E14" s="170">
        <v>221532256</v>
      </c>
      <c r="F14" s="170">
        <v>94174038</v>
      </c>
      <c r="G14" s="170">
        <v>185678008</v>
      </c>
      <c r="H14" s="170">
        <v>519068804</v>
      </c>
      <c r="I14" s="170">
        <v>66361880</v>
      </c>
      <c r="J14" s="170">
        <v>51813714</v>
      </c>
      <c r="K14" s="170">
        <v>0</v>
      </c>
      <c r="L14" s="170">
        <f t="shared" si="0"/>
        <v>1204957133</v>
      </c>
      <c r="M14" s="194">
        <v>7</v>
      </c>
    </row>
    <row r="15" spans="1:13" x14ac:dyDescent="0.2">
      <c r="A15" s="194">
        <v>8</v>
      </c>
      <c r="B15" s="194" t="s">
        <v>115</v>
      </c>
      <c r="C15" s="170">
        <v>5352164</v>
      </c>
      <c r="D15" s="170">
        <v>2332330</v>
      </c>
      <c r="E15" s="170">
        <v>27112803</v>
      </c>
      <c r="F15" s="170">
        <v>3721448</v>
      </c>
      <c r="G15" s="170">
        <v>24500661</v>
      </c>
      <c r="H15" s="170">
        <v>111015975</v>
      </c>
      <c r="I15" s="170">
        <v>2937076</v>
      </c>
      <c r="J15" s="170">
        <v>2140835</v>
      </c>
      <c r="K15" s="170">
        <v>0</v>
      </c>
      <c r="L15" s="170">
        <f t="shared" si="0"/>
        <v>179113292</v>
      </c>
      <c r="M15" s="194">
        <v>8</v>
      </c>
    </row>
    <row r="16" spans="1:13" x14ac:dyDescent="0.2">
      <c r="A16" s="194">
        <v>9</v>
      </c>
      <c r="B16" s="194" t="s">
        <v>116</v>
      </c>
      <c r="C16" s="170">
        <v>1046449</v>
      </c>
      <c r="D16" s="170">
        <v>461025</v>
      </c>
      <c r="E16" s="170">
        <v>3018308</v>
      </c>
      <c r="F16" s="170">
        <v>1114936</v>
      </c>
      <c r="G16" s="170">
        <v>1915272</v>
      </c>
      <c r="H16" s="170">
        <v>11187596</v>
      </c>
      <c r="I16" s="170">
        <v>620928</v>
      </c>
      <c r="J16" s="170">
        <v>860367</v>
      </c>
      <c r="K16" s="170">
        <v>0</v>
      </c>
      <c r="L16" s="170">
        <f t="shared" si="0"/>
        <v>20224881</v>
      </c>
      <c r="M16" s="194">
        <v>9</v>
      </c>
    </row>
    <row r="17" spans="1:13" x14ac:dyDescent="0.2">
      <c r="A17" s="194">
        <v>10</v>
      </c>
      <c r="B17" s="194" t="s">
        <v>117</v>
      </c>
      <c r="C17" s="170">
        <v>3117668</v>
      </c>
      <c r="D17" s="170">
        <v>3543156</v>
      </c>
      <c r="E17" s="170">
        <v>22236216</v>
      </c>
      <c r="F17" s="170">
        <v>8644515</v>
      </c>
      <c r="G17" s="170">
        <v>18303430</v>
      </c>
      <c r="H17" s="170">
        <v>100732358</v>
      </c>
      <c r="I17" s="170">
        <v>3524668</v>
      </c>
      <c r="J17" s="170">
        <v>8155146</v>
      </c>
      <c r="K17" s="170">
        <v>0</v>
      </c>
      <c r="L17" s="170">
        <f t="shared" si="0"/>
        <v>168257157</v>
      </c>
      <c r="M17" s="194">
        <v>10</v>
      </c>
    </row>
    <row r="18" spans="1:13" x14ac:dyDescent="0.2">
      <c r="A18" s="194">
        <v>11</v>
      </c>
      <c r="B18" s="194" t="s">
        <v>118</v>
      </c>
      <c r="C18" s="170">
        <v>1039941</v>
      </c>
      <c r="D18" s="170">
        <v>656636</v>
      </c>
      <c r="E18" s="170">
        <v>1737722</v>
      </c>
      <c r="F18" s="170">
        <v>1346854</v>
      </c>
      <c r="G18" s="170">
        <v>3953503</v>
      </c>
      <c r="H18" s="170">
        <v>8553303</v>
      </c>
      <c r="I18" s="170">
        <v>645402</v>
      </c>
      <c r="J18" s="170">
        <v>533812</v>
      </c>
      <c r="K18" s="170">
        <v>0</v>
      </c>
      <c r="L18" s="170">
        <f t="shared" si="0"/>
        <v>18467173</v>
      </c>
      <c r="M18" s="194">
        <v>11</v>
      </c>
    </row>
    <row r="19" spans="1:13" x14ac:dyDescent="0.2">
      <c r="A19" s="194">
        <v>12</v>
      </c>
      <c r="B19" s="194" t="s">
        <v>119</v>
      </c>
      <c r="C19" s="170">
        <v>3287187</v>
      </c>
      <c r="D19" s="170">
        <v>2470249</v>
      </c>
      <c r="E19" s="170">
        <v>13782455</v>
      </c>
      <c r="F19" s="170">
        <v>2004565</v>
      </c>
      <c r="G19" s="170">
        <v>5056983</v>
      </c>
      <c r="H19" s="170">
        <v>53091187</v>
      </c>
      <c r="I19" s="170">
        <v>2703215</v>
      </c>
      <c r="J19" s="170">
        <v>5463090</v>
      </c>
      <c r="K19" s="170">
        <v>0</v>
      </c>
      <c r="L19" s="170">
        <f t="shared" si="0"/>
        <v>87858931</v>
      </c>
      <c r="M19" s="194">
        <v>12</v>
      </c>
    </row>
    <row r="20" spans="1:13" x14ac:dyDescent="0.2">
      <c r="A20" s="194">
        <v>13</v>
      </c>
      <c r="B20" s="194" t="s">
        <v>120</v>
      </c>
      <c r="C20" s="170">
        <v>1575023</v>
      </c>
      <c r="D20" s="170">
        <v>1448254</v>
      </c>
      <c r="E20" s="170">
        <v>9929551</v>
      </c>
      <c r="F20" s="170">
        <v>1571515</v>
      </c>
      <c r="G20" s="170">
        <v>6087583</v>
      </c>
      <c r="H20" s="170">
        <v>22301161</v>
      </c>
      <c r="I20" s="170">
        <v>327741</v>
      </c>
      <c r="J20" s="170">
        <v>579735</v>
      </c>
      <c r="K20" s="170">
        <v>0</v>
      </c>
      <c r="L20" s="170">
        <f t="shared" si="0"/>
        <v>43820563</v>
      </c>
      <c r="M20" s="194">
        <v>13</v>
      </c>
    </row>
    <row r="21" spans="1:13" x14ac:dyDescent="0.2">
      <c r="A21" s="194">
        <v>14</v>
      </c>
      <c r="B21" s="194" t="s">
        <v>121</v>
      </c>
      <c r="C21" s="170">
        <v>1977959</v>
      </c>
      <c r="D21" s="170">
        <v>2170280</v>
      </c>
      <c r="E21" s="170">
        <v>8381905</v>
      </c>
      <c r="F21" s="170">
        <v>4996321</v>
      </c>
      <c r="G21" s="170">
        <v>14919509</v>
      </c>
      <c r="H21" s="170">
        <v>32822631</v>
      </c>
      <c r="I21" s="170">
        <v>1308287</v>
      </c>
      <c r="J21" s="170">
        <v>2604185</v>
      </c>
      <c r="K21" s="170">
        <v>0</v>
      </c>
      <c r="L21" s="170">
        <f t="shared" si="0"/>
        <v>69181077</v>
      </c>
      <c r="M21" s="194">
        <v>14</v>
      </c>
    </row>
    <row r="22" spans="1:13" x14ac:dyDescent="0.2">
      <c r="A22" s="194">
        <v>15</v>
      </c>
      <c r="B22" s="194" t="s">
        <v>122</v>
      </c>
      <c r="C22" s="170">
        <v>1415302</v>
      </c>
      <c r="D22" s="170">
        <v>1153640</v>
      </c>
      <c r="E22" s="170">
        <v>4546349</v>
      </c>
      <c r="F22" s="170">
        <v>1588409</v>
      </c>
      <c r="G22" s="170">
        <v>5149053</v>
      </c>
      <c r="H22" s="170">
        <v>23372800</v>
      </c>
      <c r="I22" s="170">
        <v>445982</v>
      </c>
      <c r="J22" s="170">
        <v>360841</v>
      </c>
      <c r="K22" s="170">
        <v>0</v>
      </c>
      <c r="L22" s="170">
        <f t="shared" si="0"/>
        <v>38032376</v>
      </c>
      <c r="M22" s="194">
        <v>15</v>
      </c>
    </row>
    <row r="23" spans="1:13" x14ac:dyDescent="0.2">
      <c r="A23" s="194">
        <v>16</v>
      </c>
      <c r="B23" s="194" t="s">
        <v>123</v>
      </c>
      <c r="C23" s="170">
        <v>4312394</v>
      </c>
      <c r="D23" s="170">
        <v>2471477</v>
      </c>
      <c r="E23" s="170">
        <v>15571169</v>
      </c>
      <c r="F23" s="170">
        <v>5294232</v>
      </c>
      <c r="G23" s="170">
        <v>20744794</v>
      </c>
      <c r="H23" s="170">
        <v>81958128</v>
      </c>
      <c r="I23" s="170">
        <v>1716452</v>
      </c>
      <c r="J23" s="170">
        <v>1720319</v>
      </c>
      <c r="K23" s="170">
        <v>0</v>
      </c>
      <c r="L23" s="170">
        <f t="shared" si="0"/>
        <v>133788965</v>
      </c>
      <c r="M23" s="194">
        <v>16</v>
      </c>
    </row>
    <row r="24" spans="1:13" x14ac:dyDescent="0.2">
      <c r="A24" s="194">
        <v>17</v>
      </c>
      <c r="B24" s="194" t="s">
        <v>124</v>
      </c>
      <c r="C24" s="170">
        <v>3246581</v>
      </c>
      <c r="D24" s="170">
        <v>2104582</v>
      </c>
      <c r="E24" s="170">
        <v>12526177</v>
      </c>
      <c r="F24" s="170">
        <v>3263001</v>
      </c>
      <c r="G24" s="170">
        <v>9206211</v>
      </c>
      <c r="H24" s="170">
        <v>44152052</v>
      </c>
      <c r="I24" s="170">
        <v>807428</v>
      </c>
      <c r="J24" s="170">
        <v>1162279</v>
      </c>
      <c r="K24" s="170">
        <v>0</v>
      </c>
      <c r="L24" s="170">
        <f t="shared" si="0"/>
        <v>76468311</v>
      </c>
      <c r="M24" s="194">
        <v>17</v>
      </c>
    </row>
    <row r="25" spans="1:13" x14ac:dyDescent="0.2">
      <c r="A25" s="194">
        <v>18</v>
      </c>
      <c r="B25" s="194" t="s">
        <v>125</v>
      </c>
      <c r="C25" s="170">
        <v>2455298</v>
      </c>
      <c r="D25" s="170">
        <v>1509681</v>
      </c>
      <c r="E25" s="170">
        <v>10797705</v>
      </c>
      <c r="F25" s="170">
        <v>1669890</v>
      </c>
      <c r="G25" s="170">
        <v>17823067</v>
      </c>
      <c r="H25" s="170">
        <v>42878074</v>
      </c>
      <c r="I25" s="170">
        <v>1468298</v>
      </c>
      <c r="J25" s="170">
        <v>1517880</v>
      </c>
      <c r="K25" s="170">
        <v>0</v>
      </c>
      <c r="L25" s="170">
        <f t="shared" si="0"/>
        <v>80119893</v>
      </c>
      <c r="M25" s="194">
        <v>18</v>
      </c>
    </row>
    <row r="26" spans="1:13" x14ac:dyDescent="0.2">
      <c r="A26" s="194">
        <v>19</v>
      </c>
      <c r="B26" s="194" t="s">
        <v>126</v>
      </c>
      <c r="C26" s="170">
        <v>2008884</v>
      </c>
      <c r="D26" s="170">
        <v>678614</v>
      </c>
      <c r="E26" s="170">
        <v>2384104</v>
      </c>
      <c r="F26" s="170">
        <v>1110955</v>
      </c>
      <c r="G26" s="170">
        <v>1570198</v>
      </c>
      <c r="H26" s="170">
        <v>10368540</v>
      </c>
      <c r="I26" s="170">
        <v>571953</v>
      </c>
      <c r="J26" s="170">
        <v>289215</v>
      </c>
      <c r="K26" s="170">
        <v>0</v>
      </c>
      <c r="L26" s="170">
        <f t="shared" si="0"/>
        <v>18982463</v>
      </c>
      <c r="M26" s="194">
        <v>19</v>
      </c>
    </row>
    <row r="27" spans="1:13" x14ac:dyDescent="0.2">
      <c r="A27" s="194">
        <v>20</v>
      </c>
      <c r="B27" s="194" t="s">
        <v>127</v>
      </c>
      <c r="C27" s="170">
        <v>1524370</v>
      </c>
      <c r="D27" s="170">
        <v>935099</v>
      </c>
      <c r="E27" s="170">
        <v>4127087</v>
      </c>
      <c r="F27" s="170">
        <v>1391332</v>
      </c>
      <c r="G27" s="170">
        <v>8815448</v>
      </c>
      <c r="H27" s="170">
        <v>19662452</v>
      </c>
      <c r="I27" s="170">
        <v>348714</v>
      </c>
      <c r="J27" s="170">
        <v>217818</v>
      </c>
      <c r="K27" s="170">
        <v>0</v>
      </c>
      <c r="L27" s="170">
        <f t="shared" si="0"/>
        <v>37022320</v>
      </c>
      <c r="M27" s="194">
        <v>20</v>
      </c>
    </row>
    <row r="28" spans="1:13" x14ac:dyDescent="0.2">
      <c r="A28" s="194">
        <v>21</v>
      </c>
      <c r="B28" s="194" t="s">
        <v>128</v>
      </c>
      <c r="C28" s="170">
        <v>31063960</v>
      </c>
      <c r="D28" s="170">
        <v>18589752</v>
      </c>
      <c r="E28" s="170">
        <v>181608108</v>
      </c>
      <c r="F28" s="170">
        <v>19822046</v>
      </c>
      <c r="G28" s="170">
        <v>84364416</v>
      </c>
      <c r="H28" s="170">
        <v>584274599</v>
      </c>
      <c r="I28" s="170">
        <v>19498011</v>
      </c>
      <c r="J28" s="170">
        <v>17412699</v>
      </c>
      <c r="K28" s="170">
        <v>0</v>
      </c>
      <c r="L28" s="170">
        <f t="shared" si="0"/>
        <v>956633591</v>
      </c>
      <c r="M28" s="194">
        <v>21</v>
      </c>
    </row>
    <row r="29" spans="1:13" x14ac:dyDescent="0.2">
      <c r="A29" s="194">
        <v>22</v>
      </c>
      <c r="B29" s="194" t="s">
        <v>129</v>
      </c>
      <c r="C29" s="170">
        <v>1879378</v>
      </c>
      <c r="D29" s="170">
        <v>852650</v>
      </c>
      <c r="E29" s="170">
        <v>4625100</v>
      </c>
      <c r="F29" s="170">
        <v>1174744</v>
      </c>
      <c r="G29" s="170">
        <v>3863503</v>
      </c>
      <c r="H29" s="170">
        <v>22781853</v>
      </c>
      <c r="I29" s="170">
        <v>1075496</v>
      </c>
      <c r="J29" s="170">
        <v>1295886</v>
      </c>
      <c r="K29" s="170">
        <v>0</v>
      </c>
      <c r="L29" s="170">
        <f t="shared" si="0"/>
        <v>37548610</v>
      </c>
      <c r="M29" s="194">
        <v>22</v>
      </c>
    </row>
    <row r="30" spans="1:13" x14ac:dyDescent="0.2">
      <c r="A30" s="194">
        <v>23</v>
      </c>
      <c r="B30" s="194" t="s">
        <v>130</v>
      </c>
      <c r="C30" s="170">
        <v>810926</v>
      </c>
      <c r="D30" s="170">
        <v>537790</v>
      </c>
      <c r="E30" s="170">
        <v>1371251</v>
      </c>
      <c r="F30" s="170">
        <v>507774</v>
      </c>
      <c r="G30" s="170">
        <v>1378670</v>
      </c>
      <c r="H30" s="170">
        <v>7275714</v>
      </c>
      <c r="I30" s="170">
        <v>33909</v>
      </c>
      <c r="J30" s="170">
        <v>179822</v>
      </c>
      <c r="K30" s="170">
        <v>0</v>
      </c>
      <c r="L30" s="170">
        <f t="shared" si="0"/>
        <v>12095856</v>
      </c>
      <c r="M30" s="194">
        <v>23</v>
      </c>
    </row>
    <row r="31" spans="1:13" x14ac:dyDescent="0.2">
      <c r="A31" s="194">
        <v>24</v>
      </c>
      <c r="B31" s="194" t="s">
        <v>131</v>
      </c>
      <c r="C31" s="170">
        <v>3867901</v>
      </c>
      <c r="D31" s="170">
        <v>3429490</v>
      </c>
      <c r="E31" s="170">
        <v>18084224</v>
      </c>
      <c r="F31" s="170">
        <v>4146699</v>
      </c>
      <c r="G31" s="170">
        <v>24272273</v>
      </c>
      <c r="H31" s="170">
        <v>83090582</v>
      </c>
      <c r="I31" s="170">
        <v>1920015</v>
      </c>
      <c r="J31" s="170">
        <v>1632858</v>
      </c>
      <c r="K31" s="170">
        <v>0</v>
      </c>
      <c r="L31" s="170">
        <f t="shared" si="0"/>
        <v>140444042</v>
      </c>
      <c r="M31" s="194">
        <v>24</v>
      </c>
    </row>
    <row r="32" spans="1:13" x14ac:dyDescent="0.2">
      <c r="A32" s="194">
        <v>25</v>
      </c>
      <c r="B32" s="194" t="s">
        <v>132</v>
      </c>
      <c r="C32" s="170">
        <v>1491707</v>
      </c>
      <c r="D32" s="170">
        <v>769907</v>
      </c>
      <c r="E32" s="170">
        <v>3537419</v>
      </c>
      <c r="F32" s="170">
        <v>1352242</v>
      </c>
      <c r="G32" s="170">
        <v>3811617</v>
      </c>
      <c r="H32" s="170">
        <v>15488574</v>
      </c>
      <c r="I32" s="170">
        <v>161631</v>
      </c>
      <c r="J32" s="170">
        <v>175965</v>
      </c>
      <c r="K32" s="170">
        <v>0</v>
      </c>
      <c r="L32" s="170">
        <f t="shared" si="0"/>
        <v>26789062</v>
      </c>
      <c r="M32" s="194">
        <v>25</v>
      </c>
    </row>
    <row r="33" spans="1:13" x14ac:dyDescent="0.2">
      <c r="A33" s="194">
        <v>26</v>
      </c>
      <c r="B33" s="194" t="s">
        <v>133</v>
      </c>
      <c r="C33" s="170">
        <v>1727691</v>
      </c>
      <c r="D33" s="170">
        <v>1641123</v>
      </c>
      <c r="E33" s="170">
        <v>5138553</v>
      </c>
      <c r="F33" s="170">
        <v>2243636</v>
      </c>
      <c r="G33" s="170">
        <v>6808090</v>
      </c>
      <c r="H33" s="170">
        <v>24061818</v>
      </c>
      <c r="I33" s="170">
        <v>280502</v>
      </c>
      <c r="J33" s="170">
        <v>4850514</v>
      </c>
      <c r="K33" s="170">
        <v>0</v>
      </c>
      <c r="L33" s="170">
        <f t="shared" si="0"/>
        <v>46751927</v>
      </c>
      <c r="M33" s="194">
        <v>26</v>
      </c>
    </row>
    <row r="34" spans="1:13" x14ac:dyDescent="0.2">
      <c r="A34" s="194">
        <v>27</v>
      </c>
      <c r="B34" s="194" t="s">
        <v>134</v>
      </c>
      <c r="C34" s="170">
        <v>3181738</v>
      </c>
      <c r="D34" s="170">
        <v>1610302</v>
      </c>
      <c r="E34" s="170">
        <v>13343533</v>
      </c>
      <c r="F34" s="170">
        <v>3397228</v>
      </c>
      <c r="G34" s="170">
        <v>6550644</v>
      </c>
      <c r="H34" s="170">
        <v>45456071</v>
      </c>
      <c r="I34" s="170">
        <v>1619412</v>
      </c>
      <c r="J34" s="170">
        <v>1715926</v>
      </c>
      <c r="K34" s="170">
        <v>0</v>
      </c>
      <c r="L34" s="170">
        <f t="shared" si="0"/>
        <v>76874854</v>
      </c>
      <c r="M34" s="194">
        <v>27</v>
      </c>
    </row>
    <row r="35" spans="1:13" x14ac:dyDescent="0.2">
      <c r="A35" s="194">
        <v>28</v>
      </c>
      <c r="B35" s="194" t="s">
        <v>135</v>
      </c>
      <c r="C35" s="170">
        <v>1626900</v>
      </c>
      <c r="D35" s="170">
        <v>821952</v>
      </c>
      <c r="E35" s="170">
        <v>4012393</v>
      </c>
      <c r="F35" s="170">
        <v>1875501</v>
      </c>
      <c r="G35" s="170">
        <v>5011073</v>
      </c>
      <c r="H35" s="170">
        <v>17636464</v>
      </c>
      <c r="I35" s="170">
        <v>450070</v>
      </c>
      <c r="J35" s="170">
        <v>185454</v>
      </c>
      <c r="K35" s="170">
        <v>0</v>
      </c>
      <c r="L35" s="170">
        <f t="shared" si="0"/>
        <v>31619807</v>
      </c>
      <c r="M35" s="194">
        <v>28</v>
      </c>
    </row>
    <row r="36" spans="1:13" x14ac:dyDescent="0.2">
      <c r="A36" s="194">
        <v>29</v>
      </c>
      <c r="B36" s="194" t="s">
        <v>78</v>
      </c>
      <c r="C36" s="170">
        <v>153196025</v>
      </c>
      <c r="D36" s="170">
        <v>56257703</v>
      </c>
      <c r="E36" s="170">
        <v>750130459</v>
      </c>
      <c r="F36" s="170">
        <v>238530716</v>
      </c>
      <c r="G36" s="170">
        <v>600910239</v>
      </c>
      <c r="H36" s="170">
        <v>2700216992</v>
      </c>
      <c r="I36" s="170">
        <v>134327404</v>
      </c>
      <c r="J36" s="170">
        <v>403484043</v>
      </c>
      <c r="K36" s="170">
        <v>0</v>
      </c>
      <c r="L36" s="170">
        <f t="shared" si="0"/>
        <v>5037053581</v>
      </c>
      <c r="M36" s="194">
        <v>29</v>
      </c>
    </row>
    <row r="37" spans="1:13" x14ac:dyDescent="0.2">
      <c r="A37" s="194">
        <v>30</v>
      </c>
      <c r="B37" s="194" t="s">
        <v>136</v>
      </c>
      <c r="C37" s="170">
        <v>10597071</v>
      </c>
      <c r="D37" s="170">
        <v>6691504</v>
      </c>
      <c r="E37" s="170">
        <v>33846151</v>
      </c>
      <c r="F37" s="170">
        <v>16549346</v>
      </c>
      <c r="G37" s="170">
        <v>21890533</v>
      </c>
      <c r="H37" s="170">
        <v>138155505</v>
      </c>
      <c r="I37" s="170">
        <v>6699742</v>
      </c>
      <c r="J37" s="170">
        <v>7596503</v>
      </c>
      <c r="K37" s="170">
        <v>0</v>
      </c>
      <c r="L37" s="170">
        <f t="shared" si="0"/>
        <v>242026355</v>
      </c>
      <c r="M37" s="194">
        <v>30</v>
      </c>
    </row>
    <row r="38" spans="1:13" x14ac:dyDescent="0.2">
      <c r="A38" s="194">
        <v>31</v>
      </c>
      <c r="B38" s="194" t="s">
        <v>137</v>
      </c>
      <c r="C38" s="170">
        <v>1202501</v>
      </c>
      <c r="D38" s="170">
        <v>892993</v>
      </c>
      <c r="E38" s="170">
        <v>4796334</v>
      </c>
      <c r="F38" s="170">
        <v>1702009</v>
      </c>
      <c r="G38" s="170">
        <v>4715392</v>
      </c>
      <c r="H38" s="170">
        <v>20799689</v>
      </c>
      <c r="I38" s="170">
        <v>332152</v>
      </c>
      <c r="J38" s="170">
        <v>430459</v>
      </c>
      <c r="K38" s="170">
        <v>0</v>
      </c>
      <c r="L38" s="170">
        <f t="shared" si="0"/>
        <v>34871529</v>
      </c>
      <c r="M38" s="194">
        <v>31</v>
      </c>
    </row>
    <row r="39" spans="1:13" x14ac:dyDescent="0.2">
      <c r="A39" s="194">
        <v>32</v>
      </c>
      <c r="B39" s="194" t="s">
        <v>138</v>
      </c>
      <c r="C39" s="170">
        <v>2480522</v>
      </c>
      <c r="D39" s="170">
        <v>2310829</v>
      </c>
      <c r="E39" s="170">
        <v>7513191</v>
      </c>
      <c r="F39" s="170">
        <v>1842047</v>
      </c>
      <c r="G39" s="170">
        <v>8702757</v>
      </c>
      <c r="H39" s="170">
        <v>38933542</v>
      </c>
      <c r="I39" s="170">
        <v>824491</v>
      </c>
      <c r="J39" s="170">
        <v>781721</v>
      </c>
      <c r="K39" s="170">
        <v>0</v>
      </c>
      <c r="L39" s="170">
        <f t="shared" si="0"/>
        <v>63389100</v>
      </c>
      <c r="M39" s="194">
        <v>32</v>
      </c>
    </row>
    <row r="40" spans="1:13" x14ac:dyDescent="0.2">
      <c r="A40" s="194">
        <v>33</v>
      </c>
      <c r="B40" s="194" t="s">
        <v>80</v>
      </c>
      <c r="C40" s="170">
        <v>3755417</v>
      </c>
      <c r="D40" s="170">
        <v>2745718</v>
      </c>
      <c r="E40" s="170">
        <v>19377633</v>
      </c>
      <c r="F40" s="170">
        <v>3282687</v>
      </c>
      <c r="G40" s="170">
        <v>16533339</v>
      </c>
      <c r="H40" s="170">
        <v>80527026</v>
      </c>
      <c r="I40" s="170">
        <v>2088565</v>
      </c>
      <c r="J40" s="170">
        <v>2449841</v>
      </c>
      <c r="K40" s="170">
        <v>0</v>
      </c>
      <c r="L40" s="170">
        <f t="shared" si="0"/>
        <v>130760226</v>
      </c>
      <c r="M40" s="194">
        <v>33</v>
      </c>
    </row>
    <row r="41" spans="1:13" x14ac:dyDescent="0.2">
      <c r="A41" s="194">
        <v>34</v>
      </c>
      <c r="B41" s="194" t="s">
        <v>139</v>
      </c>
      <c r="C41" s="170">
        <v>8331486</v>
      </c>
      <c r="D41" s="170">
        <v>3552234</v>
      </c>
      <c r="E41" s="170">
        <v>36338246</v>
      </c>
      <c r="F41" s="170">
        <v>10116221</v>
      </c>
      <c r="G41" s="170">
        <v>15892807</v>
      </c>
      <c r="H41" s="170">
        <v>159432397</v>
      </c>
      <c r="I41" s="170">
        <v>6577165</v>
      </c>
      <c r="J41" s="170">
        <v>1596191</v>
      </c>
      <c r="K41" s="170">
        <v>0</v>
      </c>
      <c r="L41" s="170">
        <f t="shared" si="0"/>
        <v>241836747</v>
      </c>
      <c r="M41" s="194">
        <v>34</v>
      </c>
    </row>
    <row r="42" spans="1:13" x14ac:dyDescent="0.2">
      <c r="A42" s="194">
        <v>35</v>
      </c>
      <c r="B42" s="194" t="s">
        <v>140</v>
      </c>
      <c r="C42" s="170">
        <v>1748055</v>
      </c>
      <c r="D42" s="170">
        <v>1379732</v>
      </c>
      <c r="E42" s="170">
        <v>5505043</v>
      </c>
      <c r="F42" s="170">
        <v>636109</v>
      </c>
      <c r="G42" s="170">
        <v>10813069</v>
      </c>
      <c r="H42" s="170">
        <v>25348154</v>
      </c>
      <c r="I42" s="170">
        <v>685394</v>
      </c>
      <c r="J42" s="170">
        <v>2820406</v>
      </c>
      <c r="K42" s="170">
        <v>0</v>
      </c>
      <c r="L42" s="170">
        <f t="shared" si="0"/>
        <v>48935962</v>
      </c>
      <c r="M42" s="194">
        <v>35</v>
      </c>
    </row>
    <row r="43" spans="1:13" x14ac:dyDescent="0.2">
      <c r="A43" s="194">
        <v>36</v>
      </c>
      <c r="B43" s="194" t="s">
        <v>141</v>
      </c>
      <c r="C43" s="170">
        <v>5625439</v>
      </c>
      <c r="D43" s="170">
        <v>2132560</v>
      </c>
      <c r="E43" s="170">
        <v>12631265</v>
      </c>
      <c r="F43" s="170">
        <v>2066222</v>
      </c>
      <c r="G43" s="170">
        <v>11646812</v>
      </c>
      <c r="H43" s="170">
        <v>57642366</v>
      </c>
      <c r="I43" s="170">
        <v>2342983</v>
      </c>
      <c r="J43" s="170">
        <v>1945289</v>
      </c>
      <c r="K43" s="170">
        <v>0</v>
      </c>
      <c r="L43" s="170">
        <f t="shared" si="0"/>
        <v>96032936</v>
      </c>
      <c r="M43" s="194">
        <v>36</v>
      </c>
    </row>
    <row r="44" spans="1:13" x14ac:dyDescent="0.2">
      <c r="A44" s="194">
        <v>37</v>
      </c>
      <c r="B44" s="194" t="s">
        <v>142</v>
      </c>
      <c r="C44" s="170">
        <v>3740126</v>
      </c>
      <c r="D44" s="170">
        <v>1727632</v>
      </c>
      <c r="E44" s="170">
        <v>9286249</v>
      </c>
      <c r="F44" s="170">
        <v>2325809</v>
      </c>
      <c r="G44" s="170">
        <v>7309854</v>
      </c>
      <c r="H44" s="170">
        <v>30360701</v>
      </c>
      <c r="I44" s="170">
        <v>1163127</v>
      </c>
      <c r="J44" s="170">
        <v>2068483</v>
      </c>
      <c r="K44" s="170">
        <v>0</v>
      </c>
      <c r="L44" s="170">
        <f t="shared" si="0"/>
        <v>57981981</v>
      </c>
      <c r="M44" s="194">
        <v>37</v>
      </c>
    </row>
    <row r="45" spans="1:13" x14ac:dyDescent="0.2">
      <c r="A45" s="194">
        <v>38</v>
      </c>
      <c r="B45" s="194" t="s">
        <v>143</v>
      </c>
      <c r="C45" s="170">
        <v>1486831</v>
      </c>
      <c r="D45" s="170">
        <v>1497803</v>
      </c>
      <c r="E45" s="170">
        <v>4408010</v>
      </c>
      <c r="F45" s="170">
        <v>2266444</v>
      </c>
      <c r="G45" s="170">
        <v>6440685</v>
      </c>
      <c r="H45" s="170">
        <v>19389452</v>
      </c>
      <c r="I45" s="170">
        <v>533678</v>
      </c>
      <c r="J45" s="170">
        <v>606187</v>
      </c>
      <c r="K45" s="170">
        <v>0</v>
      </c>
      <c r="L45" s="170">
        <f t="shared" si="0"/>
        <v>36629090</v>
      </c>
      <c r="M45" s="194">
        <v>38</v>
      </c>
    </row>
    <row r="46" spans="1:13" x14ac:dyDescent="0.2">
      <c r="A46" s="194">
        <v>39</v>
      </c>
      <c r="B46" s="194" t="s">
        <v>144</v>
      </c>
      <c r="C46" s="170">
        <v>1378676</v>
      </c>
      <c r="D46" s="170">
        <v>1514692</v>
      </c>
      <c r="E46" s="170">
        <v>8292093</v>
      </c>
      <c r="F46" s="170">
        <v>1629265</v>
      </c>
      <c r="G46" s="170">
        <v>4874737</v>
      </c>
      <c r="H46" s="170">
        <v>33865060</v>
      </c>
      <c r="I46" s="170">
        <v>633481</v>
      </c>
      <c r="J46" s="170">
        <v>1517473</v>
      </c>
      <c r="K46" s="170">
        <v>0</v>
      </c>
      <c r="L46" s="170">
        <f t="shared" si="0"/>
        <v>53705477</v>
      </c>
      <c r="M46" s="194">
        <v>39</v>
      </c>
    </row>
    <row r="47" spans="1:13" x14ac:dyDescent="0.2">
      <c r="A47" s="194">
        <v>40</v>
      </c>
      <c r="B47" s="194" t="s">
        <v>145</v>
      </c>
      <c r="C47" s="170">
        <v>1924212</v>
      </c>
      <c r="D47" s="170">
        <v>1384615</v>
      </c>
      <c r="E47" s="170">
        <v>4616404</v>
      </c>
      <c r="F47" s="170">
        <v>2245376</v>
      </c>
      <c r="G47" s="170">
        <v>3052776</v>
      </c>
      <c r="H47" s="170">
        <v>13950821</v>
      </c>
      <c r="I47" s="170">
        <v>398943</v>
      </c>
      <c r="J47" s="170">
        <v>1766452</v>
      </c>
      <c r="K47" s="170">
        <v>0</v>
      </c>
      <c r="L47" s="170">
        <f t="shared" si="0"/>
        <v>29339599</v>
      </c>
      <c r="M47" s="194">
        <v>40</v>
      </c>
    </row>
    <row r="48" spans="1:13" x14ac:dyDescent="0.2">
      <c r="A48" s="194">
        <v>41</v>
      </c>
      <c r="B48" s="194" t="s">
        <v>146</v>
      </c>
      <c r="C48" s="170">
        <v>2316977</v>
      </c>
      <c r="D48" s="170">
        <v>1941870</v>
      </c>
      <c r="E48" s="170">
        <v>10471666</v>
      </c>
      <c r="F48" s="170">
        <v>3051809</v>
      </c>
      <c r="G48" s="170">
        <v>12642463</v>
      </c>
      <c r="H48" s="170">
        <v>57381775</v>
      </c>
      <c r="I48" s="170">
        <v>537204</v>
      </c>
      <c r="J48" s="170">
        <v>3709019</v>
      </c>
      <c r="K48" s="170">
        <v>0</v>
      </c>
      <c r="L48" s="170">
        <f t="shared" si="0"/>
        <v>92052783</v>
      </c>
      <c r="M48" s="194">
        <v>41</v>
      </c>
    </row>
    <row r="49" spans="1:13" x14ac:dyDescent="0.2">
      <c r="A49" s="194">
        <v>42</v>
      </c>
      <c r="B49" s="194" t="s">
        <v>147</v>
      </c>
      <c r="C49" s="170">
        <v>11714192</v>
      </c>
      <c r="D49" s="170">
        <v>6127067</v>
      </c>
      <c r="E49" s="170">
        <v>63461553</v>
      </c>
      <c r="F49" s="170">
        <v>13438128</v>
      </c>
      <c r="G49" s="170">
        <v>22884294</v>
      </c>
      <c r="H49" s="170">
        <v>188134147</v>
      </c>
      <c r="I49" s="170">
        <v>6301898</v>
      </c>
      <c r="J49" s="170">
        <v>4281878</v>
      </c>
      <c r="K49" s="170">
        <v>0</v>
      </c>
      <c r="L49" s="170">
        <f t="shared" si="0"/>
        <v>316343157</v>
      </c>
      <c r="M49" s="194">
        <v>42</v>
      </c>
    </row>
    <row r="50" spans="1:13" x14ac:dyDescent="0.2">
      <c r="A50" s="194">
        <v>43</v>
      </c>
      <c r="B50" s="194" t="s">
        <v>148</v>
      </c>
      <c r="C50" s="170">
        <v>55929117</v>
      </c>
      <c r="D50" s="170">
        <v>13140048</v>
      </c>
      <c r="E50" s="170">
        <v>185698770</v>
      </c>
      <c r="F50" s="170">
        <v>69843564</v>
      </c>
      <c r="G50" s="170">
        <v>77822774</v>
      </c>
      <c r="H50" s="170">
        <v>517592487</v>
      </c>
      <c r="I50" s="170">
        <v>36492913</v>
      </c>
      <c r="J50" s="170">
        <v>31450969</v>
      </c>
      <c r="K50" s="170">
        <v>0</v>
      </c>
      <c r="L50" s="170">
        <f t="shared" si="0"/>
        <v>987970642</v>
      </c>
      <c r="M50" s="194">
        <v>43</v>
      </c>
    </row>
    <row r="51" spans="1:13" x14ac:dyDescent="0.2">
      <c r="A51" s="194">
        <v>44</v>
      </c>
      <c r="B51" s="194" t="s">
        <v>149</v>
      </c>
      <c r="C51" s="170">
        <v>2636743</v>
      </c>
      <c r="D51" s="170">
        <v>2897813</v>
      </c>
      <c r="E51" s="170">
        <v>13913897</v>
      </c>
      <c r="F51" s="170">
        <v>3520494</v>
      </c>
      <c r="G51" s="170">
        <v>13278872</v>
      </c>
      <c r="H51" s="170">
        <v>77848719</v>
      </c>
      <c r="I51" s="170">
        <v>2084024</v>
      </c>
      <c r="J51" s="170">
        <v>2600689</v>
      </c>
      <c r="K51" s="170">
        <v>0</v>
      </c>
      <c r="L51" s="170">
        <f t="shared" si="0"/>
        <v>118781251</v>
      </c>
      <c r="M51" s="194">
        <v>44</v>
      </c>
    </row>
    <row r="52" spans="1:13" x14ac:dyDescent="0.2">
      <c r="A52" s="194">
        <v>45</v>
      </c>
      <c r="B52" s="194" t="s">
        <v>150</v>
      </c>
      <c r="C52" s="170">
        <v>673431</v>
      </c>
      <c r="D52" s="170">
        <v>421535</v>
      </c>
      <c r="E52" s="170">
        <v>960847</v>
      </c>
      <c r="F52" s="170">
        <v>359941</v>
      </c>
      <c r="G52" s="170">
        <v>1102565</v>
      </c>
      <c r="H52" s="170">
        <v>4457963</v>
      </c>
      <c r="I52" s="170">
        <v>118434</v>
      </c>
      <c r="J52" s="170">
        <v>178323</v>
      </c>
      <c r="K52" s="170">
        <v>0</v>
      </c>
      <c r="L52" s="170">
        <f t="shared" si="0"/>
        <v>8273039</v>
      </c>
      <c r="M52" s="194">
        <v>45</v>
      </c>
    </row>
    <row r="53" spans="1:13" x14ac:dyDescent="0.2">
      <c r="A53" s="194">
        <v>46</v>
      </c>
      <c r="B53" s="194" t="s">
        <v>151</v>
      </c>
      <c r="C53" s="170">
        <v>5707417</v>
      </c>
      <c r="D53" s="170">
        <v>2428369</v>
      </c>
      <c r="E53" s="170">
        <v>13603252</v>
      </c>
      <c r="F53" s="170">
        <v>5764490</v>
      </c>
      <c r="G53" s="170">
        <v>12471598</v>
      </c>
      <c r="H53" s="170">
        <v>59197345</v>
      </c>
      <c r="I53" s="170">
        <v>3161195</v>
      </c>
      <c r="J53" s="170">
        <v>2926830</v>
      </c>
      <c r="K53" s="170">
        <v>0</v>
      </c>
      <c r="L53" s="170">
        <f t="shared" si="0"/>
        <v>105260496</v>
      </c>
      <c r="M53" s="194">
        <v>46</v>
      </c>
    </row>
    <row r="54" spans="1:13" x14ac:dyDescent="0.2">
      <c r="A54" s="194">
        <v>47</v>
      </c>
      <c r="B54" s="194" t="s">
        <v>152</v>
      </c>
      <c r="C54" s="170">
        <v>7225395</v>
      </c>
      <c r="D54" s="170">
        <v>6387211</v>
      </c>
      <c r="E54" s="170">
        <v>32511502</v>
      </c>
      <c r="F54" s="170">
        <v>8545333</v>
      </c>
      <c r="G54" s="170">
        <v>15150510</v>
      </c>
      <c r="H54" s="170">
        <v>124146995</v>
      </c>
      <c r="I54" s="170">
        <v>10943826</v>
      </c>
      <c r="J54" s="170">
        <v>11707847</v>
      </c>
      <c r="K54" s="170">
        <v>0</v>
      </c>
      <c r="L54" s="170">
        <f t="shared" si="0"/>
        <v>216618619</v>
      </c>
      <c r="M54" s="194">
        <v>47</v>
      </c>
    </row>
    <row r="55" spans="1:13" x14ac:dyDescent="0.2">
      <c r="A55" s="194">
        <v>48</v>
      </c>
      <c r="B55" s="194" t="s">
        <v>153</v>
      </c>
      <c r="C55" s="170">
        <v>1272665</v>
      </c>
      <c r="D55" s="170">
        <v>839007</v>
      </c>
      <c r="E55" s="170">
        <v>2550283</v>
      </c>
      <c r="F55" s="170">
        <v>594708</v>
      </c>
      <c r="G55" s="170">
        <v>2709735</v>
      </c>
      <c r="H55" s="170">
        <v>10164100</v>
      </c>
      <c r="I55" s="170">
        <v>166173</v>
      </c>
      <c r="J55" s="170">
        <v>264375</v>
      </c>
      <c r="K55" s="170">
        <v>0</v>
      </c>
      <c r="L55" s="170">
        <f t="shared" si="0"/>
        <v>18561046</v>
      </c>
      <c r="M55" s="194">
        <v>48</v>
      </c>
    </row>
    <row r="56" spans="1:13" x14ac:dyDescent="0.2">
      <c r="A56" s="194">
        <v>49</v>
      </c>
      <c r="B56" s="194" t="s">
        <v>154</v>
      </c>
      <c r="C56" s="170">
        <v>3173759</v>
      </c>
      <c r="D56" s="170">
        <v>1983043</v>
      </c>
      <c r="E56" s="170">
        <v>11810578</v>
      </c>
      <c r="F56" s="170">
        <v>1966028</v>
      </c>
      <c r="G56" s="170">
        <v>8503820</v>
      </c>
      <c r="H56" s="170">
        <v>43447464</v>
      </c>
      <c r="I56" s="170">
        <v>1308767</v>
      </c>
      <c r="J56" s="170">
        <v>1200390</v>
      </c>
      <c r="K56" s="170">
        <v>0</v>
      </c>
      <c r="L56" s="170">
        <f t="shared" si="0"/>
        <v>73393849</v>
      </c>
      <c r="M56" s="194">
        <v>49</v>
      </c>
    </row>
    <row r="57" spans="1:13" x14ac:dyDescent="0.2">
      <c r="A57" s="194">
        <v>50</v>
      </c>
      <c r="B57" s="194" t="s">
        <v>155</v>
      </c>
      <c r="C57" s="170">
        <v>1464230</v>
      </c>
      <c r="D57" s="170">
        <v>1062598</v>
      </c>
      <c r="E57" s="170">
        <v>4910312</v>
      </c>
      <c r="F57" s="170">
        <v>1778353</v>
      </c>
      <c r="G57" s="170">
        <v>4864680</v>
      </c>
      <c r="H57" s="170">
        <v>23206148</v>
      </c>
      <c r="I57" s="170">
        <v>771674</v>
      </c>
      <c r="J57" s="170">
        <v>377799</v>
      </c>
      <c r="K57" s="170">
        <v>0</v>
      </c>
      <c r="L57" s="170">
        <f t="shared" si="0"/>
        <v>38435794</v>
      </c>
      <c r="M57" s="194">
        <v>50</v>
      </c>
    </row>
    <row r="58" spans="1:13" x14ac:dyDescent="0.2">
      <c r="A58" s="194">
        <v>51</v>
      </c>
      <c r="B58" s="194" t="s">
        <v>156</v>
      </c>
      <c r="C58" s="169">
        <v>1586908</v>
      </c>
      <c r="D58" s="169">
        <v>801862</v>
      </c>
      <c r="E58" s="169">
        <v>5145137</v>
      </c>
      <c r="F58" s="169">
        <v>1445692</v>
      </c>
      <c r="G58" s="169">
        <v>4582789</v>
      </c>
      <c r="H58" s="169">
        <v>16008281</v>
      </c>
      <c r="I58" s="169">
        <v>192816</v>
      </c>
      <c r="J58" s="169">
        <v>482994</v>
      </c>
      <c r="K58" s="169">
        <v>0</v>
      </c>
      <c r="L58" s="169">
        <f t="shared" si="0"/>
        <v>30246479</v>
      </c>
      <c r="M58" s="194">
        <v>51</v>
      </c>
    </row>
    <row r="59" spans="1:13" x14ac:dyDescent="0.2">
      <c r="A59" s="194">
        <v>52</v>
      </c>
      <c r="B59" s="194" t="s">
        <v>157</v>
      </c>
      <c r="C59" s="170">
        <v>1278894</v>
      </c>
      <c r="D59" s="170">
        <v>1645338</v>
      </c>
      <c r="E59" s="170">
        <v>6922735</v>
      </c>
      <c r="F59" s="170">
        <v>1669848</v>
      </c>
      <c r="G59" s="170">
        <v>10712440</v>
      </c>
      <c r="H59" s="170">
        <v>38582918</v>
      </c>
      <c r="I59" s="170">
        <v>477988</v>
      </c>
      <c r="J59" s="170">
        <v>1612668</v>
      </c>
      <c r="K59" s="170">
        <v>0</v>
      </c>
      <c r="L59" s="170">
        <f t="shared" si="0"/>
        <v>62902829</v>
      </c>
      <c r="M59" s="194">
        <v>52</v>
      </c>
    </row>
    <row r="60" spans="1:13" x14ac:dyDescent="0.2">
      <c r="A60" s="194">
        <v>53</v>
      </c>
      <c r="B60" s="194" t="s">
        <v>158</v>
      </c>
      <c r="C60" s="170">
        <v>48597151</v>
      </c>
      <c r="D60" s="170">
        <v>14513557</v>
      </c>
      <c r="E60" s="170">
        <v>182383965</v>
      </c>
      <c r="F60" s="170">
        <v>34345177</v>
      </c>
      <c r="G60" s="170">
        <v>96291562</v>
      </c>
      <c r="H60" s="170">
        <v>1068717099</v>
      </c>
      <c r="I60" s="170">
        <v>53643993</v>
      </c>
      <c r="J60" s="170">
        <v>36386241</v>
      </c>
      <c r="K60" s="170">
        <v>0</v>
      </c>
      <c r="L60" s="170">
        <f t="shared" si="0"/>
        <v>1534878745</v>
      </c>
      <c r="M60" s="194">
        <v>53</v>
      </c>
    </row>
    <row r="61" spans="1:13" x14ac:dyDescent="0.2">
      <c r="A61" s="194">
        <v>54</v>
      </c>
      <c r="B61" s="194" t="s">
        <v>159</v>
      </c>
      <c r="C61" s="170">
        <v>3238103</v>
      </c>
      <c r="D61" s="170">
        <v>1828369</v>
      </c>
      <c r="E61" s="170">
        <v>15915295</v>
      </c>
      <c r="F61" s="170">
        <v>3089009</v>
      </c>
      <c r="G61" s="170">
        <v>11474504</v>
      </c>
      <c r="H61" s="170">
        <v>55079849</v>
      </c>
      <c r="I61" s="170">
        <v>1522130</v>
      </c>
      <c r="J61" s="170">
        <v>321044</v>
      </c>
      <c r="K61" s="170">
        <v>0</v>
      </c>
      <c r="L61" s="170">
        <f t="shared" si="0"/>
        <v>92468303</v>
      </c>
      <c r="M61" s="194">
        <v>54</v>
      </c>
    </row>
    <row r="62" spans="1:13" x14ac:dyDescent="0.2">
      <c r="A62" s="194">
        <v>55</v>
      </c>
      <c r="B62" s="194" t="s">
        <v>160</v>
      </c>
      <c r="C62" s="170">
        <v>1063393</v>
      </c>
      <c r="D62" s="170">
        <v>947588</v>
      </c>
      <c r="E62" s="170">
        <v>3221147</v>
      </c>
      <c r="F62" s="170">
        <v>360273</v>
      </c>
      <c r="G62" s="170">
        <v>4828932</v>
      </c>
      <c r="H62" s="170">
        <v>15703099</v>
      </c>
      <c r="I62" s="170">
        <v>0</v>
      </c>
      <c r="J62" s="170">
        <v>571879</v>
      </c>
      <c r="K62" s="170">
        <v>0</v>
      </c>
      <c r="L62" s="170">
        <f t="shared" si="0"/>
        <v>26696311</v>
      </c>
      <c r="M62" s="194">
        <v>55</v>
      </c>
    </row>
    <row r="63" spans="1:13" x14ac:dyDescent="0.2">
      <c r="A63" s="194">
        <v>56</v>
      </c>
      <c r="B63" s="194" t="s">
        <v>161</v>
      </c>
      <c r="C63" s="170">
        <v>1416806</v>
      </c>
      <c r="D63" s="170">
        <v>1642286</v>
      </c>
      <c r="E63" s="170">
        <v>5587449</v>
      </c>
      <c r="F63" s="170">
        <v>946045</v>
      </c>
      <c r="G63" s="170">
        <v>7301046</v>
      </c>
      <c r="H63" s="170">
        <v>20132718</v>
      </c>
      <c r="I63" s="170">
        <v>485152</v>
      </c>
      <c r="J63" s="170">
        <v>544945</v>
      </c>
      <c r="K63" s="170">
        <v>0</v>
      </c>
      <c r="L63" s="170">
        <f t="shared" si="0"/>
        <v>38056447</v>
      </c>
      <c r="M63" s="194">
        <v>56</v>
      </c>
    </row>
    <row r="64" spans="1:13" x14ac:dyDescent="0.2">
      <c r="A64" s="194">
        <v>57</v>
      </c>
      <c r="B64" s="194" t="s">
        <v>162</v>
      </c>
      <c r="C64" s="170">
        <v>1380397</v>
      </c>
      <c r="D64" s="170">
        <v>820091</v>
      </c>
      <c r="E64" s="170">
        <v>2510297</v>
      </c>
      <c r="F64" s="170">
        <v>1213573</v>
      </c>
      <c r="G64" s="170">
        <v>3326102</v>
      </c>
      <c r="H64" s="170">
        <v>13204316</v>
      </c>
      <c r="I64" s="170">
        <v>433791</v>
      </c>
      <c r="J64" s="170">
        <v>2238228</v>
      </c>
      <c r="K64" s="170">
        <v>110095</v>
      </c>
      <c r="L64" s="170">
        <f t="shared" si="0"/>
        <v>25236890</v>
      </c>
      <c r="M64" s="194">
        <v>57</v>
      </c>
    </row>
    <row r="65" spans="1:13" x14ac:dyDescent="0.2">
      <c r="A65" s="194">
        <v>58</v>
      </c>
      <c r="B65" s="194" t="s">
        <v>163</v>
      </c>
      <c r="C65" s="170">
        <v>3461190</v>
      </c>
      <c r="D65" s="170">
        <v>2208308</v>
      </c>
      <c r="E65" s="170">
        <v>14548900</v>
      </c>
      <c r="F65" s="170">
        <v>2717985</v>
      </c>
      <c r="G65" s="170">
        <v>10570670</v>
      </c>
      <c r="H65" s="170">
        <v>44074052</v>
      </c>
      <c r="I65" s="170">
        <v>700149</v>
      </c>
      <c r="J65" s="170">
        <v>21749319</v>
      </c>
      <c r="K65" s="170">
        <v>0</v>
      </c>
      <c r="L65" s="170">
        <f t="shared" si="0"/>
        <v>100030573</v>
      </c>
      <c r="M65" s="194">
        <v>58</v>
      </c>
    </row>
    <row r="66" spans="1:13" x14ac:dyDescent="0.2">
      <c r="A66" s="194">
        <v>59</v>
      </c>
      <c r="B66" s="194" t="s">
        <v>164</v>
      </c>
      <c r="C66" s="170">
        <v>1642283</v>
      </c>
      <c r="D66" s="170">
        <v>763391</v>
      </c>
      <c r="E66" s="170">
        <v>3745343</v>
      </c>
      <c r="F66" s="170">
        <v>1400138</v>
      </c>
      <c r="G66" s="170">
        <v>3974945</v>
      </c>
      <c r="H66" s="170">
        <v>13968848</v>
      </c>
      <c r="I66" s="170">
        <v>235035</v>
      </c>
      <c r="J66" s="170">
        <v>283650</v>
      </c>
      <c r="K66" s="170">
        <v>0</v>
      </c>
      <c r="L66" s="170">
        <f t="shared" si="0"/>
        <v>26013633</v>
      </c>
      <c r="M66" s="194">
        <v>59</v>
      </c>
    </row>
    <row r="67" spans="1:13" x14ac:dyDescent="0.2">
      <c r="A67" s="194">
        <v>60</v>
      </c>
      <c r="B67" s="194" t="s">
        <v>165</v>
      </c>
      <c r="C67" s="170">
        <v>6772188</v>
      </c>
      <c r="D67" s="170">
        <v>3196437</v>
      </c>
      <c r="E67" s="170">
        <v>21593458</v>
      </c>
      <c r="F67" s="170">
        <v>5609527</v>
      </c>
      <c r="G67" s="170">
        <v>24100361</v>
      </c>
      <c r="H67" s="170">
        <v>109550026</v>
      </c>
      <c r="I67" s="170">
        <v>3558871</v>
      </c>
      <c r="J67" s="170">
        <v>3377703</v>
      </c>
      <c r="K67" s="170">
        <v>0</v>
      </c>
      <c r="L67" s="170">
        <f t="shared" si="0"/>
        <v>177758571</v>
      </c>
      <c r="M67" s="194">
        <v>60</v>
      </c>
    </row>
    <row r="68" spans="1:13" x14ac:dyDescent="0.2">
      <c r="A68" s="194">
        <v>61</v>
      </c>
      <c r="B68" s="194" t="s">
        <v>166</v>
      </c>
      <c r="C68" s="170">
        <v>1860444</v>
      </c>
      <c r="D68" s="170">
        <v>1055415</v>
      </c>
      <c r="E68" s="170">
        <v>4585985</v>
      </c>
      <c r="F68" s="170">
        <v>2731349</v>
      </c>
      <c r="G68" s="170">
        <v>4751324</v>
      </c>
      <c r="H68" s="170">
        <v>26357167</v>
      </c>
      <c r="I68" s="170">
        <v>489449</v>
      </c>
      <c r="J68" s="170">
        <v>587363</v>
      </c>
      <c r="K68" s="170">
        <v>0</v>
      </c>
      <c r="L68" s="170">
        <f t="shared" si="0"/>
        <v>42418496</v>
      </c>
      <c r="M68" s="194">
        <v>61</v>
      </c>
    </row>
    <row r="69" spans="1:13" x14ac:dyDescent="0.2">
      <c r="A69" s="194">
        <v>62</v>
      </c>
      <c r="B69" s="194" t="s">
        <v>167</v>
      </c>
      <c r="C69" s="170">
        <v>3510891</v>
      </c>
      <c r="D69" s="170">
        <v>1459437</v>
      </c>
      <c r="E69" s="170">
        <v>7905666</v>
      </c>
      <c r="F69" s="170">
        <v>1529029</v>
      </c>
      <c r="G69" s="170">
        <v>3299138</v>
      </c>
      <c r="H69" s="170">
        <v>29765831</v>
      </c>
      <c r="I69" s="170">
        <v>733558</v>
      </c>
      <c r="J69" s="170">
        <v>1020826</v>
      </c>
      <c r="K69" s="170">
        <v>0</v>
      </c>
      <c r="L69" s="170">
        <f t="shared" si="0"/>
        <v>49224376</v>
      </c>
      <c r="M69" s="194">
        <v>62</v>
      </c>
    </row>
    <row r="70" spans="1:13" x14ac:dyDescent="0.2">
      <c r="A70" s="194">
        <v>63</v>
      </c>
      <c r="B70" s="194" t="s">
        <v>168</v>
      </c>
      <c r="C70" s="170">
        <v>1795937</v>
      </c>
      <c r="D70" s="170">
        <v>1185706</v>
      </c>
      <c r="E70" s="170">
        <v>8504845</v>
      </c>
      <c r="F70" s="170">
        <v>2261024</v>
      </c>
      <c r="G70" s="170">
        <v>5563382</v>
      </c>
      <c r="H70" s="170">
        <v>19587841</v>
      </c>
      <c r="I70" s="170">
        <v>445695</v>
      </c>
      <c r="J70" s="170">
        <v>860136</v>
      </c>
      <c r="K70" s="170">
        <v>0</v>
      </c>
      <c r="L70" s="170">
        <f t="shared" si="0"/>
        <v>40204566</v>
      </c>
      <c r="M70" s="194">
        <v>63</v>
      </c>
    </row>
    <row r="71" spans="1:13" x14ac:dyDescent="0.2">
      <c r="A71" s="194">
        <v>64</v>
      </c>
      <c r="B71" s="194" t="s">
        <v>169</v>
      </c>
      <c r="C71" s="170">
        <v>1509210</v>
      </c>
      <c r="D71" s="170">
        <v>1241956</v>
      </c>
      <c r="E71" s="170">
        <v>5608492</v>
      </c>
      <c r="F71" s="170">
        <v>1487091</v>
      </c>
      <c r="G71" s="170">
        <v>4653875</v>
      </c>
      <c r="H71" s="170">
        <v>16507102</v>
      </c>
      <c r="I71" s="170">
        <v>193263</v>
      </c>
      <c r="J71" s="170">
        <v>367975</v>
      </c>
      <c r="K71" s="170">
        <v>0</v>
      </c>
      <c r="L71" s="170">
        <f t="shared" si="0"/>
        <v>31568964</v>
      </c>
      <c r="M71" s="194">
        <v>64</v>
      </c>
    </row>
    <row r="72" spans="1:13" x14ac:dyDescent="0.2">
      <c r="A72" s="194">
        <v>65</v>
      </c>
      <c r="B72" s="194" t="s">
        <v>170</v>
      </c>
      <c r="C72" s="170">
        <v>1141839</v>
      </c>
      <c r="D72" s="170">
        <v>749325</v>
      </c>
      <c r="E72" s="170">
        <v>4203937</v>
      </c>
      <c r="F72" s="170">
        <v>954865</v>
      </c>
      <c r="G72" s="170">
        <v>4080087</v>
      </c>
      <c r="H72" s="170">
        <v>23039832</v>
      </c>
      <c r="I72" s="170">
        <v>272177</v>
      </c>
      <c r="J72" s="170">
        <v>799763</v>
      </c>
      <c r="K72" s="170">
        <v>0</v>
      </c>
      <c r="L72" s="170">
        <f t="shared" ref="L72:L102" si="1">(C72+D72+E72+F72+G72+H72+I72+J72+K72)</f>
        <v>35241825</v>
      </c>
      <c r="M72" s="194">
        <v>65</v>
      </c>
    </row>
    <row r="73" spans="1:13" x14ac:dyDescent="0.2">
      <c r="A73" s="194">
        <v>66</v>
      </c>
      <c r="B73" s="194" t="s">
        <v>171</v>
      </c>
      <c r="C73" s="170">
        <v>2816463</v>
      </c>
      <c r="D73" s="170">
        <v>1683721</v>
      </c>
      <c r="E73" s="170">
        <v>14115193</v>
      </c>
      <c r="F73" s="170">
        <v>3767091</v>
      </c>
      <c r="G73" s="170">
        <v>11051612</v>
      </c>
      <c r="H73" s="170">
        <v>55574816</v>
      </c>
      <c r="I73" s="170">
        <v>1232861</v>
      </c>
      <c r="J73" s="170">
        <v>1410857</v>
      </c>
      <c r="K73" s="170">
        <v>0</v>
      </c>
      <c r="L73" s="170">
        <f t="shared" si="1"/>
        <v>91652614</v>
      </c>
      <c r="M73" s="194">
        <v>66</v>
      </c>
    </row>
    <row r="74" spans="1:13" x14ac:dyDescent="0.2">
      <c r="A74" s="194">
        <v>67</v>
      </c>
      <c r="B74" s="194" t="s">
        <v>172</v>
      </c>
      <c r="C74" s="170">
        <v>2190488</v>
      </c>
      <c r="D74" s="170">
        <v>1230015</v>
      </c>
      <c r="E74" s="170">
        <v>8872339</v>
      </c>
      <c r="F74" s="170">
        <v>2086549</v>
      </c>
      <c r="G74" s="170">
        <v>5083232</v>
      </c>
      <c r="H74" s="170">
        <v>35832181</v>
      </c>
      <c r="I74" s="170">
        <v>404871</v>
      </c>
      <c r="J74" s="170">
        <v>3311722</v>
      </c>
      <c r="K74" s="170">
        <v>0</v>
      </c>
      <c r="L74" s="170">
        <f t="shared" si="1"/>
        <v>59011397</v>
      </c>
      <c r="M74" s="194">
        <v>67</v>
      </c>
    </row>
    <row r="75" spans="1:13" x14ac:dyDescent="0.2">
      <c r="A75" s="194">
        <v>68</v>
      </c>
      <c r="B75" s="194" t="s">
        <v>173</v>
      </c>
      <c r="C75" s="170">
        <v>1226748</v>
      </c>
      <c r="D75" s="170">
        <v>1412926</v>
      </c>
      <c r="E75" s="170">
        <v>5650036</v>
      </c>
      <c r="F75" s="170">
        <v>1472097</v>
      </c>
      <c r="G75" s="170">
        <v>6822739</v>
      </c>
      <c r="H75" s="170">
        <v>28373356</v>
      </c>
      <c r="I75" s="170">
        <v>615159</v>
      </c>
      <c r="J75" s="170">
        <v>866057</v>
      </c>
      <c r="K75" s="170">
        <v>0</v>
      </c>
      <c r="L75" s="170">
        <f t="shared" si="1"/>
        <v>46439118</v>
      </c>
      <c r="M75" s="194">
        <v>68</v>
      </c>
    </row>
    <row r="76" spans="1:13" x14ac:dyDescent="0.2">
      <c r="A76" s="194">
        <v>69</v>
      </c>
      <c r="B76" s="194" t="s">
        <v>174</v>
      </c>
      <c r="C76" s="170">
        <v>3395874</v>
      </c>
      <c r="D76" s="170">
        <v>1975630</v>
      </c>
      <c r="E76" s="170">
        <v>14625843</v>
      </c>
      <c r="F76" s="170">
        <v>4060175</v>
      </c>
      <c r="G76" s="170">
        <v>23880933</v>
      </c>
      <c r="H76" s="170">
        <v>85292776</v>
      </c>
      <c r="I76" s="170">
        <v>1853468</v>
      </c>
      <c r="J76" s="170">
        <v>2746648</v>
      </c>
      <c r="K76" s="170">
        <v>0</v>
      </c>
      <c r="L76" s="170">
        <f t="shared" si="1"/>
        <v>137831347</v>
      </c>
      <c r="M76" s="194">
        <v>69</v>
      </c>
    </row>
    <row r="77" spans="1:13" x14ac:dyDescent="0.2">
      <c r="A77" s="194">
        <v>70</v>
      </c>
      <c r="B77" s="194" t="s">
        <v>175</v>
      </c>
      <c r="C77" s="170">
        <v>3585143</v>
      </c>
      <c r="D77" s="170">
        <v>1801755</v>
      </c>
      <c r="E77" s="170">
        <v>7798532</v>
      </c>
      <c r="F77" s="170">
        <v>1928627</v>
      </c>
      <c r="G77" s="170">
        <v>6464325</v>
      </c>
      <c r="H77" s="170">
        <v>46049534</v>
      </c>
      <c r="I77" s="170">
        <v>598202</v>
      </c>
      <c r="J77" s="170">
        <v>973196</v>
      </c>
      <c r="K77" s="170">
        <v>0</v>
      </c>
      <c r="L77" s="170">
        <f t="shared" si="1"/>
        <v>69199314</v>
      </c>
      <c r="M77" s="194">
        <v>70</v>
      </c>
    </row>
    <row r="78" spans="1:13" x14ac:dyDescent="0.2">
      <c r="A78" s="194">
        <v>71</v>
      </c>
      <c r="B78" s="194" t="s">
        <v>176</v>
      </c>
      <c r="C78" s="170">
        <v>1580565</v>
      </c>
      <c r="D78" s="170">
        <v>1593786</v>
      </c>
      <c r="E78" s="170">
        <v>7838631</v>
      </c>
      <c r="F78" s="170">
        <v>1733795</v>
      </c>
      <c r="G78" s="170">
        <v>7204888</v>
      </c>
      <c r="H78" s="170">
        <v>24418180</v>
      </c>
      <c r="I78" s="170">
        <v>359228</v>
      </c>
      <c r="J78" s="170">
        <v>496814</v>
      </c>
      <c r="K78" s="170">
        <v>0</v>
      </c>
      <c r="L78" s="170">
        <f t="shared" si="1"/>
        <v>45225887</v>
      </c>
      <c r="M78" s="194">
        <v>71</v>
      </c>
    </row>
    <row r="79" spans="1:13" x14ac:dyDescent="0.2">
      <c r="A79" s="194">
        <v>72</v>
      </c>
      <c r="B79" s="194" t="s">
        <v>177</v>
      </c>
      <c r="C79" s="170">
        <v>4673270</v>
      </c>
      <c r="D79" s="170">
        <v>2378277</v>
      </c>
      <c r="E79" s="170">
        <v>14242620</v>
      </c>
      <c r="F79" s="170">
        <v>1999058</v>
      </c>
      <c r="G79" s="170">
        <v>5774369</v>
      </c>
      <c r="H79" s="170">
        <v>64444752</v>
      </c>
      <c r="I79" s="170">
        <v>1518195</v>
      </c>
      <c r="J79" s="170">
        <v>1165134</v>
      </c>
      <c r="K79" s="170">
        <v>0</v>
      </c>
      <c r="L79" s="170">
        <f t="shared" si="1"/>
        <v>96195675</v>
      </c>
      <c r="M79" s="194">
        <v>72</v>
      </c>
    </row>
    <row r="80" spans="1:13" x14ac:dyDescent="0.2">
      <c r="A80" s="194">
        <v>73</v>
      </c>
      <c r="B80" s="194" t="s">
        <v>178</v>
      </c>
      <c r="C80" s="170">
        <v>44076000</v>
      </c>
      <c r="D80" s="170">
        <v>19659000</v>
      </c>
      <c r="E80" s="170">
        <v>285305000</v>
      </c>
      <c r="F80" s="170">
        <v>51891000</v>
      </c>
      <c r="G80" s="170">
        <v>94893000</v>
      </c>
      <c r="H80" s="170">
        <v>997437000</v>
      </c>
      <c r="I80" s="170">
        <v>50022000</v>
      </c>
      <c r="J80" s="170">
        <v>57614000</v>
      </c>
      <c r="K80" s="170">
        <v>0</v>
      </c>
      <c r="L80" s="170">
        <f t="shared" si="1"/>
        <v>1600897000</v>
      </c>
      <c r="M80" s="194">
        <v>73</v>
      </c>
    </row>
    <row r="81" spans="1:13" x14ac:dyDescent="0.2">
      <c r="A81" s="194">
        <v>74</v>
      </c>
      <c r="B81" s="194" t="s">
        <v>179</v>
      </c>
      <c r="C81" s="170">
        <v>2349075</v>
      </c>
      <c r="D81" s="170">
        <v>2775092</v>
      </c>
      <c r="E81" s="170">
        <v>9796833</v>
      </c>
      <c r="F81" s="170">
        <v>6657895</v>
      </c>
      <c r="G81" s="170">
        <v>25558001</v>
      </c>
      <c r="H81" s="170">
        <v>47508600</v>
      </c>
      <c r="I81" s="170">
        <v>1344595</v>
      </c>
      <c r="J81" s="170">
        <v>2769130</v>
      </c>
      <c r="K81" s="170">
        <v>0</v>
      </c>
      <c r="L81" s="170">
        <f t="shared" si="1"/>
        <v>98759221</v>
      </c>
      <c r="M81" s="194">
        <v>74</v>
      </c>
    </row>
    <row r="82" spans="1:13" x14ac:dyDescent="0.2">
      <c r="A82" s="194">
        <v>75</v>
      </c>
      <c r="B82" s="194" t="s">
        <v>180</v>
      </c>
      <c r="C82" s="170">
        <v>1387114</v>
      </c>
      <c r="D82" s="170">
        <v>1335409</v>
      </c>
      <c r="E82" s="170">
        <v>3446590</v>
      </c>
      <c r="F82" s="170">
        <v>928363</v>
      </c>
      <c r="G82" s="170">
        <v>3912719</v>
      </c>
      <c r="H82" s="170">
        <v>12570643</v>
      </c>
      <c r="I82" s="170">
        <v>261906</v>
      </c>
      <c r="J82" s="170">
        <v>178657</v>
      </c>
      <c r="K82" s="170">
        <v>0</v>
      </c>
      <c r="L82" s="170">
        <f t="shared" si="1"/>
        <v>24021401</v>
      </c>
      <c r="M82" s="194">
        <v>75</v>
      </c>
    </row>
    <row r="83" spans="1:13" x14ac:dyDescent="0.2">
      <c r="A83" s="194">
        <v>76</v>
      </c>
      <c r="B83" s="194" t="s">
        <v>98</v>
      </c>
      <c r="C83" s="170">
        <v>1200005</v>
      </c>
      <c r="D83" s="170">
        <v>834800</v>
      </c>
      <c r="E83" s="170">
        <v>4203685</v>
      </c>
      <c r="F83" s="170">
        <v>988866</v>
      </c>
      <c r="G83" s="170">
        <v>2847371</v>
      </c>
      <c r="H83" s="170">
        <v>14647716</v>
      </c>
      <c r="I83" s="170">
        <v>120966</v>
      </c>
      <c r="J83" s="170">
        <v>2334403</v>
      </c>
      <c r="K83" s="170">
        <v>0</v>
      </c>
      <c r="L83" s="170">
        <f t="shared" si="1"/>
        <v>27177812</v>
      </c>
      <c r="M83" s="194">
        <v>76</v>
      </c>
    </row>
    <row r="84" spans="1:13" x14ac:dyDescent="0.2">
      <c r="A84" s="194">
        <v>77</v>
      </c>
      <c r="B84" s="194" t="s">
        <v>99</v>
      </c>
      <c r="C84" s="170">
        <v>12465927</v>
      </c>
      <c r="D84" s="170">
        <v>4866254</v>
      </c>
      <c r="E84" s="170">
        <v>49606688</v>
      </c>
      <c r="F84" s="170">
        <v>16018291</v>
      </c>
      <c r="G84" s="170">
        <v>24592834</v>
      </c>
      <c r="H84" s="170">
        <v>150461263</v>
      </c>
      <c r="I84" s="170">
        <v>12826402</v>
      </c>
      <c r="J84" s="170">
        <v>4188934</v>
      </c>
      <c r="K84" s="170">
        <v>0</v>
      </c>
      <c r="L84" s="170">
        <f t="shared" si="1"/>
        <v>275026593</v>
      </c>
      <c r="M84" s="194">
        <v>77</v>
      </c>
    </row>
    <row r="85" spans="1:13" x14ac:dyDescent="0.2">
      <c r="A85" s="194">
        <v>78</v>
      </c>
      <c r="B85" s="194" t="s">
        <v>181</v>
      </c>
      <c r="C85" s="170">
        <v>1949128</v>
      </c>
      <c r="D85" s="170">
        <v>1501567</v>
      </c>
      <c r="E85" s="170">
        <v>10253326</v>
      </c>
      <c r="F85" s="170">
        <v>4738529</v>
      </c>
      <c r="G85" s="170">
        <v>9344198</v>
      </c>
      <c r="H85" s="170">
        <v>32794250</v>
      </c>
      <c r="I85" s="170">
        <v>1844232</v>
      </c>
      <c r="J85" s="170">
        <v>2800794</v>
      </c>
      <c r="K85" s="170">
        <v>1797985</v>
      </c>
      <c r="L85" s="170">
        <f t="shared" si="1"/>
        <v>67024009</v>
      </c>
      <c r="M85" s="194">
        <v>78</v>
      </c>
    </row>
    <row r="86" spans="1:13" x14ac:dyDescent="0.2">
      <c r="A86" s="194">
        <v>79</v>
      </c>
      <c r="B86" s="194" t="s">
        <v>182</v>
      </c>
      <c r="C86" s="170">
        <v>5305652</v>
      </c>
      <c r="D86" s="170">
        <v>3904935</v>
      </c>
      <c r="E86" s="170">
        <v>26037261</v>
      </c>
      <c r="F86" s="170">
        <v>8569452</v>
      </c>
      <c r="G86" s="170">
        <v>21045246</v>
      </c>
      <c r="H86" s="170">
        <v>142742712</v>
      </c>
      <c r="I86" s="170">
        <v>2844193</v>
      </c>
      <c r="J86" s="170">
        <v>5353437</v>
      </c>
      <c r="K86" s="170">
        <v>0</v>
      </c>
      <c r="L86" s="170">
        <f t="shared" si="1"/>
        <v>215802888</v>
      </c>
      <c r="M86" s="194">
        <v>79</v>
      </c>
    </row>
    <row r="87" spans="1:13" x14ac:dyDescent="0.2">
      <c r="A87" s="194">
        <v>80</v>
      </c>
      <c r="B87" s="194" t="s">
        <v>183</v>
      </c>
      <c r="C87" s="170">
        <v>1750400</v>
      </c>
      <c r="D87" s="170">
        <v>2326471</v>
      </c>
      <c r="E87" s="170">
        <v>9072703</v>
      </c>
      <c r="F87" s="170">
        <v>3514187</v>
      </c>
      <c r="G87" s="170">
        <v>17898708</v>
      </c>
      <c r="H87" s="170">
        <v>39643862</v>
      </c>
      <c r="I87" s="170">
        <v>504291</v>
      </c>
      <c r="J87" s="170">
        <v>1008002</v>
      </c>
      <c r="K87" s="170">
        <v>0</v>
      </c>
      <c r="L87" s="170">
        <f t="shared" si="1"/>
        <v>75718624</v>
      </c>
      <c r="M87" s="194">
        <v>80</v>
      </c>
    </row>
    <row r="88" spans="1:13" x14ac:dyDescent="0.2">
      <c r="A88" s="194">
        <v>81</v>
      </c>
      <c r="B88" s="194" t="s">
        <v>184</v>
      </c>
      <c r="C88" s="170">
        <v>1696261</v>
      </c>
      <c r="D88" s="170">
        <v>2062050</v>
      </c>
      <c r="E88" s="170">
        <v>7856219</v>
      </c>
      <c r="F88" s="170">
        <v>1856863</v>
      </c>
      <c r="G88" s="170">
        <v>7099470</v>
      </c>
      <c r="H88" s="170">
        <v>45151222</v>
      </c>
      <c r="I88" s="170">
        <v>633187</v>
      </c>
      <c r="J88" s="170">
        <v>1945053</v>
      </c>
      <c r="K88" s="170">
        <v>0</v>
      </c>
      <c r="L88" s="170">
        <f t="shared" si="1"/>
        <v>68300325</v>
      </c>
      <c r="M88" s="194">
        <v>81</v>
      </c>
    </row>
    <row r="89" spans="1:13" x14ac:dyDescent="0.2">
      <c r="A89" s="194">
        <v>82</v>
      </c>
      <c r="B89" s="194" t="s">
        <v>185</v>
      </c>
      <c r="C89" s="170">
        <v>2337943</v>
      </c>
      <c r="D89" s="170">
        <v>1973608</v>
      </c>
      <c r="E89" s="170">
        <v>17985333</v>
      </c>
      <c r="F89" s="170">
        <v>4171447</v>
      </c>
      <c r="G89" s="170">
        <v>10737829</v>
      </c>
      <c r="H89" s="170">
        <v>68134691</v>
      </c>
      <c r="I89" s="170">
        <v>1946408</v>
      </c>
      <c r="J89" s="170">
        <v>1072427</v>
      </c>
      <c r="K89" s="170">
        <v>0</v>
      </c>
      <c r="L89" s="170">
        <f t="shared" si="1"/>
        <v>108359686</v>
      </c>
      <c r="M89" s="194">
        <v>82</v>
      </c>
    </row>
    <row r="90" spans="1:13" x14ac:dyDescent="0.2">
      <c r="A90" s="194">
        <v>83</v>
      </c>
      <c r="B90" s="194" t="s">
        <v>186</v>
      </c>
      <c r="C90" s="170">
        <v>2566920</v>
      </c>
      <c r="D90" s="170">
        <v>1878444</v>
      </c>
      <c r="E90" s="170">
        <v>10184429</v>
      </c>
      <c r="F90" s="170">
        <v>2314617</v>
      </c>
      <c r="G90" s="170">
        <v>21368323</v>
      </c>
      <c r="H90" s="170">
        <v>44478348</v>
      </c>
      <c r="I90" s="170">
        <v>723383</v>
      </c>
      <c r="J90" s="170">
        <v>597594</v>
      </c>
      <c r="K90" s="170">
        <v>0</v>
      </c>
      <c r="L90" s="170">
        <f t="shared" si="1"/>
        <v>84112058</v>
      </c>
      <c r="M90" s="194">
        <v>83</v>
      </c>
    </row>
    <row r="91" spans="1:13" x14ac:dyDescent="0.2">
      <c r="A91" s="194">
        <v>84</v>
      </c>
      <c r="B91" s="194" t="s">
        <v>187</v>
      </c>
      <c r="C91" s="170">
        <v>2025205</v>
      </c>
      <c r="D91" s="170">
        <v>1806316</v>
      </c>
      <c r="E91" s="170">
        <v>8896821</v>
      </c>
      <c r="F91" s="170">
        <v>2775050</v>
      </c>
      <c r="G91" s="170">
        <v>6689989</v>
      </c>
      <c r="H91" s="170">
        <v>33175611</v>
      </c>
      <c r="I91" s="170">
        <v>394799</v>
      </c>
      <c r="J91" s="170">
        <v>928574</v>
      </c>
      <c r="K91" s="170">
        <v>0</v>
      </c>
      <c r="L91" s="170">
        <f t="shared" si="1"/>
        <v>56692365</v>
      </c>
      <c r="M91" s="194">
        <v>84</v>
      </c>
    </row>
    <row r="92" spans="1:13" x14ac:dyDescent="0.2">
      <c r="A92" s="194">
        <v>85</v>
      </c>
      <c r="B92" s="194" t="s">
        <v>188</v>
      </c>
      <c r="C92" s="170">
        <v>12361775</v>
      </c>
      <c r="D92" s="170">
        <v>7319021</v>
      </c>
      <c r="E92" s="170">
        <v>56652296</v>
      </c>
      <c r="F92" s="170">
        <v>7946260</v>
      </c>
      <c r="G92" s="170">
        <v>33248398</v>
      </c>
      <c r="H92" s="170">
        <v>253307033</v>
      </c>
      <c r="I92" s="170">
        <v>7521536</v>
      </c>
      <c r="J92" s="170">
        <v>7565897</v>
      </c>
      <c r="K92" s="170">
        <v>0</v>
      </c>
      <c r="L92" s="170">
        <f t="shared" si="1"/>
        <v>385922216</v>
      </c>
      <c r="M92" s="194">
        <v>85</v>
      </c>
    </row>
    <row r="93" spans="1:13" x14ac:dyDescent="0.2">
      <c r="A93" s="194">
        <v>86</v>
      </c>
      <c r="B93" s="194" t="s">
        <v>189</v>
      </c>
      <c r="C93" s="170">
        <v>13178287</v>
      </c>
      <c r="D93" s="170">
        <v>7589619</v>
      </c>
      <c r="E93" s="170">
        <v>63252540</v>
      </c>
      <c r="F93" s="170">
        <v>8701954</v>
      </c>
      <c r="G93" s="170">
        <v>30002051</v>
      </c>
      <c r="H93" s="170">
        <v>277584819</v>
      </c>
      <c r="I93" s="170">
        <v>13869161</v>
      </c>
      <c r="J93" s="170">
        <v>4865208</v>
      </c>
      <c r="K93" s="170">
        <v>0</v>
      </c>
      <c r="L93" s="170">
        <f t="shared" si="1"/>
        <v>419043639</v>
      </c>
      <c r="M93" s="194">
        <v>86</v>
      </c>
    </row>
    <row r="94" spans="1:13" x14ac:dyDescent="0.2">
      <c r="A94" s="194">
        <v>87</v>
      </c>
      <c r="B94" s="194" t="s">
        <v>190</v>
      </c>
      <c r="C94" s="170">
        <v>1433635</v>
      </c>
      <c r="D94" s="170">
        <v>876613</v>
      </c>
      <c r="E94" s="170">
        <v>2853275</v>
      </c>
      <c r="F94" s="170">
        <v>1510054</v>
      </c>
      <c r="G94" s="170">
        <v>3460282</v>
      </c>
      <c r="H94" s="170">
        <v>16038678</v>
      </c>
      <c r="I94" s="170">
        <v>611450</v>
      </c>
      <c r="J94" s="170">
        <v>524311</v>
      </c>
      <c r="K94" s="170">
        <v>0</v>
      </c>
      <c r="L94" s="170">
        <f t="shared" si="1"/>
        <v>27308298</v>
      </c>
      <c r="M94" s="194">
        <v>87</v>
      </c>
    </row>
    <row r="95" spans="1:13" x14ac:dyDescent="0.2">
      <c r="A95" s="194">
        <v>88</v>
      </c>
      <c r="B95" s="194" t="s">
        <v>191</v>
      </c>
      <c r="C95" s="170">
        <v>1739744</v>
      </c>
      <c r="D95" s="170">
        <v>1146062</v>
      </c>
      <c r="E95" s="170">
        <v>5570581</v>
      </c>
      <c r="F95" s="170">
        <v>754961</v>
      </c>
      <c r="G95" s="170">
        <v>3863967</v>
      </c>
      <c r="H95" s="170">
        <v>18064009</v>
      </c>
      <c r="I95" s="170">
        <v>260846</v>
      </c>
      <c r="J95" s="170">
        <v>618722</v>
      </c>
      <c r="K95" s="170">
        <v>0</v>
      </c>
      <c r="L95" s="170">
        <f t="shared" si="1"/>
        <v>32018892</v>
      </c>
      <c r="M95" s="194">
        <v>88</v>
      </c>
    </row>
    <row r="96" spans="1:13" x14ac:dyDescent="0.2">
      <c r="A96" s="194">
        <v>89</v>
      </c>
      <c r="B96" s="194" t="s">
        <v>192</v>
      </c>
      <c r="C96" s="170">
        <v>3506387</v>
      </c>
      <c r="D96" s="170">
        <v>2550500</v>
      </c>
      <c r="E96" s="170">
        <v>16706335</v>
      </c>
      <c r="F96" s="170">
        <v>5014356</v>
      </c>
      <c r="G96" s="170">
        <v>23784490</v>
      </c>
      <c r="H96" s="170">
        <v>56400196</v>
      </c>
      <c r="I96" s="170">
        <v>1327082</v>
      </c>
      <c r="J96" s="170">
        <v>2249010</v>
      </c>
      <c r="K96" s="170">
        <v>0</v>
      </c>
      <c r="L96" s="170">
        <f t="shared" si="1"/>
        <v>111538356</v>
      </c>
      <c r="M96" s="194">
        <v>89</v>
      </c>
    </row>
    <row r="97" spans="1:13" x14ac:dyDescent="0.2">
      <c r="A97" s="194">
        <v>90</v>
      </c>
      <c r="B97" s="194" t="s">
        <v>193</v>
      </c>
      <c r="C97" s="170">
        <v>3136262</v>
      </c>
      <c r="D97" s="170">
        <v>2305358</v>
      </c>
      <c r="E97" s="170">
        <v>19081511</v>
      </c>
      <c r="F97" s="170">
        <v>5199086</v>
      </c>
      <c r="G97" s="170">
        <v>9975845</v>
      </c>
      <c r="H97" s="170">
        <v>55040417</v>
      </c>
      <c r="I97" s="170">
        <v>3450928</v>
      </c>
      <c r="J97" s="170">
        <v>956892</v>
      </c>
      <c r="K97" s="170">
        <v>227874</v>
      </c>
      <c r="L97" s="170">
        <f t="shared" si="1"/>
        <v>99374173</v>
      </c>
      <c r="M97" s="194">
        <v>90</v>
      </c>
    </row>
    <row r="98" spans="1:13" x14ac:dyDescent="0.2">
      <c r="A98" s="194">
        <v>91</v>
      </c>
      <c r="B98" s="194" t="s">
        <v>194</v>
      </c>
      <c r="C98" s="170">
        <v>3666937</v>
      </c>
      <c r="D98" s="170">
        <v>2229936</v>
      </c>
      <c r="E98" s="170">
        <v>14626173</v>
      </c>
      <c r="F98" s="170">
        <v>2975593</v>
      </c>
      <c r="G98" s="170">
        <v>25022889</v>
      </c>
      <c r="H98" s="170">
        <v>80374109</v>
      </c>
      <c r="I98" s="170">
        <v>2347957</v>
      </c>
      <c r="J98" s="170">
        <v>3948696</v>
      </c>
      <c r="K98" s="170">
        <v>0</v>
      </c>
      <c r="L98" s="170">
        <f t="shared" si="1"/>
        <v>135192290</v>
      </c>
      <c r="M98" s="194">
        <v>91</v>
      </c>
    </row>
    <row r="99" spans="1:13" x14ac:dyDescent="0.2">
      <c r="A99" s="194">
        <v>92</v>
      </c>
      <c r="B99" s="194" t="s">
        <v>195</v>
      </c>
      <c r="C99" s="170">
        <v>2437556</v>
      </c>
      <c r="D99" s="170">
        <v>1570393</v>
      </c>
      <c r="E99" s="170">
        <v>6928246</v>
      </c>
      <c r="F99" s="170">
        <v>2863999</v>
      </c>
      <c r="G99" s="170">
        <v>7021237</v>
      </c>
      <c r="H99" s="170">
        <v>22076010</v>
      </c>
      <c r="I99" s="170">
        <v>594533</v>
      </c>
      <c r="J99" s="170">
        <v>794888</v>
      </c>
      <c r="K99" s="170">
        <v>0</v>
      </c>
      <c r="L99" s="170">
        <f t="shared" si="1"/>
        <v>44286862</v>
      </c>
      <c r="M99" s="194">
        <v>92</v>
      </c>
    </row>
    <row r="100" spans="1:13" x14ac:dyDescent="0.2">
      <c r="A100" s="194">
        <v>93</v>
      </c>
      <c r="B100" s="194" t="s">
        <v>196</v>
      </c>
      <c r="C100" s="170">
        <v>3509942</v>
      </c>
      <c r="D100" s="170">
        <v>2842448</v>
      </c>
      <c r="E100" s="170">
        <v>12932403</v>
      </c>
      <c r="F100" s="170">
        <v>2616576</v>
      </c>
      <c r="G100" s="170">
        <v>15153501</v>
      </c>
      <c r="H100" s="170">
        <v>54810601</v>
      </c>
      <c r="I100" s="170">
        <v>1270212</v>
      </c>
      <c r="J100" s="170">
        <v>6005763</v>
      </c>
      <c r="K100" s="170">
        <v>0</v>
      </c>
      <c r="L100" s="170">
        <f t="shared" si="1"/>
        <v>99141446</v>
      </c>
      <c r="M100" s="194">
        <v>93</v>
      </c>
    </row>
    <row r="101" spans="1:13" x14ac:dyDescent="0.2">
      <c r="A101" s="194">
        <v>94</v>
      </c>
      <c r="B101" s="194" t="s">
        <v>197</v>
      </c>
      <c r="C101" s="170">
        <v>1781554</v>
      </c>
      <c r="D101" s="170">
        <v>2072282</v>
      </c>
      <c r="E101" s="170">
        <v>6570998</v>
      </c>
      <c r="F101" s="170">
        <v>2401836</v>
      </c>
      <c r="G101" s="170">
        <v>19877351</v>
      </c>
      <c r="H101" s="170">
        <v>42863021</v>
      </c>
      <c r="I101" s="170">
        <v>668287</v>
      </c>
      <c r="J101" s="170">
        <v>790829</v>
      </c>
      <c r="K101" s="170">
        <v>0</v>
      </c>
      <c r="L101" s="170">
        <f t="shared" si="1"/>
        <v>77026158</v>
      </c>
      <c r="M101" s="194">
        <v>94</v>
      </c>
    </row>
    <row r="102" spans="1:13" x14ac:dyDescent="0.2">
      <c r="A102" s="204">
        <v>95</v>
      </c>
      <c r="B102" s="201" t="s">
        <v>198</v>
      </c>
      <c r="C102" s="171">
        <v>9730136</v>
      </c>
      <c r="D102" s="171">
        <v>3451308</v>
      </c>
      <c r="E102" s="171">
        <v>39660193</v>
      </c>
      <c r="F102" s="171">
        <v>10950538</v>
      </c>
      <c r="G102" s="171">
        <v>14301829</v>
      </c>
      <c r="H102" s="171">
        <v>133678867</v>
      </c>
      <c r="I102" s="171">
        <v>5342399</v>
      </c>
      <c r="J102" s="171">
        <v>8593491</v>
      </c>
      <c r="K102" s="171">
        <v>0</v>
      </c>
      <c r="L102" s="171">
        <f t="shared" si="1"/>
        <v>225708761</v>
      </c>
      <c r="M102" s="204">
        <v>95</v>
      </c>
    </row>
    <row r="103" spans="1:13" x14ac:dyDescent="0.2">
      <c r="A103" s="204">
        <f>A102</f>
        <v>95</v>
      </c>
      <c r="B103" s="195" t="s">
        <v>107</v>
      </c>
      <c r="C103" s="173">
        <f t="shared" ref="C103:L103" si="2">SUM(C8:C102)</f>
        <v>670249205</v>
      </c>
      <c r="D103" s="173">
        <f t="shared" si="2"/>
        <v>325517642</v>
      </c>
      <c r="E103" s="173">
        <f t="shared" si="2"/>
        <v>2966799452</v>
      </c>
      <c r="F103" s="173">
        <f t="shared" si="2"/>
        <v>812911887</v>
      </c>
      <c r="G103" s="173">
        <f t="shared" si="2"/>
        <v>2125337119</v>
      </c>
      <c r="H103" s="173">
        <f t="shared" si="2"/>
        <v>11154454255</v>
      </c>
      <c r="I103" s="173">
        <f t="shared" si="2"/>
        <v>522897219</v>
      </c>
      <c r="J103" s="173">
        <f t="shared" si="2"/>
        <v>824898447</v>
      </c>
      <c r="K103" s="173">
        <f t="shared" si="2"/>
        <v>2135954</v>
      </c>
      <c r="L103" s="173">
        <f t="shared" si="2"/>
        <v>19405201180</v>
      </c>
      <c r="M103" s="204">
        <f>M102</f>
        <v>95</v>
      </c>
    </row>
    <row r="104" spans="1:13" x14ac:dyDescent="0.2">
      <c r="A104" s="207"/>
      <c r="B104" s="194"/>
      <c r="C104" s="205"/>
      <c r="D104" s="205"/>
      <c r="E104" s="205"/>
      <c r="F104" s="205"/>
      <c r="G104" s="205"/>
      <c r="H104" s="205"/>
      <c r="I104" s="205"/>
      <c r="J104" s="205"/>
      <c r="K104" s="205"/>
      <c r="L104" s="205"/>
      <c r="M104" s="207"/>
    </row>
    <row r="105" spans="1:13" x14ac:dyDescent="0.2">
      <c r="A105" s="207"/>
      <c r="B105" s="194"/>
      <c r="C105" s="205"/>
      <c r="D105" s="205"/>
      <c r="E105" s="205"/>
      <c r="F105" s="205"/>
      <c r="G105" s="205"/>
      <c r="H105" s="205"/>
      <c r="I105" s="205"/>
      <c r="J105" s="205"/>
      <c r="K105" s="205"/>
      <c r="L105" s="205"/>
      <c r="M105" s="207"/>
    </row>
    <row r="106" spans="1:13" x14ac:dyDescent="0.2">
      <c r="A106" s="207"/>
      <c r="B106" s="194"/>
      <c r="C106" s="205"/>
      <c r="D106" s="205"/>
      <c r="E106" s="205"/>
      <c r="F106" s="205"/>
      <c r="G106" s="205"/>
      <c r="H106" s="205"/>
      <c r="I106" s="205"/>
      <c r="J106" s="205"/>
      <c r="K106" s="205"/>
      <c r="L106" s="205"/>
      <c r="M106" s="207"/>
    </row>
  </sheetData>
  <printOptions gridLines="1"/>
  <pageMargins left="0.59" right="0.5" top="0.5" bottom="0.18" header="0.5" footer="0.17"/>
  <pageSetup paperSize="5" scale="9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heetViews>
  <sheetFormatPr defaultRowHeight="11.25" x14ac:dyDescent="0.2"/>
  <cols>
    <col min="1" max="1" width="4.1640625" style="187" bestFit="1" customWidth="1"/>
    <col min="2" max="2" width="13.5" style="187" bestFit="1" customWidth="1"/>
    <col min="3" max="3" width="19.6640625" style="187" customWidth="1"/>
    <col min="4" max="4" width="13.83203125" style="187" customWidth="1"/>
    <col min="5" max="6" width="16.1640625" style="187" customWidth="1"/>
    <col min="7" max="7" width="18" style="187" customWidth="1"/>
    <col min="8" max="8" width="14.6640625" style="187" customWidth="1"/>
    <col min="9" max="9" width="18.5" style="187" customWidth="1"/>
    <col min="10" max="10" width="16.6640625" style="187" customWidth="1"/>
    <col min="11" max="11" width="17.5" style="187" customWidth="1"/>
    <col min="12" max="12" width="13.83203125" style="187" bestFit="1" customWidth="1"/>
    <col min="13" max="13" width="4.1640625" style="187" bestFit="1" customWidth="1"/>
    <col min="14" max="16384" width="9.33203125" style="187"/>
  </cols>
  <sheetData>
    <row r="1" spans="1:13" ht="12" x14ac:dyDescent="0.2">
      <c r="A1" s="185" t="s">
        <v>46</v>
      </c>
      <c r="B1" s="185"/>
      <c r="C1" s="185"/>
      <c r="D1" s="185"/>
      <c r="E1" s="185"/>
      <c r="F1" s="185"/>
      <c r="G1" s="185"/>
      <c r="H1" s="185"/>
      <c r="I1" s="185"/>
      <c r="J1" s="185"/>
      <c r="K1" s="185"/>
      <c r="L1" s="185"/>
      <c r="M1" s="186"/>
    </row>
    <row r="2" spans="1:13" ht="12" x14ac:dyDescent="0.2">
      <c r="A2" s="188" t="s">
        <v>276</v>
      </c>
      <c r="B2" s="185"/>
      <c r="C2" s="185"/>
      <c r="D2" s="185"/>
      <c r="E2" s="185"/>
      <c r="F2" s="185"/>
      <c r="G2" s="185"/>
      <c r="H2" s="189"/>
      <c r="I2" s="185"/>
      <c r="J2" s="185"/>
      <c r="K2" s="185"/>
      <c r="L2" s="186"/>
      <c r="M2" s="190"/>
    </row>
    <row r="3" spans="1:13" ht="12" x14ac:dyDescent="0.2">
      <c r="A3" s="191" t="s">
        <v>48</v>
      </c>
      <c r="B3" s="185"/>
      <c r="C3" s="185"/>
      <c r="D3" s="185"/>
      <c r="E3" s="185"/>
      <c r="F3" s="185"/>
      <c r="G3" s="185"/>
      <c r="H3" s="189"/>
      <c r="I3" s="185"/>
      <c r="J3" s="185"/>
      <c r="K3" s="185"/>
      <c r="L3" s="186"/>
      <c r="M3" s="192"/>
    </row>
    <row r="4" spans="1:13" ht="12" x14ac:dyDescent="0.2">
      <c r="A4" s="191"/>
      <c r="B4" s="185"/>
      <c r="C4" s="185"/>
      <c r="D4" s="185"/>
      <c r="E4" s="185"/>
      <c r="F4" s="185"/>
      <c r="G4" s="185"/>
      <c r="H4" s="189"/>
      <c r="I4" s="185"/>
      <c r="J4" s="185"/>
      <c r="K4" s="185"/>
      <c r="L4" s="186"/>
      <c r="M4" s="192"/>
    </row>
    <row r="5" spans="1:13" x14ac:dyDescent="0.2">
      <c r="A5" s="193"/>
      <c r="B5" s="194"/>
      <c r="C5" s="194"/>
      <c r="D5" s="194"/>
      <c r="E5" s="194"/>
      <c r="F5" s="194"/>
      <c r="G5" s="194"/>
      <c r="H5" s="194"/>
      <c r="I5" s="194"/>
      <c r="J5" s="194"/>
      <c r="K5" s="194"/>
      <c r="L5" s="194"/>
      <c r="M5" s="193"/>
    </row>
    <row r="6" spans="1:13" x14ac:dyDescent="0.2">
      <c r="A6" s="193"/>
      <c r="B6" s="194"/>
      <c r="C6" s="194"/>
      <c r="D6" s="194"/>
      <c r="E6" s="194"/>
      <c r="F6" s="194"/>
      <c r="G6" s="194"/>
      <c r="H6" s="194"/>
      <c r="I6" s="194"/>
      <c r="J6" s="194"/>
      <c r="K6" s="194"/>
      <c r="L6" s="195"/>
      <c r="M6" s="193"/>
    </row>
    <row r="7" spans="1:13" s="200" customFormat="1" ht="33.75" x14ac:dyDescent="0.2">
      <c r="A7" s="196" t="s">
        <v>55</v>
      </c>
      <c r="B7" s="196" t="s">
        <v>57</v>
      </c>
      <c r="C7" s="197" t="s">
        <v>277</v>
      </c>
      <c r="D7" s="197" t="s">
        <v>278</v>
      </c>
      <c r="E7" s="197" t="s">
        <v>279</v>
      </c>
      <c r="F7" s="197" t="s">
        <v>280</v>
      </c>
      <c r="G7" s="197" t="s">
        <v>281</v>
      </c>
      <c r="H7" s="197" t="s">
        <v>282</v>
      </c>
      <c r="I7" s="197" t="s">
        <v>283</v>
      </c>
      <c r="J7" s="197" t="s">
        <v>284</v>
      </c>
      <c r="K7" s="198" t="s">
        <v>285</v>
      </c>
      <c r="L7" s="199" t="s">
        <v>286</v>
      </c>
      <c r="M7" s="196" t="s">
        <v>55</v>
      </c>
    </row>
    <row r="8" spans="1:13" x14ac:dyDescent="0.2">
      <c r="A8" s="201">
        <v>1</v>
      </c>
      <c r="B8" s="201" t="s">
        <v>199</v>
      </c>
      <c r="C8" s="169">
        <v>2420627</v>
      </c>
      <c r="D8" s="169">
        <v>0</v>
      </c>
      <c r="E8" s="169">
        <v>2819951</v>
      </c>
      <c r="F8" s="169">
        <v>2672851</v>
      </c>
      <c r="G8" s="169">
        <v>6165</v>
      </c>
      <c r="H8" s="169">
        <v>0</v>
      </c>
      <c r="I8" s="169">
        <v>3209125</v>
      </c>
      <c r="J8" s="169">
        <v>1054210</v>
      </c>
      <c r="K8" s="169">
        <v>0</v>
      </c>
      <c r="L8" s="169">
        <f t="shared" ref="L8:L45" si="0">(C8+D8+E8+F8+G8+H8+I8+J8+K8)</f>
        <v>12182929</v>
      </c>
      <c r="M8" s="194">
        <v>1</v>
      </c>
    </row>
    <row r="9" spans="1:13" x14ac:dyDescent="0.2">
      <c r="A9" s="201">
        <v>2</v>
      </c>
      <c r="B9" s="201" t="s">
        <v>200</v>
      </c>
      <c r="C9" s="170">
        <v>1052124</v>
      </c>
      <c r="D9" s="170">
        <v>0</v>
      </c>
      <c r="E9" s="170">
        <v>2774991</v>
      </c>
      <c r="F9" s="170">
        <v>3187676</v>
      </c>
      <c r="G9" s="170">
        <v>0</v>
      </c>
      <c r="H9" s="170">
        <v>0</v>
      </c>
      <c r="I9" s="170">
        <v>189329</v>
      </c>
      <c r="J9" s="170">
        <v>653139</v>
      </c>
      <c r="K9" s="170">
        <v>0</v>
      </c>
      <c r="L9" s="170">
        <f t="shared" si="0"/>
        <v>7857259</v>
      </c>
      <c r="M9" s="194">
        <v>2</v>
      </c>
    </row>
    <row r="10" spans="1:13" x14ac:dyDescent="0.2">
      <c r="A10" s="201">
        <v>3</v>
      </c>
      <c r="B10" s="201" t="s">
        <v>117</v>
      </c>
      <c r="C10" s="170">
        <v>1213201</v>
      </c>
      <c r="D10" s="170">
        <v>4200</v>
      </c>
      <c r="E10" s="170">
        <v>2487103</v>
      </c>
      <c r="F10" s="170">
        <v>3708311</v>
      </c>
      <c r="G10" s="170">
        <v>19052</v>
      </c>
      <c r="H10" s="170">
        <v>44599</v>
      </c>
      <c r="I10" s="170">
        <v>136274</v>
      </c>
      <c r="J10" s="170">
        <v>170597</v>
      </c>
      <c r="K10" s="170">
        <v>0</v>
      </c>
      <c r="L10" s="170">
        <f t="shared" si="0"/>
        <v>7783337</v>
      </c>
      <c r="M10" s="194">
        <v>3</v>
      </c>
    </row>
    <row r="11" spans="1:13" x14ac:dyDescent="0.2">
      <c r="A11" s="201">
        <v>4</v>
      </c>
      <c r="B11" s="201" t="s">
        <v>201</v>
      </c>
      <c r="C11" s="170">
        <v>606997</v>
      </c>
      <c r="D11" s="170">
        <v>0</v>
      </c>
      <c r="E11" s="170">
        <v>805601</v>
      </c>
      <c r="F11" s="170">
        <v>1273658</v>
      </c>
      <c r="G11" s="170">
        <v>21090</v>
      </c>
      <c r="H11" s="170">
        <v>0</v>
      </c>
      <c r="I11" s="170">
        <v>13757</v>
      </c>
      <c r="J11" s="170">
        <v>153710</v>
      </c>
      <c r="K11" s="170">
        <v>0</v>
      </c>
      <c r="L11" s="170">
        <f t="shared" si="0"/>
        <v>2874813</v>
      </c>
      <c r="M11" s="194">
        <v>4</v>
      </c>
    </row>
    <row r="12" spans="1:13" x14ac:dyDescent="0.2">
      <c r="A12" s="201">
        <v>5</v>
      </c>
      <c r="B12" s="201" t="s">
        <v>202</v>
      </c>
      <c r="C12" s="170">
        <v>522034</v>
      </c>
      <c r="D12" s="170">
        <v>0</v>
      </c>
      <c r="E12" s="170">
        <v>2213235</v>
      </c>
      <c r="F12" s="170">
        <v>2256417</v>
      </c>
      <c r="G12" s="170">
        <v>34168</v>
      </c>
      <c r="H12" s="170">
        <v>0</v>
      </c>
      <c r="I12" s="170">
        <v>1548953</v>
      </c>
      <c r="J12" s="170">
        <v>4402</v>
      </c>
      <c r="K12" s="170">
        <v>0</v>
      </c>
      <c r="L12" s="170">
        <f t="shared" si="0"/>
        <v>6579209</v>
      </c>
      <c r="M12" s="194">
        <v>5</v>
      </c>
    </row>
    <row r="13" spans="1:13" x14ac:dyDescent="0.2">
      <c r="A13" s="201">
        <v>6</v>
      </c>
      <c r="B13" s="201" t="s">
        <v>203</v>
      </c>
      <c r="C13" s="170">
        <v>3506774</v>
      </c>
      <c r="D13" s="170">
        <v>0</v>
      </c>
      <c r="E13" s="170">
        <v>10203987</v>
      </c>
      <c r="F13" s="170">
        <v>7959305</v>
      </c>
      <c r="G13" s="170">
        <v>22615</v>
      </c>
      <c r="H13" s="170">
        <v>0</v>
      </c>
      <c r="I13" s="170">
        <v>2951945</v>
      </c>
      <c r="J13" s="170">
        <v>3226892</v>
      </c>
      <c r="K13" s="170">
        <v>0</v>
      </c>
      <c r="L13" s="170">
        <f t="shared" si="0"/>
        <v>27871518</v>
      </c>
      <c r="M13" s="194">
        <v>6</v>
      </c>
    </row>
    <row r="14" spans="1:13" x14ac:dyDescent="0.2">
      <c r="A14" s="201">
        <v>7</v>
      </c>
      <c r="B14" s="201" t="s">
        <v>204</v>
      </c>
      <c r="C14" s="170">
        <v>303337</v>
      </c>
      <c r="D14" s="170">
        <v>0</v>
      </c>
      <c r="E14" s="170">
        <v>1148201</v>
      </c>
      <c r="F14" s="170">
        <v>2191242</v>
      </c>
      <c r="G14" s="170">
        <v>0</v>
      </c>
      <c r="H14" s="170">
        <v>0</v>
      </c>
      <c r="I14" s="170">
        <v>16480</v>
      </c>
      <c r="J14" s="170">
        <v>461565</v>
      </c>
      <c r="K14" s="170">
        <v>0</v>
      </c>
      <c r="L14" s="170">
        <f t="shared" si="0"/>
        <v>4120825</v>
      </c>
      <c r="M14" s="194">
        <v>7</v>
      </c>
    </row>
    <row r="15" spans="1:13" x14ac:dyDescent="0.2">
      <c r="A15" s="201">
        <v>8</v>
      </c>
      <c r="B15" s="201" t="s">
        <v>205</v>
      </c>
      <c r="C15" s="170">
        <v>910968</v>
      </c>
      <c r="D15" s="170">
        <v>0</v>
      </c>
      <c r="E15" s="170">
        <v>2082761</v>
      </c>
      <c r="F15" s="170">
        <v>1743498</v>
      </c>
      <c r="G15" s="170">
        <v>3895</v>
      </c>
      <c r="H15" s="170">
        <v>0</v>
      </c>
      <c r="I15" s="170">
        <v>490709</v>
      </c>
      <c r="J15" s="170">
        <v>225657</v>
      </c>
      <c r="K15" s="170">
        <v>0</v>
      </c>
      <c r="L15" s="170">
        <f t="shared" si="0"/>
        <v>5457488</v>
      </c>
      <c r="M15" s="194">
        <v>8</v>
      </c>
    </row>
    <row r="16" spans="1:13" x14ac:dyDescent="0.2">
      <c r="A16" s="201">
        <v>9</v>
      </c>
      <c r="B16" s="201" t="s">
        <v>206</v>
      </c>
      <c r="C16" s="170">
        <v>679332</v>
      </c>
      <c r="D16" s="170">
        <v>0</v>
      </c>
      <c r="E16" s="170">
        <v>736308</v>
      </c>
      <c r="F16" s="170">
        <v>2614365</v>
      </c>
      <c r="G16" s="170">
        <v>0</v>
      </c>
      <c r="H16" s="170">
        <v>0</v>
      </c>
      <c r="I16" s="170">
        <v>734914</v>
      </c>
      <c r="J16" s="170">
        <v>188409</v>
      </c>
      <c r="K16" s="170">
        <v>0</v>
      </c>
      <c r="L16" s="170">
        <f t="shared" si="0"/>
        <v>4953328</v>
      </c>
      <c r="M16" s="194">
        <v>9</v>
      </c>
    </row>
    <row r="17" spans="1:13" x14ac:dyDescent="0.2">
      <c r="A17" s="201">
        <v>10</v>
      </c>
      <c r="B17" s="201" t="s">
        <v>207</v>
      </c>
      <c r="C17" s="170">
        <v>392566</v>
      </c>
      <c r="D17" s="170">
        <v>0</v>
      </c>
      <c r="E17" s="170">
        <v>482085</v>
      </c>
      <c r="F17" s="170">
        <v>476628</v>
      </c>
      <c r="G17" s="170">
        <v>804</v>
      </c>
      <c r="H17" s="170">
        <v>0</v>
      </c>
      <c r="I17" s="170">
        <v>155881</v>
      </c>
      <c r="J17" s="170">
        <v>23989</v>
      </c>
      <c r="K17" s="170">
        <v>0</v>
      </c>
      <c r="L17" s="170">
        <f t="shared" si="0"/>
        <v>1531953</v>
      </c>
      <c r="M17" s="194">
        <v>10</v>
      </c>
    </row>
    <row r="18" spans="1:13" x14ac:dyDescent="0.2">
      <c r="A18" s="201">
        <v>11</v>
      </c>
      <c r="B18" s="201" t="s">
        <v>208</v>
      </c>
      <c r="C18" s="170">
        <v>2957429</v>
      </c>
      <c r="D18" s="170">
        <v>0</v>
      </c>
      <c r="E18" s="170">
        <v>9272885</v>
      </c>
      <c r="F18" s="170">
        <v>7858286</v>
      </c>
      <c r="G18" s="170">
        <v>63210</v>
      </c>
      <c r="H18" s="170">
        <v>0</v>
      </c>
      <c r="I18" s="170">
        <v>4475798</v>
      </c>
      <c r="J18" s="170">
        <v>1383223</v>
      </c>
      <c r="K18" s="170">
        <v>0</v>
      </c>
      <c r="L18" s="170">
        <f t="shared" si="0"/>
        <v>26010831</v>
      </c>
      <c r="M18" s="194">
        <v>11</v>
      </c>
    </row>
    <row r="19" spans="1:13" x14ac:dyDescent="0.2">
      <c r="A19" s="201">
        <v>12</v>
      </c>
      <c r="B19" s="187" t="s">
        <v>209</v>
      </c>
      <c r="C19" s="170">
        <v>423664</v>
      </c>
      <c r="D19" s="170">
        <v>0</v>
      </c>
      <c r="E19" s="170">
        <v>1011462</v>
      </c>
      <c r="F19" s="170">
        <v>584096</v>
      </c>
      <c r="G19" s="170">
        <v>8898</v>
      </c>
      <c r="H19" s="170">
        <v>0</v>
      </c>
      <c r="I19" s="170">
        <v>409098</v>
      </c>
      <c r="J19" s="170">
        <v>479186</v>
      </c>
      <c r="K19" s="170">
        <v>0</v>
      </c>
      <c r="L19" s="170">
        <f t="shared" si="0"/>
        <v>2916404</v>
      </c>
      <c r="M19" s="194">
        <v>12</v>
      </c>
    </row>
    <row r="20" spans="1:13" x14ac:dyDescent="0.2">
      <c r="A20" s="201">
        <v>13</v>
      </c>
      <c r="B20" s="201" t="s">
        <v>210</v>
      </c>
      <c r="C20" s="170">
        <v>830868</v>
      </c>
      <c r="D20" s="170">
        <v>0</v>
      </c>
      <c r="E20" s="170">
        <v>1338118</v>
      </c>
      <c r="F20" s="170">
        <v>1698586</v>
      </c>
      <c r="G20" s="170">
        <v>19360</v>
      </c>
      <c r="H20" s="170">
        <v>6950078</v>
      </c>
      <c r="I20" s="170">
        <v>23800</v>
      </c>
      <c r="J20" s="170">
        <v>940870</v>
      </c>
      <c r="K20" s="170">
        <v>0</v>
      </c>
      <c r="L20" s="170">
        <f t="shared" si="0"/>
        <v>11801680</v>
      </c>
      <c r="M20" s="194">
        <v>13</v>
      </c>
    </row>
    <row r="21" spans="1:13" x14ac:dyDescent="0.2">
      <c r="A21" s="201">
        <v>14</v>
      </c>
      <c r="B21" s="201" t="s">
        <v>131</v>
      </c>
      <c r="C21" s="170">
        <v>2753235</v>
      </c>
      <c r="D21" s="170">
        <v>0</v>
      </c>
      <c r="E21" s="170">
        <v>4620471</v>
      </c>
      <c r="F21" s="170">
        <v>3524477</v>
      </c>
      <c r="G21" s="170">
        <v>15040</v>
      </c>
      <c r="H21" s="170">
        <v>0</v>
      </c>
      <c r="I21" s="170">
        <v>641783</v>
      </c>
      <c r="J21" s="170">
        <v>1329651</v>
      </c>
      <c r="K21" s="170">
        <v>0</v>
      </c>
      <c r="L21" s="170">
        <f t="shared" si="0"/>
        <v>12884657</v>
      </c>
      <c r="M21" s="194">
        <v>14</v>
      </c>
    </row>
    <row r="22" spans="1:13" x14ac:dyDescent="0.2">
      <c r="A22" s="201">
        <v>15</v>
      </c>
      <c r="B22" s="201" t="s">
        <v>211</v>
      </c>
      <c r="C22" s="170">
        <v>1157458</v>
      </c>
      <c r="D22" s="170">
        <v>0</v>
      </c>
      <c r="E22" s="170">
        <v>1000511</v>
      </c>
      <c r="F22" s="170">
        <v>1417674</v>
      </c>
      <c r="G22" s="170">
        <v>27054</v>
      </c>
      <c r="H22" s="170">
        <v>0</v>
      </c>
      <c r="I22" s="170">
        <v>0</v>
      </c>
      <c r="J22" s="170">
        <v>183444</v>
      </c>
      <c r="K22" s="170">
        <v>0</v>
      </c>
      <c r="L22" s="170">
        <f t="shared" si="0"/>
        <v>3786141</v>
      </c>
      <c r="M22" s="194">
        <v>15</v>
      </c>
    </row>
    <row r="23" spans="1:13" x14ac:dyDescent="0.2">
      <c r="A23" s="201">
        <v>16</v>
      </c>
      <c r="B23" s="201" t="s">
        <v>212</v>
      </c>
      <c r="C23" s="170">
        <v>1259253</v>
      </c>
      <c r="D23" s="170">
        <v>0</v>
      </c>
      <c r="E23" s="170">
        <v>3595195</v>
      </c>
      <c r="F23" s="170">
        <v>4163411</v>
      </c>
      <c r="G23" s="170">
        <v>0</v>
      </c>
      <c r="H23" s="170">
        <v>0</v>
      </c>
      <c r="I23" s="170">
        <v>758396</v>
      </c>
      <c r="J23" s="170">
        <v>575230</v>
      </c>
      <c r="K23" s="170">
        <v>0</v>
      </c>
      <c r="L23" s="170">
        <f t="shared" si="0"/>
        <v>10351485</v>
      </c>
      <c r="M23" s="194">
        <v>16</v>
      </c>
    </row>
    <row r="24" spans="1:13" x14ac:dyDescent="0.2">
      <c r="A24" s="201">
        <v>17</v>
      </c>
      <c r="B24" s="201" t="s">
        <v>213</v>
      </c>
      <c r="C24" s="170">
        <v>2996138</v>
      </c>
      <c r="D24" s="170">
        <v>0</v>
      </c>
      <c r="E24" s="170">
        <v>4760773</v>
      </c>
      <c r="F24" s="170">
        <v>12482855</v>
      </c>
      <c r="G24" s="170">
        <v>30418</v>
      </c>
      <c r="H24" s="170">
        <v>0</v>
      </c>
      <c r="I24" s="170">
        <v>0</v>
      </c>
      <c r="J24" s="170">
        <v>1233985</v>
      </c>
      <c r="K24" s="170">
        <v>0</v>
      </c>
      <c r="L24" s="170">
        <f t="shared" si="0"/>
        <v>21504169</v>
      </c>
      <c r="M24" s="194">
        <v>17</v>
      </c>
    </row>
    <row r="25" spans="1:13" x14ac:dyDescent="0.2">
      <c r="A25" s="201">
        <v>18</v>
      </c>
      <c r="B25" s="201" t="s">
        <v>214</v>
      </c>
      <c r="C25" s="170">
        <v>4834358</v>
      </c>
      <c r="D25" s="170">
        <v>0</v>
      </c>
      <c r="E25" s="170">
        <v>10777455</v>
      </c>
      <c r="F25" s="170">
        <v>10203085</v>
      </c>
      <c r="G25" s="170">
        <v>176068</v>
      </c>
      <c r="H25" s="170">
        <v>0</v>
      </c>
      <c r="I25" s="170">
        <v>7428471</v>
      </c>
      <c r="J25" s="170">
        <v>1763753</v>
      </c>
      <c r="K25" s="170">
        <v>0</v>
      </c>
      <c r="L25" s="170">
        <f t="shared" si="0"/>
        <v>35183190</v>
      </c>
      <c r="M25" s="194">
        <v>18</v>
      </c>
    </row>
    <row r="26" spans="1:13" x14ac:dyDescent="0.2">
      <c r="A26" s="201">
        <v>19</v>
      </c>
      <c r="B26" s="201" t="s">
        <v>215</v>
      </c>
      <c r="C26" s="170">
        <v>7880292</v>
      </c>
      <c r="D26" s="170">
        <v>0</v>
      </c>
      <c r="E26" s="170">
        <v>12756121</v>
      </c>
      <c r="F26" s="170">
        <v>13308274</v>
      </c>
      <c r="G26" s="170">
        <v>99192</v>
      </c>
      <c r="H26" s="170">
        <v>0</v>
      </c>
      <c r="I26" s="170">
        <v>8344559</v>
      </c>
      <c r="J26" s="170">
        <v>3831575</v>
      </c>
      <c r="K26" s="170">
        <v>0</v>
      </c>
      <c r="L26" s="170">
        <f t="shared" si="0"/>
        <v>46220013</v>
      </c>
      <c r="M26" s="194">
        <v>19</v>
      </c>
    </row>
    <row r="27" spans="1:13" x14ac:dyDescent="0.2">
      <c r="A27" s="201">
        <v>20</v>
      </c>
      <c r="B27" s="201" t="s">
        <v>216</v>
      </c>
      <c r="C27" s="170">
        <v>526471</v>
      </c>
      <c r="D27" s="170">
        <v>0</v>
      </c>
      <c r="E27" s="170">
        <v>1267297</v>
      </c>
      <c r="F27" s="170">
        <v>2236591</v>
      </c>
      <c r="G27" s="170">
        <v>17361</v>
      </c>
      <c r="H27" s="170">
        <v>0</v>
      </c>
      <c r="I27" s="170">
        <v>888836</v>
      </c>
      <c r="J27" s="170">
        <v>65689</v>
      </c>
      <c r="K27" s="170">
        <v>0</v>
      </c>
      <c r="L27" s="170">
        <f t="shared" si="0"/>
        <v>5002245</v>
      </c>
      <c r="M27" s="194">
        <v>20</v>
      </c>
    </row>
    <row r="28" spans="1:13" x14ac:dyDescent="0.2">
      <c r="A28" s="201">
        <v>21</v>
      </c>
      <c r="B28" s="201" t="s">
        <v>217</v>
      </c>
      <c r="C28" s="170">
        <v>1290385</v>
      </c>
      <c r="D28" s="170">
        <v>0</v>
      </c>
      <c r="E28" s="170">
        <v>2066073</v>
      </c>
      <c r="F28" s="170">
        <v>2213453</v>
      </c>
      <c r="G28" s="170">
        <v>0</v>
      </c>
      <c r="H28" s="170">
        <v>0</v>
      </c>
      <c r="I28" s="170">
        <v>1544822</v>
      </c>
      <c r="J28" s="170">
        <v>434622</v>
      </c>
      <c r="K28" s="170">
        <v>0</v>
      </c>
      <c r="L28" s="170">
        <f t="shared" si="0"/>
        <v>7549355</v>
      </c>
      <c r="M28" s="194">
        <v>21</v>
      </c>
    </row>
    <row r="29" spans="1:13" x14ac:dyDescent="0.2">
      <c r="A29" s="201">
        <v>22</v>
      </c>
      <c r="B29" s="187" t="s">
        <v>171</v>
      </c>
      <c r="C29" s="170">
        <v>563104</v>
      </c>
      <c r="D29" s="170">
        <v>0</v>
      </c>
      <c r="E29" s="170">
        <v>1453981</v>
      </c>
      <c r="F29" s="170">
        <v>1825888</v>
      </c>
      <c r="G29" s="170">
        <v>0</v>
      </c>
      <c r="H29" s="170">
        <v>0</v>
      </c>
      <c r="I29" s="170">
        <v>26623</v>
      </c>
      <c r="J29" s="170">
        <v>120146</v>
      </c>
      <c r="K29" s="170">
        <v>0</v>
      </c>
      <c r="L29" s="170">
        <f t="shared" si="0"/>
        <v>3989742</v>
      </c>
      <c r="M29" s="194">
        <v>22</v>
      </c>
    </row>
    <row r="30" spans="1:13" x14ac:dyDescent="0.2">
      <c r="A30" s="201">
        <v>23</v>
      </c>
      <c r="B30" s="201" t="s">
        <v>179</v>
      </c>
      <c r="C30" s="170">
        <v>1614425</v>
      </c>
      <c r="D30" s="170">
        <v>0</v>
      </c>
      <c r="E30" s="170">
        <v>3169973</v>
      </c>
      <c r="F30" s="170">
        <v>2612709</v>
      </c>
      <c r="G30" s="170">
        <v>23633</v>
      </c>
      <c r="H30" s="170">
        <v>0</v>
      </c>
      <c r="I30" s="170">
        <v>702834</v>
      </c>
      <c r="J30" s="170">
        <v>819737</v>
      </c>
      <c r="K30" s="170">
        <v>0</v>
      </c>
      <c r="L30" s="170">
        <f t="shared" si="0"/>
        <v>8943311</v>
      </c>
      <c r="M30" s="194">
        <v>23</v>
      </c>
    </row>
    <row r="31" spans="1:13" x14ac:dyDescent="0.2">
      <c r="A31" s="201">
        <v>24</v>
      </c>
      <c r="B31" s="202" t="s">
        <v>218</v>
      </c>
      <c r="C31" s="170">
        <v>2679551</v>
      </c>
      <c r="D31" s="170">
        <v>0</v>
      </c>
      <c r="E31" s="170">
        <v>2103905</v>
      </c>
      <c r="F31" s="170">
        <v>3014296</v>
      </c>
      <c r="G31" s="170">
        <v>67580</v>
      </c>
      <c r="H31" s="170">
        <v>0</v>
      </c>
      <c r="I31" s="170">
        <v>184567</v>
      </c>
      <c r="J31" s="170">
        <v>527383</v>
      </c>
      <c r="K31" s="170">
        <v>0</v>
      </c>
      <c r="L31" s="170">
        <f t="shared" si="0"/>
        <v>8577282</v>
      </c>
      <c r="M31" s="194">
        <v>24</v>
      </c>
    </row>
    <row r="32" spans="1:13" x14ac:dyDescent="0.2">
      <c r="A32" s="201">
        <v>25</v>
      </c>
      <c r="B32" s="201" t="s">
        <v>219</v>
      </c>
      <c r="C32" s="170">
        <v>315107</v>
      </c>
      <c r="D32" s="170">
        <v>0</v>
      </c>
      <c r="E32" s="170">
        <v>2556211</v>
      </c>
      <c r="F32" s="170">
        <v>1226139</v>
      </c>
      <c r="G32" s="170">
        <v>0</v>
      </c>
      <c r="H32" s="170">
        <v>0</v>
      </c>
      <c r="I32" s="170">
        <v>323389</v>
      </c>
      <c r="J32" s="170">
        <v>25850</v>
      </c>
      <c r="K32" s="170">
        <v>0</v>
      </c>
      <c r="L32" s="170">
        <f t="shared" si="0"/>
        <v>4446696</v>
      </c>
      <c r="M32" s="194">
        <v>25</v>
      </c>
    </row>
    <row r="33" spans="1:13" x14ac:dyDescent="0.2">
      <c r="A33" s="201">
        <v>26</v>
      </c>
      <c r="B33" s="201" t="s">
        <v>220</v>
      </c>
      <c r="C33" s="170">
        <v>878725</v>
      </c>
      <c r="D33" s="170">
        <v>0</v>
      </c>
      <c r="E33" s="170">
        <v>2158484</v>
      </c>
      <c r="F33" s="170">
        <v>1794250</v>
      </c>
      <c r="G33" s="170">
        <v>3854</v>
      </c>
      <c r="H33" s="170">
        <v>0</v>
      </c>
      <c r="I33" s="170">
        <v>2526422</v>
      </c>
      <c r="J33" s="170">
        <v>441099</v>
      </c>
      <c r="K33" s="170">
        <v>0</v>
      </c>
      <c r="L33" s="170">
        <f t="shared" si="0"/>
        <v>7802834</v>
      </c>
      <c r="M33" s="194">
        <v>26</v>
      </c>
    </row>
    <row r="34" spans="1:13" x14ac:dyDescent="0.2">
      <c r="A34" s="201">
        <v>27</v>
      </c>
      <c r="B34" s="201" t="s">
        <v>221</v>
      </c>
      <c r="C34" s="170">
        <v>1206755</v>
      </c>
      <c r="D34" s="170">
        <v>0</v>
      </c>
      <c r="E34" s="170">
        <v>2728427</v>
      </c>
      <c r="F34" s="170">
        <v>2143383</v>
      </c>
      <c r="G34" s="170">
        <v>30277</v>
      </c>
      <c r="H34" s="170">
        <v>0</v>
      </c>
      <c r="I34" s="170">
        <v>1292176</v>
      </c>
      <c r="J34" s="170">
        <v>1668372</v>
      </c>
      <c r="K34" s="170">
        <v>0</v>
      </c>
      <c r="L34" s="170">
        <f t="shared" si="0"/>
        <v>9069390</v>
      </c>
      <c r="M34" s="194">
        <v>27</v>
      </c>
    </row>
    <row r="35" spans="1:13" x14ac:dyDescent="0.2">
      <c r="A35" s="201">
        <v>28</v>
      </c>
      <c r="B35" s="201" t="s">
        <v>222</v>
      </c>
      <c r="C35" s="170">
        <v>640626</v>
      </c>
      <c r="D35" s="170">
        <v>0</v>
      </c>
      <c r="E35" s="170">
        <v>3658294</v>
      </c>
      <c r="F35" s="170">
        <v>4741385</v>
      </c>
      <c r="G35" s="170">
        <v>0</v>
      </c>
      <c r="H35" s="170">
        <v>0</v>
      </c>
      <c r="I35" s="170">
        <v>456535</v>
      </c>
      <c r="J35" s="170">
        <v>423134</v>
      </c>
      <c r="K35" s="170">
        <v>0</v>
      </c>
      <c r="L35" s="170">
        <f t="shared" si="0"/>
        <v>9919974</v>
      </c>
      <c r="M35" s="194">
        <v>28</v>
      </c>
    </row>
    <row r="36" spans="1:13" x14ac:dyDescent="0.2">
      <c r="A36" s="201">
        <v>29</v>
      </c>
      <c r="B36" s="201" t="s">
        <v>223</v>
      </c>
      <c r="C36" s="170">
        <v>1013745</v>
      </c>
      <c r="D36" s="170">
        <v>0</v>
      </c>
      <c r="E36" s="170">
        <v>2599378</v>
      </c>
      <c r="F36" s="170">
        <v>2903696</v>
      </c>
      <c r="G36" s="170">
        <v>0</v>
      </c>
      <c r="H36" s="170">
        <v>0</v>
      </c>
      <c r="I36" s="170">
        <v>410650</v>
      </c>
      <c r="J36" s="170">
        <v>609776</v>
      </c>
      <c r="K36" s="170">
        <v>0</v>
      </c>
      <c r="L36" s="170">
        <f t="shared" si="0"/>
        <v>7537245</v>
      </c>
      <c r="M36" s="194">
        <v>29</v>
      </c>
    </row>
    <row r="37" spans="1:13" x14ac:dyDescent="0.2">
      <c r="A37" s="201">
        <v>30</v>
      </c>
      <c r="B37" s="201" t="s">
        <v>224</v>
      </c>
      <c r="C37" s="170">
        <v>626031</v>
      </c>
      <c r="D37" s="170">
        <v>0</v>
      </c>
      <c r="E37" s="170">
        <v>1778359</v>
      </c>
      <c r="F37" s="170">
        <v>1214009</v>
      </c>
      <c r="G37" s="170">
        <v>10236</v>
      </c>
      <c r="H37" s="170">
        <v>0</v>
      </c>
      <c r="I37" s="170">
        <v>204015</v>
      </c>
      <c r="J37" s="170">
        <v>85674</v>
      </c>
      <c r="K37" s="170">
        <v>0</v>
      </c>
      <c r="L37" s="170">
        <f t="shared" si="0"/>
        <v>3918324</v>
      </c>
      <c r="M37" s="194">
        <v>30</v>
      </c>
    </row>
    <row r="38" spans="1:13" x14ac:dyDescent="0.2">
      <c r="A38" s="201">
        <v>31</v>
      </c>
      <c r="B38" s="201" t="s">
        <v>192</v>
      </c>
      <c r="C38" s="170">
        <v>849530</v>
      </c>
      <c r="D38" s="170">
        <v>0</v>
      </c>
      <c r="E38" s="170">
        <v>2081122</v>
      </c>
      <c r="F38" s="170">
        <v>1507846</v>
      </c>
      <c r="G38" s="170">
        <v>0</v>
      </c>
      <c r="H38" s="170">
        <v>0</v>
      </c>
      <c r="I38" s="170">
        <v>470673</v>
      </c>
      <c r="J38" s="170">
        <v>43809</v>
      </c>
      <c r="K38" s="170">
        <v>0</v>
      </c>
      <c r="L38" s="170">
        <f t="shared" si="0"/>
        <v>4952980</v>
      </c>
      <c r="M38" s="194">
        <v>31</v>
      </c>
    </row>
    <row r="39" spans="1:13" x14ac:dyDescent="0.2">
      <c r="A39" s="201">
        <v>32</v>
      </c>
      <c r="B39" s="201" t="s">
        <v>225</v>
      </c>
      <c r="C39" s="170">
        <v>4635247</v>
      </c>
      <c r="D39" s="170">
        <v>0</v>
      </c>
      <c r="E39" s="170">
        <v>6994087</v>
      </c>
      <c r="F39" s="170">
        <v>7997698</v>
      </c>
      <c r="G39" s="170">
        <v>232186</v>
      </c>
      <c r="H39" s="170">
        <v>0</v>
      </c>
      <c r="I39" s="170">
        <v>2832486</v>
      </c>
      <c r="J39" s="170">
        <v>840890</v>
      </c>
      <c r="K39" s="170">
        <v>0</v>
      </c>
      <c r="L39" s="170">
        <f t="shared" si="0"/>
        <v>23532594</v>
      </c>
      <c r="M39" s="194">
        <v>32</v>
      </c>
    </row>
    <row r="40" spans="1:13" x14ac:dyDescent="0.2">
      <c r="A40" s="201">
        <v>33</v>
      </c>
      <c r="B40" s="201" t="s">
        <v>226</v>
      </c>
      <c r="C40" s="170">
        <v>532270</v>
      </c>
      <c r="D40" s="170">
        <v>0</v>
      </c>
      <c r="E40" s="170">
        <v>4018085</v>
      </c>
      <c r="F40" s="170">
        <v>2402216</v>
      </c>
      <c r="G40" s="170">
        <v>9800</v>
      </c>
      <c r="H40" s="170">
        <v>0</v>
      </c>
      <c r="I40" s="170">
        <v>602496</v>
      </c>
      <c r="J40" s="170">
        <v>952283</v>
      </c>
      <c r="K40" s="170">
        <v>0</v>
      </c>
      <c r="L40" s="170">
        <f t="shared" si="0"/>
        <v>8517150</v>
      </c>
      <c r="M40" s="194">
        <v>33</v>
      </c>
    </row>
    <row r="41" spans="1:13" x14ac:dyDescent="0.2">
      <c r="A41" s="201">
        <v>34</v>
      </c>
      <c r="B41" s="201" t="s">
        <v>227</v>
      </c>
      <c r="C41" s="170">
        <v>957937</v>
      </c>
      <c r="D41" s="170">
        <v>0</v>
      </c>
      <c r="E41" s="170">
        <v>3929532</v>
      </c>
      <c r="F41" s="170">
        <v>4214069</v>
      </c>
      <c r="G41" s="170">
        <v>132465</v>
      </c>
      <c r="H41" s="170">
        <v>0</v>
      </c>
      <c r="I41" s="170">
        <v>2182835</v>
      </c>
      <c r="J41" s="170">
        <v>806044</v>
      </c>
      <c r="K41" s="170">
        <v>0</v>
      </c>
      <c r="L41" s="170">
        <f t="shared" si="0"/>
        <v>12222882</v>
      </c>
      <c r="M41" s="194">
        <v>34</v>
      </c>
    </row>
    <row r="42" spans="1:13" x14ac:dyDescent="0.2">
      <c r="A42" s="201">
        <v>35</v>
      </c>
      <c r="B42" s="201" t="s">
        <v>228</v>
      </c>
      <c r="C42" s="170">
        <v>640019</v>
      </c>
      <c r="D42" s="170">
        <v>0</v>
      </c>
      <c r="E42" s="170">
        <v>929783</v>
      </c>
      <c r="F42" s="170">
        <v>857245</v>
      </c>
      <c r="G42" s="170">
        <v>0</v>
      </c>
      <c r="H42" s="170">
        <v>9928334</v>
      </c>
      <c r="I42" s="170">
        <v>102678</v>
      </c>
      <c r="J42" s="170">
        <v>784491</v>
      </c>
      <c r="K42" s="170">
        <v>0</v>
      </c>
      <c r="L42" s="170">
        <f t="shared" si="0"/>
        <v>13242550</v>
      </c>
      <c r="M42" s="194">
        <v>35</v>
      </c>
    </row>
    <row r="43" spans="1:13" x14ac:dyDescent="0.2">
      <c r="A43" s="201">
        <v>36</v>
      </c>
      <c r="B43" s="201" t="s">
        <v>196</v>
      </c>
      <c r="C43" s="170">
        <v>412881</v>
      </c>
      <c r="D43" s="170">
        <v>0</v>
      </c>
      <c r="E43" s="170">
        <v>1099657</v>
      </c>
      <c r="F43" s="170">
        <v>1138428</v>
      </c>
      <c r="G43" s="170">
        <v>11494</v>
      </c>
      <c r="H43" s="170">
        <v>0</v>
      </c>
      <c r="I43" s="170">
        <v>216316</v>
      </c>
      <c r="J43" s="170">
        <v>111089</v>
      </c>
      <c r="K43" s="170">
        <v>0</v>
      </c>
      <c r="L43" s="170">
        <f>(C43+D43+E43+F43+G43+H43+I43+J43+K43)</f>
        <v>2989865</v>
      </c>
      <c r="M43" s="194">
        <v>36</v>
      </c>
    </row>
    <row r="44" spans="1:13" x14ac:dyDescent="0.2">
      <c r="A44" s="201">
        <v>37</v>
      </c>
      <c r="B44" s="201" t="s">
        <v>229</v>
      </c>
      <c r="C44" s="170">
        <v>850857</v>
      </c>
      <c r="D44" s="170">
        <v>0</v>
      </c>
      <c r="E44" s="170">
        <v>1760294</v>
      </c>
      <c r="F44" s="170">
        <v>1572847</v>
      </c>
      <c r="G44" s="170">
        <v>7570</v>
      </c>
      <c r="H44" s="170">
        <v>0</v>
      </c>
      <c r="I44" s="170">
        <v>233425</v>
      </c>
      <c r="J44" s="170">
        <v>307306</v>
      </c>
      <c r="K44" s="170">
        <v>0</v>
      </c>
      <c r="L44" s="170">
        <f>(C44+D44+E44+F44+G44+H44+I44+J44+K44)</f>
        <v>4732299</v>
      </c>
      <c r="M44" s="194">
        <v>37</v>
      </c>
    </row>
    <row r="45" spans="1:13" x14ac:dyDescent="0.2">
      <c r="A45" s="203">
        <v>38</v>
      </c>
      <c r="B45" s="187" t="s">
        <v>230</v>
      </c>
      <c r="C45" s="171">
        <v>3038590</v>
      </c>
      <c r="D45" s="171">
        <v>0</v>
      </c>
      <c r="E45" s="171">
        <v>3361978</v>
      </c>
      <c r="F45" s="171">
        <v>6894190</v>
      </c>
      <c r="G45" s="171">
        <v>22725</v>
      </c>
      <c r="H45" s="171">
        <v>0</v>
      </c>
      <c r="I45" s="171">
        <v>2351222</v>
      </c>
      <c r="J45" s="171">
        <v>2154936</v>
      </c>
      <c r="K45" s="171">
        <v>0</v>
      </c>
      <c r="L45" s="171">
        <f t="shared" si="0"/>
        <v>17823641</v>
      </c>
      <c r="M45" s="194">
        <v>38</v>
      </c>
    </row>
    <row r="46" spans="1:13" x14ac:dyDescent="0.2">
      <c r="A46" s="204">
        <f>A45</f>
        <v>38</v>
      </c>
      <c r="B46" s="195" t="s">
        <v>107</v>
      </c>
      <c r="C46" s="173">
        <f t="shared" ref="C46:L46" si="1">SUM(C8:C45)</f>
        <v>59972911</v>
      </c>
      <c r="D46" s="173">
        <f t="shared" si="1"/>
        <v>4200</v>
      </c>
      <c r="E46" s="173">
        <f t="shared" si="1"/>
        <v>124602134</v>
      </c>
      <c r="F46" s="173">
        <f t="shared" si="1"/>
        <v>135835033</v>
      </c>
      <c r="G46" s="173">
        <f t="shared" si="1"/>
        <v>1116210</v>
      </c>
      <c r="H46" s="173">
        <f t="shared" si="1"/>
        <v>16923011</v>
      </c>
      <c r="I46" s="173">
        <f t="shared" si="1"/>
        <v>49082272</v>
      </c>
      <c r="J46" s="173">
        <f t="shared" si="1"/>
        <v>29105817</v>
      </c>
      <c r="K46" s="173">
        <f t="shared" si="1"/>
        <v>0</v>
      </c>
      <c r="L46" s="173">
        <f t="shared" si="1"/>
        <v>416641588</v>
      </c>
      <c r="M46" s="204">
        <f>M45</f>
        <v>38</v>
      </c>
    </row>
    <row r="47" spans="1:13" x14ac:dyDescent="0.2">
      <c r="A47" s="205"/>
      <c r="B47" s="194"/>
      <c r="C47" s="205"/>
      <c r="D47" s="206"/>
      <c r="E47" s="205"/>
      <c r="F47" s="205"/>
      <c r="G47" s="205"/>
      <c r="H47" s="205"/>
      <c r="I47" s="205"/>
      <c r="J47" s="205"/>
      <c r="K47" s="205"/>
      <c r="L47" s="205"/>
      <c r="M47" s="205"/>
    </row>
    <row r="48" spans="1:13" x14ac:dyDescent="0.2">
      <c r="A48" s="205"/>
      <c r="B48" s="194"/>
      <c r="C48" s="205"/>
      <c r="D48" s="205"/>
      <c r="E48" s="205"/>
      <c r="F48" s="205"/>
      <c r="G48" s="205"/>
      <c r="H48" s="205"/>
      <c r="I48" s="205"/>
      <c r="J48" s="205"/>
      <c r="K48" s="205"/>
      <c r="L48" s="205"/>
      <c r="M48" s="205"/>
    </row>
    <row r="49" spans="1:13" x14ac:dyDescent="0.2">
      <c r="A49" s="205"/>
      <c r="B49" s="194"/>
      <c r="C49" s="205"/>
      <c r="D49" s="205"/>
      <c r="E49" s="205"/>
      <c r="F49" s="205"/>
      <c r="G49" s="205"/>
      <c r="H49" s="205"/>
      <c r="I49" s="205"/>
      <c r="J49" s="205"/>
      <c r="K49" s="205"/>
      <c r="L49" s="205"/>
      <c r="M49" s="205"/>
    </row>
    <row r="50" spans="1:13" x14ac:dyDescent="0.2">
      <c r="A50" s="205"/>
      <c r="B50" s="194"/>
      <c r="C50" s="205"/>
      <c r="D50" s="205"/>
      <c r="E50" s="205"/>
      <c r="F50" s="205"/>
      <c r="G50" s="205"/>
      <c r="H50" s="205"/>
      <c r="I50" s="205"/>
      <c r="J50" s="205"/>
      <c r="K50" s="205"/>
      <c r="L50" s="205"/>
      <c r="M50" s="205"/>
    </row>
    <row r="51" spans="1:13" x14ac:dyDescent="0.2">
      <c r="A51" s="205"/>
      <c r="B51" s="194"/>
      <c r="C51" s="205"/>
      <c r="D51" s="205"/>
      <c r="E51" s="205"/>
      <c r="F51" s="205"/>
      <c r="G51" s="205"/>
      <c r="H51" s="205"/>
      <c r="I51" s="205"/>
      <c r="J51" s="205"/>
      <c r="K51" s="205"/>
      <c r="L51" s="205"/>
      <c r="M51" s="205"/>
    </row>
    <row r="52" spans="1:13" x14ac:dyDescent="0.2">
      <c r="A52" s="205"/>
      <c r="B52" s="194"/>
      <c r="C52" s="205"/>
      <c r="D52" s="205"/>
      <c r="E52" s="205"/>
      <c r="F52" s="205"/>
      <c r="G52" s="205"/>
      <c r="H52" s="205"/>
      <c r="I52" s="205"/>
      <c r="J52" s="205"/>
      <c r="K52" s="205"/>
      <c r="L52" s="205"/>
      <c r="M52" s="205"/>
    </row>
  </sheetData>
  <printOptions gridLines="1"/>
  <pageMargins left="0.59" right="0.5" top="0.5" bottom="0.18" header="0.5" footer="0.17"/>
  <pageSetup paperSize="5"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R238"/>
  <sheetViews>
    <sheetView zoomScaleNormal="100" workbookViewId="0"/>
  </sheetViews>
  <sheetFormatPr defaultColWidth="14.83203125" defaultRowHeight="9.75" customHeight="1" x14ac:dyDescent="0.2"/>
  <cols>
    <col min="1" max="1" width="5.83203125" style="93" customWidth="1"/>
    <col min="2" max="2" width="14.5" style="93" bestFit="1" customWidth="1"/>
    <col min="3" max="3" width="13" style="93" bestFit="1" customWidth="1"/>
    <col min="4" max="4" width="13.6640625" style="93" bestFit="1" customWidth="1"/>
    <col min="5" max="5" width="16.1640625" style="93" customWidth="1"/>
    <col min="6" max="6" width="13" style="93" bestFit="1" customWidth="1"/>
    <col min="7" max="7" width="12.33203125" style="93" customWidth="1"/>
    <col min="8" max="8" width="12.1640625" style="93" customWidth="1"/>
    <col min="9" max="9" width="12.83203125" style="93" customWidth="1"/>
    <col min="10" max="10" width="9.6640625" style="93" customWidth="1"/>
    <col min="11" max="11" width="14.6640625" style="93" customWidth="1"/>
    <col min="12" max="12" width="12.5" style="93" bestFit="1" customWidth="1"/>
    <col min="13" max="13" width="14.1640625" style="93" bestFit="1" customWidth="1"/>
    <col min="14" max="14" width="16.83203125" style="93" customWidth="1"/>
    <col min="15" max="15" width="12.5" style="93" bestFit="1" customWidth="1"/>
    <col min="16" max="16" width="11.5" style="93" bestFit="1" customWidth="1"/>
    <col min="17" max="17" width="12" style="93" bestFit="1" customWidth="1"/>
    <col min="18" max="18" width="5.83203125" style="93" customWidth="1"/>
    <col min="19" max="16384" width="14.83203125" style="93"/>
  </cols>
  <sheetData>
    <row r="1" spans="1:18" ht="12" x14ac:dyDescent="0.2">
      <c r="A1" s="176" t="s">
        <v>46</v>
      </c>
      <c r="B1" s="140"/>
      <c r="C1" s="140"/>
      <c r="D1" s="140"/>
      <c r="E1" s="140"/>
      <c r="F1" s="140"/>
      <c r="G1" s="140"/>
      <c r="H1" s="140"/>
      <c r="I1" s="140"/>
      <c r="J1" s="140"/>
      <c r="K1" s="140"/>
      <c r="L1" s="140"/>
      <c r="M1" s="140"/>
      <c r="N1" s="140"/>
      <c r="O1" s="140"/>
      <c r="P1" s="140"/>
      <c r="Q1" s="140"/>
      <c r="R1" s="135"/>
    </row>
    <row r="2" spans="1:18" ht="12" x14ac:dyDescent="0.2">
      <c r="A2" s="140" t="s">
        <v>287</v>
      </c>
      <c r="B2" s="140"/>
      <c r="C2" s="140"/>
      <c r="D2" s="140"/>
      <c r="E2" s="140"/>
      <c r="F2" s="140"/>
      <c r="G2" s="140"/>
      <c r="H2" s="135"/>
      <c r="I2" s="140"/>
      <c r="J2" s="158"/>
      <c r="K2" s="159"/>
      <c r="L2" s="140"/>
      <c r="M2" s="140"/>
      <c r="N2" s="140"/>
      <c r="O2" s="140"/>
      <c r="P2" s="140"/>
      <c r="Q2" s="135"/>
      <c r="R2" s="158"/>
    </row>
    <row r="3" spans="1:18" ht="12" x14ac:dyDescent="0.2">
      <c r="A3" s="177" t="s">
        <v>48</v>
      </c>
      <c r="B3" s="140"/>
      <c r="C3" s="140"/>
      <c r="D3" s="140"/>
      <c r="E3" s="140"/>
      <c r="F3" s="140"/>
      <c r="G3" s="140"/>
      <c r="H3" s="135"/>
      <c r="I3" s="140"/>
      <c r="J3" s="158"/>
      <c r="K3" s="159"/>
      <c r="L3" s="140"/>
      <c r="M3" s="140"/>
      <c r="N3" s="140"/>
      <c r="O3" s="140"/>
      <c r="P3" s="140"/>
      <c r="Q3" s="135"/>
      <c r="R3" s="184"/>
    </row>
    <row r="4" spans="1:18" ht="11.25" x14ac:dyDescent="0.2">
      <c r="A4" s="111"/>
      <c r="B4" s="111"/>
      <c r="C4" s="111"/>
      <c r="D4" s="111"/>
      <c r="L4" s="111"/>
      <c r="M4" s="111"/>
      <c r="N4" s="182"/>
      <c r="O4" s="182"/>
      <c r="P4" s="182"/>
      <c r="Q4" s="139"/>
      <c r="R4" s="111"/>
    </row>
    <row r="5" spans="1:18" ht="11.25" x14ac:dyDescent="0.2">
      <c r="A5" s="111"/>
      <c r="B5" s="111"/>
      <c r="C5" s="111"/>
      <c r="D5" s="165" t="s">
        <v>288</v>
      </c>
      <c r="E5" s="165"/>
      <c r="F5" s="165"/>
      <c r="G5" s="165"/>
      <c r="H5" s="165"/>
      <c r="I5" s="165"/>
      <c r="J5" s="165"/>
      <c r="K5" s="165"/>
      <c r="L5" s="111"/>
      <c r="M5" s="111"/>
      <c r="N5" s="139"/>
      <c r="O5" s="139"/>
      <c r="P5" s="139"/>
      <c r="Q5" s="139"/>
      <c r="R5" s="111"/>
    </row>
    <row r="6" spans="1:18" ht="11.25" x14ac:dyDescent="0.2">
      <c r="A6" s="111"/>
      <c r="B6" s="111"/>
      <c r="C6" s="111"/>
      <c r="D6" s="111"/>
      <c r="E6" s="165" t="s">
        <v>289</v>
      </c>
      <c r="F6" s="165"/>
      <c r="G6" s="165"/>
      <c r="H6" s="165"/>
      <c r="I6" s="165"/>
      <c r="J6" s="165"/>
      <c r="K6" s="165"/>
      <c r="L6" s="111"/>
      <c r="M6" s="111"/>
      <c r="N6" s="97" t="s">
        <v>290</v>
      </c>
      <c r="O6" s="97"/>
      <c r="P6" s="97"/>
      <c r="Q6" s="97"/>
      <c r="R6" s="111"/>
    </row>
    <row r="7" spans="1:18" s="102" customFormat="1" ht="33.75" x14ac:dyDescent="0.2">
      <c r="A7" s="152" t="s">
        <v>55</v>
      </c>
      <c r="B7" s="152" t="s">
        <v>57</v>
      </c>
      <c r="C7" s="165" t="s">
        <v>291</v>
      </c>
      <c r="D7" s="152" t="s">
        <v>292</v>
      </c>
      <c r="E7" s="168" t="s">
        <v>293</v>
      </c>
      <c r="F7" s="152" t="s">
        <v>294</v>
      </c>
      <c r="G7" s="168" t="s">
        <v>295</v>
      </c>
      <c r="H7" s="168" t="s">
        <v>296</v>
      </c>
      <c r="I7" s="168" t="s">
        <v>297</v>
      </c>
      <c r="J7" s="152" t="s">
        <v>298</v>
      </c>
      <c r="K7" s="168" t="s">
        <v>299</v>
      </c>
      <c r="L7" s="168" t="s">
        <v>300</v>
      </c>
      <c r="M7" s="152" t="s">
        <v>107</v>
      </c>
      <c r="N7" s="123" t="s">
        <v>301</v>
      </c>
      <c r="O7" s="123" t="s">
        <v>59</v>
      </c>
      <c r="P7" s="123" t="s">
        <v>60</v>
      </c>
      <c r="Q7" s="123" t="s">
        <v>302</v>
      </c>
      <c r="R7" s="152" t="s">
        <v>55</v>
      </c>
    </row>
    <row r="8" spans="1:18" ht="10.5" customHeight="1" x14ac:dyDescent="0.2">
      <c r="A8" s="111">
        <v>1</v>
      </c>
      <c r="B8" s="91" t="s">
        <v>69</v>
      </c>
      <c r="C8" s="169">
        <v>1020446</v>
      </c>
      <c r="D8" s="169">
        <v>38070037</v>
      </c>
      <c r="E8" s="169">
        <v>2803785</v>
      </c>
      <c r="F8" s="169">
        <v>2898647</v>
      </c>
      <c r="G8" s="169">
        <v>0</v>
      </c>
      <c r="H8" s="169">
        <v>0</v>
      </c>
      <c r="I8" s="169">
        <v>0</v>
      </c>
      <c r="J8" s="169">
        <v>0</v>
      </c>
      <c r="K8" s="169">
        <v>0</v>
      </c>
      <c r="L8" s="169">
        <v>1334351</v>
      </c>
      <c r="M8" s="169">
        <f t="shared" ref="M8:M46" si="0">(C8+D8+L8)</f>
        <v>40424834</v>
      </c>
      <c r="N8" s="169">
        <v>818326</v>
      </c>
      <c r="O8" s="169">
        <v>371504</v>
      </c>
      <c r="P8" s="169">
        <v>31949</v>
      </c>
      <c r="Q8" s="169">
        <v>507174</v>
      </c>
      <c r="R8" s="111">
        <v>1</v>
      </c>
    </row>
    <row r="9" spans="1:18" ht="10.5" customHeight="1" x14ac:dyDescent="0.2">
      <c r="A9" s="111">
        <v>2</v>
      </c>
      <c r="B9" s="91" t="s">
        <v>70</v>
      </c>
      <c r="C9" s="170">
        <v>46166</v>
      </c>
      <c r="D9" s="170">
        <v>3461997</v>
      </c>
      <c r="E9" s="170">
        <v>361441</v>
      </c>
      <c r="F9" s="170">
        <v>344995</v>
      </c>
      <c r="G9" s="170">
        <v>0</v>
      </c>
      <c r="H9" s="170">
        <v>0</v>
      </c>
      <c r="I9" s="170">
        <v>0</v>
      </c>
      <c r="J9" s="170">
        <v>0</v>
      </c>
      <c r="K9" s="170">
        <v>0</v>
      </c>
      <c r="L9" s="170">
        <v>169176</v>
      </c>
      <c r="M9" s="170">
        <f t="shared" si="0"/>
        <v>3677339</v>
      </c>
      <c r="N9" s="170">
        <v>283610</v>
      </c>
      <c r="O9" s="170">
        <v>10230</v>
      </c>
      <c r="P9" s="170">
        <v>0</v>
      </c>
      <c r="Q9" s="170">
        <v>96715</v>
      </c>
      <c r="R9" s="111">
        <v>2</v>
      </c>
    </row>
    <row r="10" spans="1:18" ht="10.5" customHeight="1" x14ac:dyDescent="0.2">
      <c r="A10" s="111">
        <v>3</v>
      </c>
      <c r="B10" s="91" t="s">
        <v>71</v>
      </c>
      <c r="C10" s="170">
        <v>39347</v>
      </c>
      <c r="D10" s="170">
        <v>1011536</v>
      </c>
      <c r="E10" s="170">
        <v>197797</v>
      </c>
      <c r="F10" s="170">
        <v>294320</v>
      </c>
      <c r="G10" s="170">
        <v>0</v>
      </c>
      <c r="H10" s="170">
        <v>0</v>
      </c>
      <c r="I10" s="170">
        <v>0</v>
      </c>
      <c r="J10" s="170">
        <v>0</v>
      </c>
      <c r="K10" s="170">
        <v>0</v>
      </c>
      <c r="L10" s="170">
        <v>125476</v>
      </c>
      <c r="M10" s="170">
        <f t="shared" si="0"/>
        <v>1176359</v>
      </c>
      <c r="N10" s="170">
        <v>171344</v>
      </c>
      <c r="O10" s="170">
        <v>0</v>
      </c>
      <c r="P10" s="170">
        <v>0</v>
      </c>
      <c r="Q10" s="170">
        <v>2583</v>
      </c>
      <c r="R10" s="111">
        <v>3</v>
      </c>
    </row>
    <row r="11" spans="1:18" ht="10.5" customHeight="1" x14ac:dyDescent="0.2">
      <c r="A11" s="111">
        <v>4</v>
      </c>
      <c r="B11" s="91" t="s">
        <v>72</v>
      </c>
      <c r="C11" s="170">
        <v>390330</v>
      </c>
      <c r="D11" s="170">
        <v>12448581</v>
      </c>
      <c r="E11" s="170">
        <v>1261593</v>
      </c>
      <c r="F11" s="170">
        <v>1056983</v>
      </c>
      <c r="G11" s="170">
        <v>0</v>
      </c>
      <c r="H11" s="170">
        <v>0</v>
      </c>
      <c r="I11" s="170">
        <v>0</v>
      </c>
      <c r="J11" s="170">
        <v>0</v>
      </c>
      <c r="K11" s="170">
        <v>0</v>
      </c>
      <c r="L11" s="170">
        <v>646672</v>
      </c>
      <c r="M11" s="170">
        <f t="shared" si="0"/>
        <v>13485583</v>
      </c>
      <c r="N11" s="170">
        <v>376524</v>
      </c>
      <c r="O11" s="170">
        <v>0</v>
      </c>
      <c r="P11" s="170">
        <v>0</v>
      </c>
      <c r="Q11" s="170">
        <v>369000</v>
      </c>
      <c r="R11" s="111">
        <v>4</v>
      </c>
    </row>
    <row r="12" spans="1:18" ht="10.5" customHeight="1" x14ac:dyDescent="0.2">
      <c r="A12" s="111">
        <v>5</v>
      </c>
      <c r="B12" s="91" t="s">
        <v>73</v>
      </c>
      <c r="C12" s="170">
        <v>891884</v>
      </c>
      <c r="D12" s="170">
        <v>26482283</v>
      </c>
      <c r="E12" s="170">
        <v>3589282</v>
      </c>
      <c r="F12" s="170">
        <v>4413947</v>
      </c>
      <c r="G12" s="170">
        <v>0</v>
      </c>
      <c r="H12" s="170">
        <v>0</v>
      </c>
      <c r="I12" s="170">
        <v>0</v>
      </c>
      <c r="J12" s="170">
        <v>0</v>
      </c>
      <c r="K12" s="170">
        <v>0</v>
      </c>
      <c r="L12" s="170">
        <v>1313695</v>
      </c>
      <c r="M12" s="170">
        <f t="shared" si="0"/>
        <v>28687862</v>
      </c>
      <c r="N12" s="170">
        <v>6070679</v>
      </c>
      <c r="O12" s="170">
        <v>0</v>
      </c>
      <c r="P12" s="170">
        <v>6705</v>
      </c>
      <c r="Q12" s="170">
        <v>1436721</v>
      </c>
      <c r="R12" s="111">
        <v>5</v>
      </c>
    </row>
    <row r="13" spans="1:18" ht="10.5" customHeight="1" x14ac:dyDescent="0.2">
      <c r="A13" s="111">
        <v>6</v>
      </c>
      <c r="B13" s="91" t="s">
        <v>74</v>
      </c>
      <c r="C13" s="170">
        <v>151981</v>
      </c>
      <c r="D13" s="170">
        <v>3008137</v>
      </c>
      <c r="E13" s="170">
        <v>326614</v>
      </c>
      <c r="F13" s="170">
        <v>235422</v>
      </c>
      <c r="G13" s="170">
        <v>0</v>
      </c>
      <c r="H13" s="170">
        <v>0</v>
      </c>
      <c r="I13" s="170">
        <v>0</v>
      </c>
      <c r="J13" s="170">
        <v>0</v>
      </c>
      <c r="K13" s="170">
        <v>0</v>
      </c>
      <c r="L13" s="170">
        <v>165428</v>
      </c>
      <c r="M13" s="170">
        <f t="shared" si="0"/>
        <v>3325546</v>
      </c>
      <c r="N13" s="170">
        <v>290540</v>
      </c>
      <c r="O13" s="170">
        <v>0</v>
      </c>
      <c r="P13" s="170">
        <v>0</v>
      </c>
      <c r="Q13" s="170">
        <v>302130</v>
      </c>
      <c r="R13" s="111">
        <v>6</v>
      </c>
    </row>
    <row r="14" spans="1:18" ht="10.5" customHeight="1" x14ac:dyDescent="0.2">
      <c r="A14" s="111">
        <v>7</v>
      </c>
      <c r="B14" s="91" t="s">
        <v>75</v>
      </c>
      <c r="C14" s="170">
        <v>62377</v>
      </c>
      <c r="D14" s="170">
        <v>1783797</v>
      </c>
      <c r="E14" s="170">
        <v>238378</v>
      </c>
      <c r="F14" s="170">
        <v>250337</v>
      </c>
      <c r="G14" s="170">
        <v>0</v>
      </c>
      <c r="H14" s="170">
        <v>0</v>
      </c>
      <c r="I14" s="170">
        <v>0</v>
      </c>
      <c r="J14" s="170">
        <v>0</v>
      </c>
      <c r="K14" s="170">
        <v>0</v>
      </c>
      <c r="L14" s="170">
        <v>149498</v>
      </c>
      <c r="M14" s="170">
        <f t="shared" si="0"/>
        <v>1995672</v>
      </c>
      <c r="N14" s="170">
        <v>178194</v>
      </c>
      <c r="O14" s="170">
        <v>0</v>
      </c>
      <c r="P14" s="170">
        <v>0</v>
      </c>
      <c r="Q14" s="170">
        <v>273</v>
      </c>
      <c r="R14" s="111">
        <v>7</v>
      </c>
    </row>
    <row r="15" spans="1:18" ht="10.5" customHeight="1" x14ac:dyDescent="0.2">
      <c r="A15" s="111">
        <v>8</v>
      </c>
      <c r="B15" s="91" t="s">
        <v>76</v>
      </c>
      <c r="C15" s="170">
        <v>259623</v>
      </c>
      <c r="D15" s="170">
        <v>6762223</v>
      </c>
      <c r="E15" s="170">
        <v>594060</v>
      </c>
      <c r="F15" s="170">
        <v>251542</v>
      </c>
      <c r="G15" s="170">
        <v>0</v>
      </c>
      <c r="H15" s="170">
        <v>0</v>
      </c>
      <c r="I15" s="170">
        <v>0</v>
      </c>
      <c r="J15" s="170">
        <v>0</v>
      </c>
      <c r="K15" s="170">
        <v>0</v>
      </c>
      <c r="L15" s="170">
        <v>218591</v>
      </c>
      <c r="M15" s="170">
        <f t="shared" si="0"/>
        <v>7240437</v>
      </c>
      <c r="N15" s="170">
        <v>309112</v>
      </c>
      <c r="O15" s="170">
        <v>0</v>
      </c>
      <c r="P15" s="170">
        <v>0</v>
      </c>
      <c r="Q15" s="170">
        <v>157829</v>
      </c>
      <c r="R15" s="111">
        <v>8</v>
      </c>
    </row>
    <row r="16" spans="1:18" ht="10.5" customHeight="1" x14ac:dyDescent="0.2">
      <c r="A16" s="111">
        <v>9</v>
      </c>
      <c r="B16" s="91" t="s">
        <v>77</v>
      </c>
      <c r="C16" s="170">
        <v>179782</v>
      </c>
      <c r="D16" s="170">
        <v>960502</v>
      </c>
      <c r="E16" s="170">
        <v>262950</v>
      </c>
      <c r="F16" s="170">
        <v>108186</v>
      </c>
      <c r="G16" s="170">
        <v>0</v>
      </c>
      <c r="H16" s="170">
        <v>0</v>
      </c>
      <c r="I16" s="170">
        <v>0</v>
      </c>
      <c r="J16" s="170">
        <v>0</v>
      </c>
      <c r="K16" s="170">
        <v>0</v>
      </c>
      <c r="L16" s="170">
        <v>106317</v>
      </c>
      <c r="M16" s="170">
        <f t="shared" si="0"/>
        <v>1246601</v>
      </c>
      <c r="N16" s="170">
        <v>166515</v>
      </c>
      <c r="O16" s="170">
        <v>0</v>
      </c>
      <c r="P16" s="170">
        <v>0</v>
      </c>
      <c r="Q16" s="170">
        <v>0</v>
      </c>
      <c r="R16" s="111">
        <v>9</v>
      </c>
    </row>
    <row r="17" spans="1:18" ht="10.5" customHeight="1" x14ac:dyDescent="0.2">
      <c r="A17" s="111">
        <v>10</v>
      </c>
      <c r="B17" s="91" t="s">
        <v>78</v>
      </c>
      <c r="C17" s="170">
        <v>276562</v>
      </c>
      <c r="D17" s="170">
        <v>7619573</v>
      </c>
      <c r="E17" s="170">
        <v>1462298</v>
      </c>
      <c r="F17" s="170">
        <v>1401446</v>
      </c>
      <c r="G17" s="170">
        <v>0</v>
      </c>
      <c r="H17" s="170">
        <v>0</v>
      </c>
      <c r="I17" s="170">
        <v>0</v>
      </c>
      <c r="J17" s="170">
        <v>0</v>
      </c>
      <c r="K17" s="170">
        <v>0</v>
      </c>
      <c r="L17" s="170">
        <v>320736</v>
      </c>
      <c r="M17" s="170">
        <f t="shared" si="0"/>
        <v>8216871</v>
      </c>
      <c r="N17" s="170">
        <v>281400</v>
      </c>
      <c r="O17" s="170">
        <v>0</v>
      </c>
      <c r="P17" s="170">
        <v>0</v>
      </c>
      <c r="Q17" s="170">
        <v>24626</v>
      </c>
      <c r="R17" s="111">
        <v>10</v>
      </c>
    </row>
    <row r="18" spans="1:18" ht="10.5" customHeight="1" x14ac:dyDescent="0.2">
      <c r="A18" s="111">
        <v>11</v>
      </c>
      <c r="B18" s="91" t="s">
        <v>79</v>
      </c>
      <c r="C18" s="170">
        <v>347496</v>
      </c>
      <c r="D18" s="170">
        <v>4568547</v>
      </c>
      <c r="E18" s="170">
        <v>809168</v>
      </c>
      <c r="F18" s="170">
        <v>614263</v>
      </c>
      <c r="G18" s="170">
        <v>0</v>
      </c>
      <c r="H18" s="170">
        <v>0</v>
      </c>
      <c r="I18" s="170">
        <v>0</v>
      </c>
      <c r="J18" s="170">
        <v>0</v>
      </c>
      <c r="K18" s="170">
        <v>0</v>
      </c>
      <c r="L18" s="170">
        <v>286733</v>
      </c>
      <c r="M18" s="170">
        <f t="shared" si="0"/>
        <v>5202776</v>
      </c>
      <c r="N18" s="170">
        <v>208960</v>
      </c>
      <c r="O18" s="170">
        <v>0</v>
      </c>
      <c r="P18" s="170">
        <v>0</v>
      </c>
      <c r="Q18" s="170">
        <v>117887</v>
      </c>
      <c r="R18" s="111">
        <v>11</v>
      </c>
    </row>
    <row r="19" spans="1:18" ht="10.5" customHeight="1" x14ac:dyDescent="0.2">
      <c r="A19" s="111">
        <v>12</v>
      </c>
      <c r="B19" s="91" t="s">
        <v>80</v>
      </c>
      <c r="C19" s="170">
        <v>150230</v>
      </c>
      <c r="D19" s="170">
        <v>2178214</v>
      </c>
      <c r="E19" s="170">
        <v>260616</v>
      </c>
      <c r="F19" s="170">
        <v>264520</v>
      </c>
      <c r="G19" s="170">
        <v>0</v>
      </c>
      <c r="H19" s="170">
        <v>0</v>
      </c>
      <c r="I19" s="170">
        <v>86249</v>
      </c>
      <c r="J19" s="170">
        <v>0</v>
      </c>
      <c r="K19" s="170">
        <v>0</v>
      </c>
      <c r="L19" s="170">
        <v>115785</v>
      </c>
      <c r="M19" s="170">
        <f t="shared" si="0"/>
        <v>2444229</v>
      </c>
      <c r="N19" s="170">
        <v>185671</v>
      </c>
      <c r="O19" s="170">
        <v>0</v>
      </c>
      <c r="P19" s="170">
        <v>0</v>
      </c>
      <c r="Q19" s="170">
        <v>984336</v>
      </c>
      <c r="R19" s="111">
        <v>12</v>
      </c>
    </row>
    <row r="20" spans="1:18" ht="10.5" customHeight="1" x14ac:dyDescent="0.2">
      <c r="A20" s="111">
        <v>13</v>
      </c>
      <c r="B20" s="91" t="s">
        <v>81</v>
      </c>
      <c r="C20" s="170">
        <v>356296</v>
      </c>
      <c r="D20" s="170">
        <v>5851605</v>
      </c>
      <c r="E20" s="170">
        <v>972243</v>
      </c>
      <c r="F20" s="170">
        <v>767892</v>
      </c>
      <c r="G20" s="170">
        <v>0</v>
      </c>
      <c r="H20" s="170">
        <v>0</v>
      </c>
      <c r="I20" s="170">
        <v>0</v>
      </c>
      <c r="J20" s="170">
        <v>0</v>
      </c>
      <c r="K20" s="170">
        <v>0</v>
      </c>
      <c r="L20" s="170">
        <v>268322</v>
      </c>
      <c r="M20" s="170">
        <f t="shared" si="0"/>
        <v>6476223</v>
      </c>
      <c r="N20" s="170">
        <v>275738</v>
      </c>
      <c r="O20" s="170">
        <v>0</v>
      </c>
      <c r="P20" s="170">
        <v>0</v>
      </c>
      <c r="Q20" s="170">
        <v>149415</v>
      </c>
      <c r="R20" s="111">
        <v>13</v>
      </c>
    </row>
    <row r="21" spans="1:18" ht="10.5" customHeight="1" x14ac:dyDescent="0.2">
      <c r="A21" s="111">
        <v>14</v>
      </c>
      <c r="B21" s="91" t="s">
        <v>82</v>
      </c>
      <c r="C21" s="170">
        <v>34096</v>
      </c>
      <c r="D21" s="170">
        <v>1400341</v>
      </c>
      <c r="E21" s="170">
        <v>160831</v>
      </c>
      <c r="F21" s="170">
        <v>0</v>
      </c>
      <c r="G21" s="170">
        <v>0</v>
      </c>
      <c r="H21" s="170">
        <v>0</v>
      </c>
      <c r="I21" s="170">
        <v>0</v>
      </c>
      <c r="J21" s="170">
        <v>0</v>
      </c>
      <c r="K21" s="170">
        <v>0</v>
      </c>
      <c r="L21" s="170">
        <v>92083</v>
      </c>
      <c r="M21" s="170">
        <f t="shared" si="0"/>
        <v>1526520</v>
      </c>
      <c r="N21" s="170">
        <v>93082</v>
      </c>
      <c r="O21" s="170">
        <v>0</v>
      </c>
      <c r="P21" s="170">
        <v>0</v>
      </c>
      <c r="Q21" s="170">
        <v>27381</v>
      </c>
      <c r="R21" s="111">
        <v>14</v>
      </c>
    </row>
    <row r="22" spans="1:18" ht="10.5" customHeight="1" x14ac:dyDescent="0.2">
      <c r="A22" s="111">
        <v>15</v>
      </c>
      <c r="B22" s="91" t="s">
        <v>83</v>
      </c>
      <c r="C22" s="170">
        <v>848749</v>
      </c>
      <c r="D22" s="170">
        <v>27800619</v>
      </c>
      <c r="E22" s="170">
        <v>1871809</v>
      </c>
      <c r="F22" s="170">
        <v>2249832</v>
      </c>
      <c r="G22" s="170">
        <v>0</v>
      </c>
      <c r="H22" s="170">
        <v>0</v>
      </c>
      <c r="I22" s="170">
        <v>0</v>
      </c>
      <c r="J22" s="170">
        <v>0</v>
      </c>
      <c r="K22" s="170">
        <v>0</v>
      </c>
      <c r="L22" s="170">
        <v>640814</v>
      </c>
      <c r="M22" s="170">
        <f t="shared" si="0"/>
        <v>29290182</v>
      </c>
      <c r="N22" s="170">
        <v>601290</v>
      </c>
      <c r="O22" s="170">
        <v>0</v>
      </c>
      <c r="P22" s="170">
        <v>0</v>
      </c>
      <c r="Q22" s="170">
        <v>2002407</v>
      </c>
      <c r="R22" s="111">
        <v>15</v>
      </c>
    </row>
    <row r="23" spans="1:18" ht="10.5" customHeight="1" x14ac:dyDescent="0.2">
      <c r="A23" s="111">
        <v>16</v>
      </c>
      <c r="B23" s="91" t="s">
        <v>84</v>
      </c>
      <c r="C23" s="170">
        <v>199966</v>
      </c>
      <c r="D23" s="170">
        <v>3998713</v>
      </c>
      <c r="E23" s="170">
        <v>1118149</v>
      </c>
      <c r="F23" s="170">
        <v>752781</v>
      </c>
      <c r="G23" s="170">
        <v>0</v>
      </c>
      <c r="H23" s="170">
        <v>0</v>
      </c>
      <c r="I23" s="170">
        <v>0</v>
      </c>
      <c r="J23" s="170">
        <v>0</v>
      </c>
      <c r="K23" s="170">
        <v>0</v>
      </c>
      <c r="L23" s="170">
        <v>268744</v>
      </c>
      <c r="M23" s="170">
        <f t="shared" si="0"/>
        <v>4467423</v>
      </c>
      <c r="N23" s="170">
        <v>304346</v>
      </c>
      <c r="O23" s="170">
        <v>0</v>
      </c>
      <c r="P23" s="170">
        <v>0</v>
      </c>
      <c r="Q23" s="170">
        <v>0</v>
      </c>
      <c r="R23" s="111">
        <v>16</v>
      </c>
    </row>
    <row r="24" spans="1:18" ht="10.5" customHeight="1" x14ac:dyDescent="0.2">
      <c r="A24" s="111">
        <v>17</v>
      </c>
      <c r="B24" s="91" t="s">
        <v>85</v>
      </c>
      <c r="C24" s="170">
        <v>610484</v>
      </c>
      <c r="D24" s="170">
        <v>4471799</v>
      </c>
      <c r="E24" s="170">
        <v>445521</v>
      </c>
      <c r="F24" s="170">
        <v>473363</v>
      </c>
      <c r="G24" s="170">
        <v>0</v>
      </c>
      <c r="H24" s="170">
        <v>0</v>
      </c>
      <c r="I24" s="170">
        <v>0</v>
      </c>
      <c r="J24" s="170">
        <v>0</v>
      </c>
      <c r="K24" s="170">
        <v>0</v>
      </c>
      <c r="L24" s="170">
        <v>187829</v>
      </c>
      <c r="M24" s="170">
        <f t="shared" si="0"/>
        <v>5270112</v>
      </c>
      <c r="N24" s="170">
        <v>243631</v>
      </c>
      <c r="O24" s="170">
        <v>0</v>
      </c>
      <c r="P24" s="170">
        <v>0</v>
      </c>
      <c r="Q24" s="170">
        <v>0</v>
      </c>
      <c r="R24" s="111">
        <v>17</v>
      </c>
    </row>
    <row r="25" spans="1:18" ht="10.5" customHeight="1" x14ac:dyDescent="0.2">
      <c r="A25" s="111">
        <v>18</v>
      </c>
      <c r="B25" s="91" t="s">
        <v>86</v>
      </c>
      <c r="C25" s="170">
        <v>61376</v>
      </c>
      <c r="D25" s="170">
        <v>1153224</v>
      </c>
      <c r="E25" s="170">
        <v>244398</v>
      </c>
      <c r="F25" s="170">
        <v>125033</v>
      </c>
      <c r="G25" s="170">
        <v>0</v>
      </c>
      <c r="H25" s="170">
        <v>0</v>
      </c>
      <c r="I25" s="170">
        <v>0</v>
      </c>
      <c r="J25" s="170">
        <v>0</v>
      </c>
      <c r="K25" s="170">
        <v>0</v>
      </c>
      <c r="L25" s="170">
        <v>134757</v>
      </c>
      <c r="M25" s="170">
        <f t="shared" si="0"/>
        <v>1349357</v>
      </c>
      <c r="N25" s="170">
        <v>166038</v>
      </c>
      <c r="O25" s="170">
        <v>0</v>
      </c>
      <c r="P25" s="170">
        <v>0</v>
      </c>
      <c r="Q25" s="170">
        <v>70050</v>
      </c>
      <c r="R25" s="111">
        <v>18</v>
      </c>
    </row>
    <row r="26" spans="1:18" ht="10.5" customHeight="1" x14ac:dyDescent="0.2">
      <c r="A26" s="111">
        <v>19</v>
      </c>
      <c r="B26" s="91" t="s">
        <v>87</v>
      </c>
      <c r="C26" s="170">
        <v>0</v>
      </c>
      <c r="D26" s="170">
        <v>11772959</v>
      </c>
      <c r="E26" s="170">
        <v>634393</v>
      </c>
      <c r="F26" s="170">
        <v>162643</v>
      </c>
      <c r="G26" s="170">
        <v>0</v>
      </c>
      <c r="H26" s="170">
        <v>0</v>
      </c>
      <c r="I26" s="170">
        <v>0</v>
      </c>
      <c r="J26" s="170">
        <v>0</v>
      </c>
      <c r="K26" s="170">
        <v>0</v>
      </c>
      <c r="L26" s="170">
        <v>312686</v>
      </c>
      <c r="M26" s="170">
        <f t="shared" si="0"/>
        <v>12085645</v>
      </c>
      <c r="N26" s="170">
        <v>322721</v>
      </c>
      <c r="O26" s="170">
        <v>0</v>
      </c>
      <c r="P26" s="170">
        <v>0</v>
      </c>
      <c r="Q26" s="170">
        <v>788160</v>
      </c>
      <c r="R26" s="111">
        <v>19</v>
      </c>
    </row>
    <row r="27" spans="1:18" ht="10.5" customHeight="1" x14ac:dyDescent="0.2">
      <c r="A27" s="111">
        <v>20</v>
      </c>
      <c r="B27" s="91" t="s">
        <v>88</v>
      </c>
      <c r="C27" s="170">
        <v>581121</v>
      </c>
      <c r="D27" s="170">
        <v>4848844</v>
      </c>
      <c r="E27" s="170">
        <v>1225194</v>
      </c>
      <c r="F27" s="170">
        <v>738452</v>
      </c>
      <c r="G27" s="170">
        <v>32900</v>
      </c>
      <c r="H27" s="170">
        <v>0</v>
      </c>
      <c r="I27" s="170">
        <v>0</v>
      </c>
      <c r="J27" s="170">
        <v>0</v>
      </c>
      <c r="K27" s="170">
        <v>0</v>
      </c>
      <c r="L27" s="170">
        <v>425155</v>
      </c>
      <c r="M27" s="170">
        <f t="shared" si="0"/>
        <v>5855120</v>
      </c>
      <c r="N27" s="170">
        <v>269372</v>
      </c>
      <c r="O27" s="170">
        <v>0</v>
      </c>
      <c r="P27" s="170">
        <v>0</v>
      </c>
      <c r="Q27" s="170">
        <v>55274</v>
      </c>
      <c r="R27" s="111">
        <v>20</v>
      </c>
    </row>
    <row r="28" spans="1:18" ht="10.5" customHeight="1" x14ac:dyDescent="0.2">
      <c r="A28" s="111">
        <v>21</v>
      </c>
      <c r="B28" s="91" t="s">
        <v>89</v>
      </c>
      <c r="C28" s="170">
        <v>163703</v>
      </c>
      <c r="D28" s="170">
        <v>2963523</v>
      </c>
      <c r="E28" s="170">
        <v>343170</v>
      </c>
      <c r="F28" s="170">
        <v>370489</v>
      </c>
      <c r="G28" s="170">
        <v>0</v>
      </c>
      <c r="H28" s="170">
        <v>0</v>
      </c>
      <c r="I28" s="170">
        <v>0</v>
      </c>
      <c r="J28" s="170">
        <v>0</v>
      </c>
      <c r="K28" s="170">
        <v>0</v>
      </c>
      <c r="L28" s="170">
        <v>149234</v>
      </c>
      <c r="M28" s="170">
        <f t="shared" si="0"/>
        <v>3276460</v>
      </c>
      <c r="N28" s="170">
        <v>187620</v>
      </c>
      <c r="O28" s="170">
        <v>0</v>
      </c>
      <c r="P28" s="170">
        <v>0</v>
      </c>
      <c r="Q28" s="170">
        <v>0</v>
      </c>
      <c r="R28" s="111">
        <v>21</v>
      </c>
    </row>
    <row r="29" spans="1:18" ht="10.5" customHeight="1" x14ac:dyDescent="0.2">
      <c r="A29" s="111">
        <v>22</v>
      </c>
      <c r="B29" s="91" t="s">
        <v>90</v>
      </c>
      <c r="C29" s="170">
        <v>42149</v>
      </c>
      <c r="D29" s="170">
        <v>2477865</v>
      </c>
      <c r="E29" s="170">
        <v>462165</v>
      </c>
      <c r="F29" s="170">
        <v>258549</v>
      </c>
      <c r="G29" s="170">
        <v>0</v>
      </c>
      <c r="H29" s="170">
        <v>0</v>
      </c>
      <c r="I29" s="170">
        <v>0</v>
      </c>
      <c r="J29" s="170">
        <v>0</v>
      </c>
      <c r="K29" s="170">
        <v>0</v>
      </c>
      <c r="L29" s="170">
        <v>126684</v>
      </c>
      <c r="M29" s="170">
        <f t="shared" si="0"/>
        <v>2646698</v>
      </c>
      <c r="N29" s="170">
        <v>218070</v>
      </c>
      <c r="O29" s="170">
        <v>0</v>
      </c>
      <c r="P29" s="170">
        <v>0</v>
      </c>
      <c r="Q29" s="170">
        <v>46924</v>
      </c>
      <c r="R29" s="111">
        <v>22</v>
      </c>
    </row>
    <row r="30" spans="1:18" ht="10.5" customHeight="1" x14ac:dyDescent="0.2">
      <c r="A30" s="111">
        <v>23</v>
      </c>
      <c r="B30" s="91" t="s">
        <v>91</v>
      </c>
      <c r="C30" s="170">
        <v>830963</v>
      </c>
      <c r="D30" s="170">
        <v>23283086</v>
      </c>
      <c r="E30" s="170">
        <v>3904472</v>
      </c>
      <c r="F30" s="170">
        <v>3672048</v>
      </c>
      <c r="G30" s="170">
        <v>0</v>
      </c>
      <c r="H30" s="170">
        <v>0</v>
      </c>
      <c r="I30" s="170">
        <v>0</v>
      </c>
      <c r="J30" s="170">
        <v>0</v>
      </c>
      <c r="K30" s="170">
        <v>0</v>
      </c>
      <c r="L30" s="170">
        <v>735955</v>
      </c>
      <c r="M30" s="170">
        <f t="shared" si="0"/>
        <v>24850004</v>
      </c>
      <c r="N30" s="170">
        <v>795718</v>
      </c>
      <c r="O30" s="170">
        <v>0</v>
      </c>
      <c r="P30" s="170">
        <v>0</v>
      </c>
      <c r="Q30" s="170">
        <v>0</v>
      </c>
      <c r="R30" s="111">
        <v>23</v>
      </c>
    </row>
    <row r="31" spans="1:18" ht="10.5" customHeight="1" x14ac:dyDescent="0.2">
      <c r="A31" s="111">
        <v>24</v>
      </c>
      <c r="B31" s="91" t="s">
        <v>92</v>
      </c>
      <c r="C31" s="170">
        <v>1835605</v>
      </c>
      <c r="D31" s="170">
        <v>26408146</v>
      </c>
      <c r="E31" s="170">
        <v>2785187</v>
      </c>
      <c r="F31" s="170">
        <v>2101563</v>
      </c>
      <c r="G31" s="170">
        <v>0</v>
      </c>
      <c r="H31" s="170">
        <v>0</v>
      </c>
      <c r="I31" s="170">
        <v>0</v>
      </c>
      <c r="J31" s="170">
        <v>0</v>
      </c>
      <c r="K31" s="170">
        <v>0</v>
      </c>
      <c r="L31" s="170">
        <v>799435</v>
      </c>
      <c r="M31" s="170">
        <f t="shared" si="0"/>
        <v>29043186</v>
      </c>
      <c r="N31" s="170">
        <v>1143413</v>
      </c>
      <c r="O31" s="170">
        <v>0</v>
      </c>
      <c r="P31" s="170">
        <v>2543626</v>
      </c>
      <c r="Q31" s="170">
        <v>104100</v>
      </c>
      <c r="R31" s="111">
        <v>24</v>
      </c>
    </row>
    <row r="32" spans="1:18" ht="10.5" customHeight="1" x14ac:dyDescent="0.2">
      <c r="A32" s="111">
        <v>25</v>
      </c>
      <c r="B32" s="91" t="s">
        <v>93</v>
      </c>
      <c r="C32" s="170">
        <v>41897</v>
      </c>
      <c r="D32" s="170">
        <v>815722</v>
      </c>
      <c r="E32" s="170">
        <v>146941</v>
      </c>
      <c r="F32" s="170">
        <v>156006</v>
      </c>
      <c r="G32" s="170">
        <v>0</v>
      </c>
      <c r="H32" s="170">
        <v>92075</v>
      </c>
      <c r="I32" s="170">
        <v>0</v>
      </c>
      <c r="J32" s="170">
        <v>0</v>
      </c>
      <c r="K32" s="170">
        <v>0</v>
      </c>
      <c r="L32" s="170">
        <v>117698</v>
      </c>
      <c r="M32" s="170">
        <f t="shared" si="0"/>
        <v>975317</v>
      </c>
      <c r="N32" s="170">
        <v>160915</v>
      </c>
      <c r="O32" s="170">
        <v>0</v>
      </c>
      <c r="P32" s="170">
        <v>0</v>
      </c>
      <c r="Q32" s="170">
        <v>0</v>
      </c>
      <c r="R32" s="111">
        <v>25</v>
      </c>
    </row>
    <row r="33" spans="1:18" ht="10.5" customHeight="1" x14ac:dyDescent="0.2">
      <c r="A33" s="111">
        <v>26</v>
      </c>
      <c r="B33" s="91" t="s">
        <v>94</v>
      </c>
      <c r="C33" s="170">
        <v>180777</v>
      </c>
      <c r="D33" s="170">
        <v>5830089</v>
      </c>
      <c r="E33" s="170">
        <v>369696</v>
      </c>
      <c r="F33" s="170">
        <v>413535</v>
      </c>
      <c r="G33" s="170">
        <v>0</v>
      </c>
      <c r="H33" s="170">
        <v>0</v>
      </c>
      <c r="I33" s="170">
        <v>0</v>
      </c>
      <c r="J33" s="170">
        <v>0</v>
      </c>
      <c r="K33" s="170">
        <v>0</v>
      </c>
      <c r="L33" s="170">
        <v>353276</v>
      </c>
      <c r="M33" s="170">
        <f t="shared" si="0"/>
        <v>6364142</v>
      </c>
      <c r="N33" s="170">
        <v>302173</v>
      </c>
      <c r="O33" s="170">
        <v>0</v>
      </c>
      <c r="P33" s="170">
        <v>0</v>
      </c>
      <c r="Q33" s="170">
        <v>390688</v>
      </c>
      <c r="R33" s="111">
        <v>26</v>
      </c>
    </row>
    <row r="34" spans="1:18" ht="10.5" customHeight="1" x14ac:dyDescent="0.2">
      <c r="A34" s="111">
        <v>27</v>
      </c>
      <c r="B34" s="91" t="s">
        <v>95</v>
      </c>
      <c r="C34" s="170">
        <v>72729</v>
      </c>
      <c r="D34" s="170">
        <v>2057779</v>
      </c>
      <c r="E34" s="170">
        <v>296879</v>
      </c>
      <c r="F34" s="170">
        <v>323590</v>
      </c>
      <c r="G34" s="170">
        <v>0</v>
      </c>
      <c r="H34" s="170">
        <v>0</v>
      </c>
      <c r="I34" s="170">
        <v>0</v>
      </c>
      <c r="J34" s="170">
        <v>0</v>
      </c>
      <c r="K34" s="170">
        <v>0</v>
      </c>
      <c r="L34" s="170">
        <v>162371</v>
      </c>
      <c r="M34" s="170">
        <f t="shared" si="0"/>
        <v>2292879</v>
      </c>
      <c r="N34" s="170">
        <v>239659</v>
      </c>
      <c r="O34" s="170">
        <v>0</v>
      </c>
      <c r="P34" s="170">
        <v>0</v>
      </c>
      <c r="Q34" s="170">
        <v>65222</v>
      </c>
      <c r="R34" s="111">
        <v>27</v>
      </c>
    </row>
    <row r="35" spans="1:18" ht="10.5" customHeight="1" x14ac:dyDescent="0.2">
      <c r="A35" s="111">
        <v>28</v>
      </c>
      <c r="B35" s="91" t="s">
        <v>96</v>
      </c>
      <c r="C35" s="170">
        <v>981108</v>
      </c>
      <c r="D35" s="170">
        <v>10858281</v>
      </c>
      <c r="E35" s="170">
        <v>2568008</v>
      </c>
      <c r="F35" s="170">
        <v>2098938</v>
      </c>
      <c r="G35" s="170">
        <v>0</v>
      </c>
      <c r="H35" s="170">
        <v>0</v>
      </c>
      <c r="I35" s="170">
        <v>0</v>
      </c>
      <c r="J35" s="170">
        <v>0</v>
      </c>
      <c r="K35" s="170">
        <v>0</v>
      </c>
      <c r="L35" s="170">
        <v>698895</v>
      </c>
      <c r="M35" s="170">
        <f t="shared" si="0"/>
        <v>12538284</v>
      </c>
      <c r="N35" s="170">
        <v>1353608</v>
      </c>
      <c r="O35" s="170">
        <v>0</v>
      </c>
      <c r="P35" s="170">
        <v>0</v>
      </c>
      <c r="Q35" s="170">
        <v>56930</v>
      </c>
      <c r="R35" s="111">
        <v>28</v>
      </c>
    </row>
    <row r="36" spans="1:18" ht="10.5" customHeight="1" x14ac:dyDescent="0.2">
      <c r="A36" s="111">
        <v>29</v>
      </c>
      <c r="B36" s="91" t="s">
        <v>97</v>
      </c>
      <c r="C36" s="170">
        <v>48064</v>
      </c>
      <c r="D36" s="170">
        <v>2369812</v>
      </c>
      <c r="E36" s="170">
        <v>231212</v>
      </c>
      <c r="F36" s="170">
        <v>452602</v>
      </c>
      <c r="G36" s="170">
        <v>0</v>
      </c>
      <c r="H36" s="170">
        <v>0</v>
      </c>
      <c r="I36" s="170">
        <v>0</v>
      </c>
      <c r="J36" s="170">
        <v>0</v>
      </c>
      <c r="K36" s="170">
        <v>0</v>
      </c>
      <c r="L36" s="170">
        <v>129111</v>
      </c>
      <c r="M36" s="170">
        <f t="shared" si="0"/>
        <v>2546987</v>
      </c>
      <c r="N36" s="170">
        <v>214515</v>
      </c>
      <c r="O36" s="170">
        <v>0</v>
      </c>
      <c r="P36" s="170">
        <v>0</v>
      </c>
      <c r="Q36" s="170">
        <v>70563</v>
      </c>
      <c r="R36" s="111">
        <v>29</v>
      </c>
    </row>
    <row r="37" spans="1:18" ht="10.5" customHeight="1" x14ac:dyDescent="0.2">
      <c r="A37" s="111">
        <v>30</v>
      </c>
      <c r="B37" s="91" t="s">
        <v>98</v>
      </c>
      <c r="C37" s="170">
        <v>2422211</v>
      </c>
      <c r="D37" s="170">
        <v>87375808</v>
      </c>
      <c r="E37" s="170">
        <v>3409379</v>
      </c>
      <c r="F37" s="170">
        <v>171244</v>
      </c>
      <c r="G37" s="170">
        <v>0</v>
      </c>
      <c r="H37" s="170">
        <v>0</v>
      </c>
      <c r="I37" s="170">
        <v>0</v>
      </c>
      <c r="J37" s="170">
        <v>0</v>
      </c>
      <c r="K37" s="170">
        <v>0</v>
      </c>
      <c r="L37" s="170">
        <v>2068051</v>
      </c>
      <c r="M37" s="170">
        <f t="shared" si="0"/>
        <v>91866070</v>
      </c>
      <c r="N37" s="170">
        <v>944756</v>
      </c>
      <c r="O37" s="170">
        <v>0</v>
      </c>
      <c r="P37" s="170">
        <v>295654</v>
      </c>
      <c r="Q37" s="170">
        <v>2889628</v>
      </c>
      <c r="R37" s="111">
        <v>30</v>
      </c>
    </row>
    <row r="38" spans="1:18" ht="10.5" customHeight="1" x14ac:dyDescent="0.2">
      <c r="A38" s="111">
        <v>31</v>
      </c>
      <c r="B38" s="91" t="s">
        <v>99</v>
      </c>
      <c r="C38" s="170">
        <v>774857</v>
      </c>
      <c r="D38" s="170">
        <v>12462896</v>
      </c>
      <c r="E38" s="170">
        <v>1293521</v>
      </c>
      <c r="F38" s="170">
        <v>1404820</v>
      </c>
      <c r="G38" s="170">
        <v>0</v>
      </c>
      <c r="H38" s="170">
        <v>0</v>
      </c>
      <c r="I38" s="170">
        <v>0</v>
      </c>
      <c r="J38" s="170">
        <v>0</v>
      </c>
      <c r="K38" s="170">
        <v>0</v>
      </c>
      <c r="L38" s="170">
        <v>970542</v>
      </c>
      <c r="M38" s="170">
        <f t="shared" si="0"/>
        <v>14208295</v>
      </c>
      <c r="N38" s="170">
        <v>1038262</v>
      </c>
      <c r="O38" s="170">
        <v>0</v>
      </c>
      <c r="P38" s="170">
        <v>0</v>
      </c>
      <c r="Q38" s="170">
        <v>891867</v>
      </c>
      <c r="R38" s="111">
        <v>31</v>
      </c>
    </row>
    <row r="39" spans="1:18" ht="10.5" customHeight="1" x14ac:dyDescent="0.2">
      <c r="A39" s="111">
        <v>32</v>
      </c>
      <c r="B39" s="91" t="s">
        <v>100</v>
      </c>
      <c r="C39" s="170">
        <v>314878</v>
      </c>
      <c r="D39" s="170">
        <v>4292010</v>
      </c>
      <c r="E39" s="170">
        <v>471319</v>
      </c>
      <c r="F39" s="170">
        <v>577704</v>
      </c>
      <c r="G39" s="170">
        <v>0</v>
      </c>
      <c r="H39" s="170">
        <v>0</v>
      </c>
      <c r="I39" s="170">
        <v>0</v>
      </c>
      <c r="J39" s="170">
        <v>0</v>
      </c>
      <c r="K39" s="170">
        <v>0</v>
      </c>
      <c r="L39" s="170">
        <v>248976</v>
      </c>
      <c r="M39" s="170">
        <f t="shared" si="0"/>
        <v>4855864</v>
      </c>
      <c r="N39" s="170">
        <v>252219</v>
      </c>
      <c r="O39" s="170">
        <v>0</v>
      </c>
      <c r="P39" s="170">
        <v>0</v>
      </c>
      <c r="Q39" s="170">
        <v>13250</v>
      </c>
      <c r="R39" s="111">
        <v>32</v>
      </c>
    </row>
    <row r="40" spans="1:18" ht="10.5" customHeight="1" x14ac:dyDescent="0.2">
      <c r="A40" s="111">
        <v>33</v>
      </c>
      <c r="B40" s="91" t="s">
        <v>101</v>
      </c>
      <c r="C40" s="170">
        <v>148363</v>
      </c>
      <c r="D40" s="170">
        <v>3605573</v>
      </c>
      <c r="E40" s="170">
        <v>327133</v>
      </c>
      <c r="F40" s="170">
        <v>416420</v>
      </c>
      <c r="G40" s="170">
        <v>0</v>
      </c>
      <c r="H40" s="170">
        <v>0</v>
      </c>
      <c r="I40" s="170">
        <v>0</v>
      </c>
      <c r="J40" s="170">
        <v>0</v>
      </c>
      <c r="K40" s="170">
        <v>0</v>
      </c>
      <c r="L40" s="170">
        <v>176770</v>
      </c>
      <c r="M40" s="170">
        <f t="shared" si="0"/>
        <v>3930706</v>
      </c>
      <c r="N40" s="170">
        <v>261314</v>
      </c>
      <c r="O40" s="170">
        <v>0</v>
      </c>
      <c r="P40" s="170">
        <v>0</v>
      </c>
      <c r="Q40" s="170">
        <v>30336</v>
      </c>
      <c r="R40" s="111">
        <v>33</v>
      </c>
    </row>
    <row r="41" spans="1:18" ht="10.5" customHeight="1" x14ac:dyDescent="0.2">
      <c r="A41" s="111">
        <v>34</v>
      </c>
      <c r="B41" s="91" t="s">
        <v>102</v>
      </c>
      <c r="C41" s="170">
        <v>464466</v>
      </c>
      <c r="D41" s="170">
        <v>9614196</v>
      </c>
      <c r="E41" s="170">
        <v>1101505</v>
      </c>
      <c r="F41" s="170">
        <v>1510203</v>
      </c>
      <c r="G41" s="170">
        <v>0</v>
      </c>
      <c r="H41" s="170">
        <v>0</v>
      </c>
      <c r="I41" s="170">
        <v>0</v>
      </c>
      <c r="J41" s="170">
        <v>0</v>
      </c>
      <c r="K41" s="170">
        <v>0</v>
      </c>
      <c r="L41" s="170">
        <v>549783</v>
      </c>
      <c r="M41" s="170">
        <f t="shared" si="0"/>
        <v>10628445</v>
      </c>
      <c r="N41" s="170">
        <v>419817</v>
      </c>
      <c r="O41" s="170">
        <v>1547</v>
      </c>
      <c r="P41" s="170">
        <v>0</v>
      </c>
      <c r="Q41" s="170">
        <v>0</v>
      </c>
      <c r="R41" s="111">
        <v>34</v>
      </c>
    </row>
    <row r="42" spans="1:18" ht="10.5" customHeight="1" x14ac:dyDescent="0.2">
      <c r="A42" s="111">
        <v>35</v>
      </c>
      <c r="B42" s="91" t="s">
        <v>103</v>
      </c>
      <c r="C42" s="170">
        <v>1173001</v>
      </c>
      <c r="D42" s="170">
        <v>63727322</v>
      </c>
      <c r="E42" s="170">
        <v>4606699</v>
      </c>
      <c r="F42" s="170">
        <v>5716289</v>
      </c>
      <c r="G42" s="170">
        <v>0</v>
      </c>
      <c r="H42" s="170">
        <v>0</v>
      </c>
      <c r="I42" s="170">
        <v>0</v>
      </c>
      <c r="J42" s="170">
        <v>0</v>
      </c>
      <c r="K42" s="170">
        <v>0</v>
      </c>
      <c r="L42" s="170">
        <v>2460677</v>
      </c>
      <c r="M42" s="170">
        <f t="shared" si="0"/>
        <v>67361000</v>
      </c>
      <c r="N42" s="170">
        <v>1547034</v>
      </c>
      <c r="O42" s="170">
        <v>0</v>
      </c>
      <c r="P42" s="170">
        <v>283829</v>
      </c>
      <c r="Q42" s="170">
        <v>15610</v>
      </c>
      <c r="R42" s="111">
        <v>35</v>
      </c>
    </row>
    <row r="43" spans="1:18" ht="10.5" customHeight="1" x14ac:dyDescent="0.2">
      <c r="A43" s="111">
        <v>36</v>
      </c>
      <c r="B43" s="91" t="s">
        <v>104</v>
      </c>
      <c r="C43" s="170">
        <v>136030</v>
      </c>
      <c r="D43" s="170">
        <v>3689516</v>
      </c>
      <c r="E43" s="170">
        <v>397778</v>
      </c>
      <c r="F43" s="170">
        <v>415718</v>
      </c>
      <c r="G43" s="170">
        <v>0</v>
      </c>
      <c r="H43" s="170">
        <v>0</v>
      </c>
      <c r="I43" s="170">
        <v>0</v>
      </c>
      <c r="J43" s="170">
        <v>0</v>
      </c>
      <c r="K43" s="170">
        <v>0</v>
      </c>
      <c r="L43" s="170">
        <v>131518</v>
      </c>
      <c r="M43" s="170">
        <f t="shared" si="0"/>
        <v>3957064</v>
      </c>
      <c r="N43" s="170">
        <v>212247</v>
      </c>
      <c r="O43" s="170">
        <v>0</v>
      </c>
      <c r="P43" s="170">
        <v>0</v>
      </c>
      <c r="Q43" s="170">
        <v>0</v>
      </c>
      <c r="R43" s="111">
        <v>36</v>
      </c>
    </row>
    <row r="44" spans="1:18" ht="10.5" customHeight="1" x14ac:dyDescent="0.2">
      <c r="A44" s="111">
        <v>37</v>
      </c>
      <c r="B44" s="91" t="s">
        <v>105</v>
      </c>
      <c r="C44" s="170">
        <v>255761</v>
      </c>
      <c r="D44" s="170">
        <v>2700086</v>
      </c>
      <c r="E44" s="170">
        <v>214846</v>
      </c>
      <c r="F44" s="170">
        <v>60019</v>
      </c>
      <c r="G44" s="170">
        <v>0</v>
      </c>
      <c r="H44" s="170">
        <v>0</v>
      </c>
      <c r="I44" s="170">
        <v>0</v>
      </c>
      <c r="J44" s="170">
        <v>0</v>
      </c>
      <c r="K44" s="170">
        <v>0</v>
      </c>
      <c r="L44" s="170">
        <v>171041</v>
      </c>
      <c r="M44" s="170">
        <f t="shared" si="0"/>
        <v>3126888</v>
      </c>
      <c r="N44" s="170">
        <v>178882</v>
      </c>
      <c r="O44" s="170">
        <v>0</v>
      </c>
      <c r="P44" s="170">
        <v>0</v>
      </c>
      <c r="Q44" s="170">
        <v>0</v>
      </c>
      <c r="R44" s="111">
        <v>37</v>
      </c>
    </row>
    <row r="45" spans="1:18" ht="10.5" customHeight="1" x14ac:dyDescent="0.2">
      <c r="A45" s="108">
        <v>38</v>
      </c>
      <c r="B45" s="91" t="s">
        <v>106</v>
      </c>
      <c r="C45" s="171">
        <v>240729</v>
      </c>
      <c r="D45" s="171">
        <v>3243573</v>
      </c>
      <c r="E45" s="171">
        <v>541318</v>
      </c>
      <c r="F45" s="171">
        <v>467715</v>
      </c>
      <c r="G45" s="171">
        <v>0</v>
      </c>
      <c r="H45" s="171">
        <v>0</v>
      </c>
      <c r="I45" s="171">
        <v>0</v>
      </c>
      <c r="J45" s="171">
        <v>0</v>
      </c>
      <c r="K45" s="171">
        <v>0</v>
      </c>
      <c r="L45" s="171">
        <v>300402</v>
      </c>
      <c r="M45" s="171">
        <f t="shared" si="0"/>
        <v>3784704</v>
      </c>
      <c r="N45" s="171">
        <v>241020</v>
      </c>
      <c r="O45" s="171">
        <v>0</v>
      </c>
      <c r="P45" s="171">
        <v>0</v>
      </c>
      <c r="Q45" s="171">
        <v>0</v>
      </c>
      <c r="R45" s="108">
        <v>38</v>
      </c>
    </row>
    <row r="46" spans="1:18" ht="10.5" customHeight="1" x14ac:dyDescent="0.2">
      <c r="A46" s="108">
        <f>A45</f>
        <v>38</v>
      </c>
      <c r="B46" s="109" t="s">
        <v>107</v>
      </c>
      <c r="C46" s="173">
        <f t="shared" ref="C46:L46" si="1">SUM(C8:C45)</f>
        <v>16635603</v>
      </c>
      <c r="D46" s="173">
        <f t="shared" si="1"/>
        <v>437428814</v>
      </c>
      <c r="E46" s="173">
        <f t="shared" si="1"/>
        <v>42311748</v>
      </c>
      <c r="F46" s="173">
        <f t="shared" si="1"/>
        <v>37992056</v>
      </c>
      <c r="G46" s="173">
        <f t="shared" si="1"/>
        <v>32900</v>
      </c>
      <c r="H46" s="173">
        <f t="shared" si="1"/>
        <v>92075</v>
      </c>
      <c r="I46" s="173">
        <f t="shared" si="1"/>
        <v>86249</v>
      </c>
      <c r="J46" s="173">
        <f t="shared" si="1"/>
        <v>0</v>
      </c>
      <c r="K46" s="173">
        <f t="shared" si="1"/>
        <v>0</v>
      </c>
      <c r="L46" s="173">
        <f t="shared" si="1"/>
        <v>17633267</v>
      </c>
      <c r="M46" s="173">
        <f t="shared" si="0"/>
        <v>471697684</v>
      </c>
      <c r="N46" s="173">
        <f>SUM(N8:N45)</f>
        <v>21328335</v>
      </c>
      <c r="O46" s="173">
        <f>SUM(O8:O45)</f>
        <v>383281</v>
      </c>
      <c r="P46" s="173">
        <f>SUM(P8:P45)</f>
        <v>3161763</v>
      </c>
      <c r="Q46" s="173">
        <f>SUM(Q8:Q45)</f>
        <v>11667079</v>
      </c>
      <c r="R46" s="108">
        <f>R45</f>
        <v>38</v>
      </c>
    </row>
    <row r="47" spans="1:18" ht="9.75" customHeight="1" x14ac:dyDescent="0.2">
      <c r="A47" s="148"/>
      <c r="B47" s="111"/>
      <c r="C47" s="153"/>
      <c r="D47" s="153"/>
      <c r="E47" s="153"/>
      <c r="F47" s="153"/>
      <c r="G47" s="153"/>
      <c r="H47" s="153"/>
      <c r="I47" s="153"/>
      <c r="J47" s="153"/>
      <c r="K47" s="153"/>
      <c r="L47" s="153"/>
      <c r="M47" s="153"/>
      <c r="N47" s="153"/>
      <c r="O47" s="153"/>
      <c r="P47" s="153"/>
      <c r="Q47" s="153"/>
      <c r="R47" s="148"/>
    </row>
    <row r="162" spans="1:18" s="114" customFormat="1" ht="10.5" customHeight="1" x14ac:dyDescent="0.2">
      <c r="A162" s="93"/>
      <c r="B162" s="93"/>
      <c r="C162" s="93"/>
      <c r="D162" s="93"/>
      <c r="E162" s="93"/>
      <c r="F162" s="93"/>
      <c r="G162" s="93"/>
      <c r="H162" s="93"/>
      <c r="I162" s="93"/>
      <c r="J162" s="93"/>
      <c r="K162" s="93"/>
      <c r="L162" s="93"/>
      <c r="M162" s="93"/>
      <c r="N162" s="93"/>
      <c r="O162" s="93"/>
      <c r="P162" s="93"/>
      <c r="Q162" s="93"/>
      <c r="R162" s="93"/>
    </row>
    <row r="163" spans="1:18" s="114" customFormat="1" ht="10.5" customHeight="1" x14ac:dyDescent="0.2">
      <c r="A163" s="93"/>
      <c r="B163" s="93"/>
      <c r="C163" s="93"/>
      <c r="D163" s="93"/>
      <c r="E163" s="93"/>
      <c r="F163" s="93"/>
      <c r="G163" s="93"/>
      <c r="H163" s="93"/>
      <c r="I163" s="93"/>
      <c r="J163" s="93"/>
      <c r="K163" s="93"/>
      <c r="L163" s="93"/>
      <c r="M163" s="93"/>
      <c r="N163" s="93"/>
      <c r="O163" s="93"/>
      <c r="P163" s="93"/>
      <c r="Q163" s="93"/>
      <c r="R163" s="93"/>
    </row>
    <row r="164" spans="1:18" s="114" customFormat="1" ht="10.5" customHeight="1" x14ac:dyDescent="0.2">
      <c r="A164" s="93"/>
      <c r="B164" s="93"/>
      <c r="C164" s="93"/>
      <c r="D164" s="93"/>
      <c r="E164" s="93"/>
      <c r="F164" s="93"/>
      <c r="G164" s="93"/>
      <c r="H164" s="93"/>
      <c r="I164" s="93"/>
      <c r="J164" s="93"/>
      <c r="K164" s="93"/>
      <c r="L164" s="93"/>
      <c r="M164" s="93"/>
      <c r="N164" s="93"/>
      <c r="O164" s="93"/>
      <c r="P164" s="93"/>
      <c r="Q164" s="93"/>
      <c r="R164" s="93"/>
    </row>
    <row r="165" spans="1:18" s="114" customFormat="1" ht="10.5" customHeight="1" x14ac:dyDescent="0.2">
      <c r="A165" s="93"/>
      <c r="B165" s="93"/>
      <c r="C165" s="93"/>
      <c r="D165" s="93"/>
      <c r="E165" s="93"/>
      <c r="F165" s="93"/>
      <c r="G165" s="93"/>
      <c r="H165" s="93"/>
      <c r="I165" s="93"/>
      <c r="J165" s="93"/>
      <c r="K165" s="93"/>
      <c r="L165" s="93"/>
      <c r="M165" s="93"/>
      <c r="N165" s="93"/>
      <c r="O165" s="93"/>
      <c r="P165" s="93"/>
      <c r="Q165" s="93"/>
      <c r="R165" s="93"/>
    </row>
    <row r="166" spans="1:18" ht="10.5" customHeight="1" x14ac:dyDescent="0.2"/>
    <row r="167" spans="1:18" ht="10.5" customHeight="1" x14ac:dyDescent="0.2"/>
    <row r="168" spans="1:18" ht="10.5" customHeight="1" x14ac:dyDescent="0.2"/>
    <row r="169" spans="1:18" ht="10.5" customHeight="1" x14ac:dyDescent="0.2"/>
    <row r="170" spans="1:18" ht="10.5" customHeight="1" x14ac:dyDescent="0.2"/>
    <row r="171" spans="1:18" ht="10.5" customHeight="1" x14ac:dyDescent="0.2"/>
    <row r="172" spans="1:18" ht="10.5" customHeight="1" x14ac:dyDescent="0.2"/>
    <row r="173" spans="1:18" ht="10.5" customHeight="1" x14ac:dyDescent="0.2"/>
    <row r="174" spans="1:18" ht="10.5" customHeight="1" x14ac:dyDescent="0.2"/>
    <row r="175" spans="1:18" ht="10.5" customHeight="1" x14ac:dyDescent="0.2"/>
    <row r="221" ht="12" customHeight="1" x14ac:dyDescent="0.2"/>
    <row r="238" spans="1:18" s="114" customFormat="1" ht="10.5" customHeight="1" x14ac:dyDescent="0.2">
      <c r="A238" s="93"/>
      <c r="B238" s="93"/>
      <c r="C238" s="93"/>
      <c r="D238" s="93"/>
      <c r="E238" s="93"/>
      <c r="F238" s="93"/>
      <c r="G238" s="93"/>
      <c r="H238" s="93"/>
      <c r="I238" s="93"/>
      <c r="J238" s="93"/>
      <c r="K238" s="93"/>
      <c r="L238" s="93"/>
      <c r="M238" s="93"/>
      <c r="N238" s="93"/>
      <c r="O238" s="93"/>
      <c r="P238" s="93"/>
      <c r="Q238" s="93"/>
      <c r="R238" s="93"/>
    </row>
  </sheetData>
  <printOptions gridLines="1" gridLinesSet="0"/>
  <pageMargins left="0.5" right="0.5" top="0.5" bottom="0.3" header="0.5" footer="0.5"/>
  <pageSetup paperSize="5" scale="94" fitToHeight="0" pageOrder="overThenDown" orientation="landscape" r:id="rId1"/>
  <headerFooter alignWithMargins="0"/>
  <rowBreaks count="1" manualBreakCount="1">
    <brk id="162" max="5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5"/>
  <sheetViews>
    <sheetView zoomScaleNormal="100" workbookViewId="0"/>
  </sheetViews>
  <sheetFormatPr defaultRowHeight="11.25" x14ac:dyDescent="0.2"/>
  <cols>
    <col min="1" max="1" width="3.83203125" style="93" bestFit="1" customWidth="1"/>
    <col min="2" max="2" width="14.1640625" style="93" bestFit="1" customWidth="1"/>
    <col min="3" max="3" width="13" style="93" bestFit="1" customWidth="1"/>
    <col min="4" max="4" width="14.1640625" style="93" bestFit="1" customWidth="1"/>
    <col min="5" max="5" width="15.5" style="93" customWidth="1"/>
    <col min="6" max="6" width="13" style="93" bestFit="1" customWidth="1"/>
    <col min="7" max="7" width="12.1640625" style="93" customWidth="1"/>
    <col min="8" max="8" width="11.1640625" style="93" customWidth="1"/>
    <col min="9" max="9" width="11.33203125" style="93" customWidth="1"/>
    <col min="10" max="10" width="14.33203125" style="93" customWidth="1"/>
    <col min="11" max="11" width="12.83203125" style="93" bestFit="1" customWidth="1"/>
    <col min="12" max="12" width="12.5" style="93" bestFit="1" customWidth="1"/>
    <col min="13" max="13" width="14.1640625" style="93" bestFit="1" customWidth="1"/>
    <col min="14" max="14" width="16.33203125" style="93" customWidth="1"/>
    <col min="15" max="15" width="11.5" style="93" bestFit="1" customWidth="1"/>
    <col min="16" max="16" width="12" style="93" bestFit="1" customWidth="1"/>
    <col min="17" max="17" width="12.5" style="93" bestFit="1" customWidth="1"/>
    <col min="18" max="18" width="3.83203125" style="93" bestFit="1" customWidth="1"/>
    <col min="19" max="16384" width="9.33203125" style="93"/>
  </cols>
  <sheetData>
    <row r="1" spans="1:18" ht="12" x14ac:dyDescent="0.2">
      <c r="A1" s="176" t="s">
        <v>46</v>
      </c>
      <c r="B1" s="140"/>
      <c r="C1" s="140"/>
      <c r="D1" s="140"/>
      <c r="E1" s="140"/>
      <c r="F1" s="140"/>
      <c r="G1" s="140"/>
      <c r="H1" s="140"/>
      <c r="I1" s="140"/>
      <c r="J1" s="140"/>
      <c r="K1" s="140"/>
      <c r="L1" s="140"/>
      <c r="M1" s="140"/>
      <c r="N1" s="140"/>
      <c r="O1" s="140"/>
      <c r="P1" s="140"/>
      <c r="Q1" s="140"/>
      <c r="R1" s="135"/>
    </row>
    <row r="2" spans="1:18" ht="12" x14ac:dyDescent="0.2">
      <c r="A2" s="140" t="s">
        <v>287</v>
      </c>
      <c r="B2" s="140"/>
      <c r="C2" s="140"/>
      <c r="D2" s="140"/>
      <c r="E2" s="140"/>
      <c r="F2" s="140"/>
      <c r="G2" s="140"/>
      <c r="H2" s="135"/>
      <c r="I2" s="140"/>
      <c r="J2" s="158"/>
      <c r="K2" s="159"/>
      <c r="L2" s="140"/>
      <c r="M2" s="140"/>
      <c r="N2" s="140"/>
      <c r="O2" s="140"/>
      <c r="P2" s="140"/>
      <c r="Q2" s="135"/>
      <c r="R2" s="158"/>
    </row>
    <row r="3" spans="1:18" ht="12" x14ac:dyDescent="0.2">
      <c r="A3" s="177" t="s">
        <v>48</v>
      </c>
      <c r="B3" s="140"/>
      <c r="C3" s="140"/>
      <c r="D3" s="140"/>
      <c r="E3" s="140"/>
      <c r="F3" s="140"/>
      <c r="G3" s="140"/>
      <c r="H3" s="135"/>
      <c r="I3" s="140"/>
      <c r="J3" s="158"/>
      <c r="K3" s="159"/>
      <c r="L3" s="140"/>
      <c r="M3" s="140"/>
      <c r="N3" s="140"/>
      <c r="O3" s="140"/>
      <c r="P3" s="140"/>
      <c r="Q3" s="135"/>
      <c r="R3" s="184"/>
    </row>
    <row r="4" spans="1:18" x14ac:dyDescent="0.2">
      <c r="A4" s="111"/>
      <c r="B4" s="111"/>
      <c r="C4" s="111"/>
      <c r="D4" s="111"/>
      <c r="L4" s="111"/>
      <c r="M4" s="111"/>
      <c r="N4" s="182"/>
      <c r="O4" s="182"/>
      <c r="P4" s="182"/>
      <c r="Q4" s="139"/>
      <c r="R4" s="111"/>
    </row>
    <row r="5" spans="1:18" x14ac:dyDescent="0.2">
      <c r="A5" s="111"/>
      <c r="B5" s="111"/>
      <c r="C5" s="111"/>
      <c r="D5" s="165" t="s">
        <v>288</v>
      </c>
      <c r="E5" s="165"/>
      <c r="F5" s="165"/>
      <c r="G5" s="165"/>
      <c r="H5" s="165"/>
      <c r="I5" s="165"/>
      <c r="J5" s="165"/>
      <c r="K5" s="165"/>
      <c r="L5" s="111"/>
      <c r="M5" s="111"/>
      <c r="N5" s="139"/>
      <c r="O5" s="139"/>
      <c r="P5" s="139"/>
      <c r="Q5" s="139"/>
      <c r="R5" s="111"/>
    </row>
    <row r="6" spans="1:18" x14ac:dyDescent="0.2">
      <c r="A6" s="111"/>
      <c r="B6" s="111"/>
      <c r="C6" s="111"/>
      <c r="D6" s="111"/>
      <c r="E6" s="165" t="s">
        <v>289</v>
      </c>
      <c r="F6" s="165"/>
      <c r="G6" s="165"/>
      <c r="H6" s="165"/>
      <c r="I6" s="165"/>
      <c r="J6" s="165"/>
      <c r="K6" s="165"/>
      <c r="L6" s="111"/>
      <c r="M6" s="111"/>
      <c r="N6" s="97" t="s">
        <v>290</v>
      </c>
      <c r="O6" s="97"/>
      <c r="P6" s="97"/>
      <c r="Q6" s="97"/>
      <c r="R6" s="111"/>
    </row>
    <row r="7" spans="1:18" s="102" customFormat="1" ht="45" x14ac:dyDescent="0.2">
      <c r="A7" s="152" t="s">
        <v>55</v>
      </c>
      <c r="B7" s="152" t="s">
        <v>57</v>
      </c>
      <c r="C7" s="167" t="s">
        <v>291</v>
      </c>
      <c r="D7" s="152" t="s">
        <v>292</v>
      </c>
      <c r="E7" s="168" t="s">
        <v>293</v>
      </c>
      <c r="F7" s="152" t="s">
        <v>294</v>
      </c>
      <c r="G7" s="168" t="s">
        <v>295</v>
      </c>
      <c r="H7" s="168" t="s">
        <v>296</v>
      </c>
      <c r="I7" s="168" t="s">
        <v>297</v>
      </c>
      <c r="J7" s="152" t="s">
        <v>298</v>
      </c>
      <c r="K7" s="168" t="s">
        <v>299</v>
      </c>
      <c r="L7" s="167" t="s">
        <v>300</v>
      </c>
      <c r="M7" s="152" t="s">
        <v>107</v>
      </c>
      <c r="N7" s="123" t="s">
        <v>301</v>
      </c>
      <c r="O7" s="123" t="s">
        <v>59</v>
      </c>
      <c r="P7" s="123" t="s">
        <v>60</v>
      </c>
      <c r="Q7" s="123" t="s">
        <v>302</v>
      </c>
      <c r="R7" s="152" t="s">
        <v>55</v>
      </c>
    </row>
    <row r="8" spans="1:18" x14ac:dyDescent="0.2">
      <c r="A8" s="111">
        <v>1</v>
      </c>
      <c r="B8" s="111" t="s">
        <v>108</v>
      </c>
      <c r="C8" s="169">
        <v>131846</v>
      </c>
      <c r="D8" s="169">
        <v>3532726</v>
      </c>
      <c r="E8" s="169">
        <v>296726</v>
      </c>
      <c r="F8" s="169">
        <v>540668</v>
      </c>
      <c r="G8" s="169">
        <v>0</v>
      </c>
      <c r="H8" s="169">
        <v>0</v>
      </c>
      <c r="I8" s="169">
        <v>0</v>
      </c>
      <c r="J8" s="169">
        <v>0</v>
      </c>
      <c r="K8" s="169">
        <v>0</v>
      </c>
      <c r="L8" s="169">
        <v>192922</v>
      </c>
      <c r="M8" s="169">
        <f t="shared" ref="M8:M71" si="0">(C8+D8+L8)</f>
        <v>3857494</v>
      </c>
      <c r="N8" s="169">
        <v>267065</v>
      </c>
      <c r="O8" s="169">
        <v>0</v>
      </c>
      <c r="P8" s="169">
        <v>0</v>
      </c>
      <c r="Q8" s="169">
        <v>245749</v>
      </c>
      <c r="R8" s="111">
        <v>1</v>
      </c>
    </row>
    <row r="9" spans="1:18" x14ac:dyDescent="0.2">
      <c r="A9" s="111">
        <v>2</v>
      </c>
      <c r="B9" s="111" t="s">
        <v>109</v>
      </c>
      <c r="C9" s="170">
        <v>674548</v>
      </c>
      <c r="D9" s="170">
        <v>9049386</v>
      </c>
      <c r="E9" s="170">
        <v>0</v>
      </c>
      <c r="F9" s="170">
        <v>0</v>
      </c>
      <c r="G9" s="170">
        <v>0</v>
      </c>
      <c r="H9" s="170">
        <v>0</v>
      </c>
      <c r="I9" s="170">
        <v>0</v>
      </c>
      <c r="J9" s="170">
        <v>0</v>
      </c>
      <c r="K9" s="170">
        <v>0</v>
      </c>
      <c r="L9" s="170">
        <v>726891</v>
      </c>
      <c r="M9" s="170">
        <f t="shared" si="0"/>
        <v>10450825</v>
      </c>
      <c r="N9" s="170">
        <v>536541</v>
      </c>
      <c r="O9" s="170">
        <v>3464</v>
      </c>
      <c r="P9" s="170">
        <v>0</v>
      </c>
      <c r="Q9" s="170">
        <v>365444</v>
      </c>
      <c r="R9" s="111">
        <v>2</v>
      </c>
    </row>
    <row r="10" spans="1:18" x14ac:dyDescent="0.2">
      <c r="A10" s="111">
        <v>3</v>
      </c>
      <c r="B10" s="111" t="s">
        <v>110</v>
      </c>
      <c r="C10" s="170">
        <v>69594</v>
      </c>
      <c r="D10" s="170">
        <v>973819</v>
      </c>
      <c r="E10" s="170">
        <v>382818</v>
      </c>
      <c r="F10" s="170">
        <v>383192</v>
      </c>
      <c r="G10" s="170">
        <v>0</v>
      </c>
      <c r="H10" s="170">
        <v>0</v>
      </c>
      <c r="I10" s="170">
        <v>0</v>
      </c>
      <c r="J10" s="170">
        <v>0</v>
      </c>
      <c r="K10" s="170">
        <v>0</v>
      </c>
      <c r="L10" s="170">
        <v>265078</v>
      </c>
      <c r="M10" s="170">
        <f t="shared" si="0"/>
        <v>1308491</v>
      </c>
      <c r="N10" s="170">
        <v>322500</v>
      </c>
      <c r="O10" s="170">
        <v>0</v>
      </c>
      <c r="P10" s="170">
        <v>0</v>
      </c>
      <c r="Q10" s="170">
        <v>64812</v>
      </c>
      <c r="R10" s="111">
        <v>3</v>
      </c>
    </row>
    <row r="11" spans="1:18" x14ac:dyDescent="0.2">
      <c r="A11" s="111">
        <v>4</v>
      </c>
      <c r="B11" s="111" t="s">
        <v>111</v>
      </c>
      <c r="C11" s="170">
        <v>142256</v>
      </c>
      <c r="D11" s="170">
        <v>1296323</v>
      </c>
      <c r="E11" s="170">
        <v>251042</v>
      </c>
      <c r="F11" s="170">
        <v>285310</v>
      </c>
      <c r="G11" s="170">
        <v>0</v>
      </c>
      <c r="H11" s="170">
        <v>0</v>
      </c>
      <c r="I11" s="170">
        <v>0</v>
      </c>
      <c r="J11" s="170">
        <v>0</v>
      </c>
      <c r="K11" s="170">
        <v>0</v>
      </c>
      <c r="L11" s="170">
        <v>122608</v>
      </c>
      <c r="M11" s="170">
        <f t="shared" si="0"/>
        <v>1561187</v>
      </c>
      <c r="N11" s="170">
        <v>232379</v>
      </c>
      <c r="O11" s="170">
        <v>0</v>
      </c>
      <c r="P11" s="170">
        <v>0</v>
      </c>
      <c r="Q11" s="170">
        <v>0</v>
      </c>
      <c r="R11" s="111">
        <v>4</v>
      </c>
    </row>
    <row r="12" spans="1:18" x14ac:dyDescent="0.2">
      <c r="A12" s="111">
        <v>5</v>
      </c>
      <c r="B12" s="111" t="s">
        <v>112</v>
      </c>
      <c r="C12" s="170">
        <v>210317</v>
      </c>
      <c r="D12" s="170">
        <v>2066074</v>
      </c>
      <c r="E12" s="170">
        <v>335498</v>
      </c>
      <c r="F12" s="170">
        <v>427419</v>
      </c>
      <c r="G12" s="170">
        <v>0</v>
      </c>
      <c r="H12" s="170">
        <v>0</v>
      </c>
      <c r="I12" s="170">
        <v>0</v>
      </c>
      <c r="J12" s="170">
        <v>0</v>
      </c>
      <c r="K12" s="170">
        <v>0</v>
      </c>
      <c r="L12" s="170">
        <v>220958</v>
      </c>
      <c r="M12" s="170">
        <f t="shared" si="0"/>
        <v>2497349</v>
      </c>
      <c r="N12" s="170">
        <v>282911</v>
      </c>
      <c r="O12" s="170">
        <v>0</v>
      </c>
      <c r="P12" s="170">
        <v>0</v>
      </c>
      <c r="Q12" s="170">
        <v>88944</v>
      </c>
      <c r="R12" s="111">
        <v>5</v>
      </c>
    </row>
    <row r="13" spans="1:18" x14ac:dyDescent="0.2">
      <c r="A13" s="111">
        <v>6</v>
      </c>
      <c r="B13" s="111" t="s">
        <v>113</v>
      </c>
      <c r="C13" s="170">
        <v>203430</v>
      </c>
      <c r="D13" s="170">
        <v>1255849</v>
      </c>
      <c r="E13" s="170">
        <v>355258</v>
      </c>
      <c r="F13" s="170">
        <v>268373</v>
      </c>
      <c r="G13" s="170">
        <v>0</v>
      </c>
      <c r="H13" s="170">
        <v>0</v>
      </c>
      <c r="I13" s="170">
        <v>0</v>
      </c>
      <c r="J13" s="170">
        <v>0</v>
      </c>
      <c r="K13" s="170">
        <v>0</v>
      </c>
      <c r="L13" s="170">
        <v>169714</v>
      </c>
      <c r="M13" s="170">
        <f t="shared" si="0"/>
        <v>1628993</v>
      </c>
      <c r="N13" s="170">
        <v>219020</v>
      </c>
      <c r="O13" s="170">
        <v>0</v>
      </c>
      <c r="P13" s="170">
        <v>0</v>
      </c>
      <c r="Q13" s="170">
        <v>0</v>
      </c>
      <c r="R13" s="111">
        <v>6</v>
      </c>
    </row>
    <row r="14" spans="1:18" x14ac:dyDescent="0.2">
      <c r="A14" s="111">
        <v>7</v>
      </c>
      <c r="B14" s="111" t="s">
        <v>114</v>
      </c>
      <c r="C14" s="170">
        <v>1713509</v>
      </c>
      <c r="D14" s="170">
        <v>44522506</v>
      </c>
      <c r="E14" s="170">
        <v>6653721</v>
      </c>
      <c r="F14" s="170">
        <v>8386168</v>
      </c>
      <c r="G14" s="170">
        <v>0</v>
      </c>
      <c r="H14" s="170">
        <v>0</v>
      </c>
      <c r="I14" s="170">
        <v>0</v>
      </c>
      <c r="J14" s="170">
        <v>0</v>
      </c>
      <c r="K14" s="170">
        <v>0</v>
      </c>
      <c r="L14" s="170">
        <v>1803113</v>
      </c>
      <c r="M14" s="170">
        <f t="shared" si="0"/>
        <v>48039128</v>
      </c>
      <c r="N14" s="170">
        <v>1032318</v>
      </c>
      <c r="O14" s="170">
        <v>29700</v>
      </c>
      <c r="P14" s="170">
        <v>0</v>
      </c>
      <c r="Q14" s="170">
        <v>7338040</v>
      </c>
      <c r="R14" s="111">
        <v>7</v>
      </c>
    </row>
    <row r="15" spans="1:18" x14ac:dyDescent="0.2">
      <c r="A15" s="111">
        <v>8</v>
      </c>
      <c r="B15" s="111" t="s">
        <v>115</v>
      </c>
      <c r="C15" s="170">
        <v>152553</v>
      </c>
      <c r="D15" s="170">
        <v>4701312</v>
      </c>
      <c r="E15" s="170">
        <v>840380</v>
      </c>
      <c r="F15" s="170">
        <v>518848</v>
      </c>
      <c r="G15" s="170">
        <v>0</v>
      </c>
      <c r="H15" s="170">
        <v>0</v>
      </c>
      <c r="I15" s="170">
        <v>0</v>
      </c>
      <c r="J15" s="170">
        <v>0</v>
      </c>
      <c r="K15" s="170">
        <v>0</v>
      </c>
      <c r="L15" s="170">
        <v>498299</v>
      </c>
      <c r="M15" s="170">
        <f t="shared" si="0"/>
        <v>5352164</v>
      </c>
      <c r="N15" s="170">
        <v>420827</v>
      </c>
      <c r="O15" s="170">
        <v>11</v>
      </c>
      <c r="P15" s="170">
        <v>0</v>
      </c>
      <c r="Q15" s="170">
        <v>95110</v>
      </c>
      <c r="R15" s="111">
        <v>8</v>
      </c>
    </row>
    <row r="16" spans="1:18" x14ac:dyDescent="0.2">
      <c r="A16" s="111">
        <v>9</v>
      </c>
      <c r="B16" s="111" t="s">
        <v>116</v>
      </c>
      <c r="C16" s="170">
        <v>164349</v>
      </c>
      <c r="D16" s="170">
        <v>748053</v>
      </c>
      <c r="E16" s="170">
        <v>200422</v>
      </c>
      <c r="F16" s="170">
        <v>231616</v>
      </c>
      <c r="G16" s="170">
        <v>0</v>
      </c>
      <c r="H16" s="170">
        <v>0</v>
      </c>
      <c r="I16" s="170">
        <v>0</v>
      </c>
      <c r="J16" s="170">
        <v>0</v>
      </c>
      <c r="K16" s="170">
        <v>0</v>
      </c>
      <c r="L16" s="170">
        <v>134047</v>
      </c>
      <c r="M16" s="170">
        <f t="shared" si="0"/>
        <v>1046449</v>
      </c>
      <c r="N16" s="170">
        <v>191119</v>
      </c>
      <c r="O16" s="170">
        <v>0</v>
      </c>
      <c r="P16" s="170">
        <v>0</v>
      </c>
      <c r="Q16" s="170">
        <v>4521</v>
      </c>
      <c r="R16" s="111">
        <v>9</v>
      </c>
    </row>
    <row r="17" spans="1:18" x14ac:dyDescent="0.2">
      <c r="A17" s="111">
        <v>10</v>
      </c>
      <c r="B17" s="111" t="s">
        <v>117</v>
      </c>
      <c r="C17" s="170">
        <v>118498</v>
      </c>
      <c r="D17" s="170">
        <v>2643229</v>
      </c>
      <c r="E17" s="170">
        <v>589927</v>
      </c>
      <c r="F17" s="170">
        <v>670409</v>
      </c>
      <c r="G17" s="170">
        <v>0</v>
      </c>
      <c r="H17" s="170">
        <v>0</v>
      </c>
      <c r="I17" s="170">
        <v>0</v>
      </c>
      <c r="J17" s="170">
        <v>0</v>
      </c>
      <c r="K17" s="170">
        <v>0</v>
      </c>
      <c r="L17" s="170">
        <v>355941</v>
      </c>
      <c r="M17" s="170">
        <f t="shared" si="0"/>
        <v>3117668</v>
      </c>
      <c r="N17" s="170">
        <v>485552</v>
      </c>
      <c r="O17" s="170">
        <v>0</v>
      </c>
      <c r="P17" s="170">
        <v>0</v>
      </c>
      <c r="Q17" s="170">
        <v>2316</v>
      </c>
      <c r="R17" s="111">
        <v>10</v>
      </c>
    </row>
    <row r="18" spans="1:18" x14ac:dyDescent="0.2">
      <c r="A18" s="111">
        <v>11</v>
      </c>
      <c r="B18" s="111" t="s">
        <v>118</v>
      </c>
      <c r="C18" s="170">
        <v>55142</v>
      </c>
      <c r="D18" s="170">
        <v>881362</v>
      </c>
      <c r="E18" s="170">
        <v>181769</v>
      </c>
      <c r="F18" s="170">
        <v>161060</v>
      </c>
      <c r="G18" s="170">
        <v>35210</v>
      </c>
      <c r="H18" s="170">
        <v>0</v>
      </c>
      <c r="I18" s="170">
        <v>0</v>
      </c>
      <c r="J18" s="170">
        <v>0</v>
      </c>
      <c r="K18" s="170">
        <v>0</v>
      </c>
      <c r="L18" s="170">
        <v>103437</v>
      </c>
      <c r="M18" s="170">
        <f t="shared" si="0"/>
        <v>1039941</v>
      </c>
      <c r="N18" s="170">
        <v>176715</v>
      </c>
      <c r="O18" s="170">
        <v>0</v>
      </c>
      <c r="P18" s="170">
        <v>0</v>
      </c>
      <c r="Q18" s="170">
        <v>6085</v>
      </c>
      <c r="R18" s="111">
        <v>11</v>
      </c>
    </row>
    <row r="19" spans="1:18" x14ac:dyDescent="0.2">
      <c r="A19" s="111">
        <v>12</v>
      </c>
      <c r="B19" s="111" t="s">
        <v>119</v>
      </c>
      <c r="C19" s="170">
        <v>229753</v>
      </c>
      <c r="D19" s="170">
        <v>2751155</v>
      </c>
      <c r="E19" s="170">
        <v>379960</v>
      </c>
      <c r="F19" s="170">
        <v>464851</v>
      </c>
      <c r="G19" s="170">
        <v>0</v>
      </c>
      <c r="H19" s="170">
        <v>0</v>
      </c>
      <c r="I19" s="170">
        <v>0</v>
      </c>
      <c r="J19" s="170">
        <v>0</v>
      </c>
      <c r="K19" s="170">
        <v>0</v>
      </c>
      <c r="L19" s="170">
        <v>306279</v>
      </c>
      <c r="M19" s="170">
        <f t="shared" si="0"/>
        <v>3287187</v>
      </c>
      <c r="N19" s="170">
        <v>653770</v>
      </c>
      <c r="O19" s="170">
        <v>0</v>
      </c>
      <c r="P19" s="170">
        <v>0</v>
      </c>
      <c r="Q19" s="170">
        <v>150</v>
      </c>
      <c r="R19" s="111">
        <v>12</v>
      </c>
    </row>
    <row r="20" spans="1:18" x14ac:dyDescent="0.2">
      <c r="A20" s="111">
        <v>13</v>
      </c>
      <c r="B20" s="111" t="s">
        <v>120</v>
      </c>
      <c r="C20" s="170">
        <v>198398</v>
      </c>
      <c r="D20" s="170">
        <v>1228291</v>
      </c>
      <c r="E20" s="170">
        <v>201062</v>
      </c>
      <c r="F20" s="170">
        <v>244665</v>
      </c>
      <c r="G20" s="170">
        <v>0</v>
      </c>
      <c r="H20" s="170">
        <v>0</v>
      </c>
      <c r="I20" s="170">
        <v>0</v>
      </c>
      <c r="J20" s="170">
        <v>0</v>
      </c>
      <c r="K20" s="170">
        <v>0</v>
      </c>
      <c r="L20" s="170">
        <v>148334</v>
      </c>
      <c r="M20" s="170">
        <f t="shared" si="0"/>
        <v>1575023</v>
      </c>
      <c r="N20" s="170">
        <v>207970</v>
      </c>
      <c r="O20" s="170">
        <v>0</v>
      </c>
      <c r="P20" s="170">
        <v>0</v>
      </c>
      <c r="Q20" s="170">
        <v>0</v>
      </c>
      <c r="R20" s="111">
        <v>13</v>
      </c>
    </row>
    <row r="21" spans="1:18" x14ac:dyDescent="0.2">
      <c r="A21" s="111">
        <v>14</v>
      </c>
      <c r="B21" s="111" t="s">
        <v>121</v>
      </c>
      <c r="C21" s="170">
        <v>367036</v>
      </c>
      <c r="D21" s="170">
        <v>1382736</v>
      </c>
      <c r="E21" s="170">
        <v>363939</v>
      </c>
      <c r="F21" s="170">
        <v>351887</v>
      </c>
      <c r="G21" s="170">
        <v>0</v>
      </c>
      <c r="H21" s="170">
        <v>0</v>
      </c>
      <c r="I21" s="170">
        <v>0</v>
      </c>
      <c r="J21" s="170">
        <v>0</v>
      </c>
      <c r="K21" s="170">
        <v>0</v>
      </c>
      <c r="L21" s="170">
        <v>228187</v>
      </c>
      <c r="M21" s="170">
        <f t="shared" si="0"/>
        <v>1977959</v>
      </c>
      <c r="N21" s="170">
        <v>300017</v>
      </c>
      <c r="O21" s="170">
        <v>0</v>
      </c>
      <c r="P21" s="170">
        <v>0</v>
      </c>
      <c r="Q21" s="170">
        <v>5416</v>
      </c>
      <c r="R21" s="111">
        <v>14</v>
      </c>
    </row>
    <row r="22" spans="1:18" x14ac:dyDescent="0.2">
      <c r="A22" s="111">
        <v>15</v>
      </c>
      <c r="B22" s="111" t="s">
        <v>122</v>
      </c>
      <c r="C22" s="170">
        <v>77954</v>
      </c>
      <c r="D22" s="170">
        <v>1187164</v>
      </c>
      <c r="E22" s="170">
        <v>233875</v>
      </c>
      <c r="F22" s="170">
        <v>266752</v>
      </c>
      <c r="G22" s="170">
        <v>0</v>
      </c>
      <c r="H22" s="170">
        <v>0</v>
      </c>
      <c r="I22" s="170">
        <v>0</v>
      </c>
      <c r="J22" s="170">
        <v>0</v>
      </c>
      <c r="K22" s="170">
        <v>0</v>
      </c>
      <c r="L22" s="170">
        <v>150184</v>
      </c>
      <c r="M22" s="170">
        <f t="shared" si="0"/>
        <v>1415302</v>
      </c>
      <c r="N22" s="170">
        <v>196833</v>
      </c>
      <c r="O22" s="170">
        <v>0</v>
      </c>
      <c r="P22" s="170">
        <v>0</v>
      </c>
      <c r="Q22" s="170">
        <v>0</v>
      </c>
      <c r="R22" s="111">
        <v>15</v>
      </c>
    </row>
    <row r="23" spans="1:18" x14ac:dyDescent="0.2">
      <c r="A23" s="111">
        <v>16</v>
      </c>
      <c r="B23" s="111" t="s">
        <v>123</v>
      </c>
      <c r="C23" s="170">
        <v>79376</v>
      </c>
      <c r="D23" s="170">
        <v>3982846</v>
      </c>
      <c r="E23" s="170">
        <v>362123</v>
      </c>
      <c r="F23" s="170">
        <v>565164</v>
      </c>
      <c r="G23" s="170">
        <v>0</v>
      </c>
      <c r="H23" s="170">
        <v>0</v>
      </c>
      <c r="I23" s="170">
        <v>0</v>
      </c>
      <c r="J23" s="170">
        <v>0</v>
      </c>
      <c r="K23" s="170">
        <v>0</v>
      </c>
      <c r="L23" s="170">
        <v>250172</v>
      </c>
      <c r="M23" s="170">
        <f t="shared" si="0"/>
        <v>4312394</v>
      </c>
      <c r="N23" s="170">
        <v>351267</v>
      </c>
      <c r="O23" s="170">
        <v>0</v>
      </c>
      <c r="P23" s="170">
        <v>0</v>
      </c>
      <c r="Q23" s="170">
        <v>411790</v>
      </c>
      <c r="R23" s="111">
        <v>16</v>
      </c>
    </row>
    <row r="24" spans="1:18" x14ac:dyDescent="0.2">
      <c r="A24" s="111">
        <v>17</v>
      </c>
      <c r="B24" s="111" t="s">
        <v>124</v>
      </c>
      <c r="C24" s="170">
        <v>193937</v>
      </c>
      <c r="D24" s="170">
        <v>2820004</v>
      </c>
      <c r="E24" s="170">
        <v>757811</v>
      </c>
      <c r="F24" s="170">
        <v>580206</v>
      </c>
      <c r="G24" s="170">
        <v>0</v>
      </c>
      <c r="H24" s="170">
        <v>0</v>
      </c>
      <c r="I24" s="170">
        <v>0</v>
      </c>
      <c r="J24" s="170">
        <v>0</v>
      </c>
      <c r="K24" s="170">
        <v>0</v>
      </c>
      <c r="L24" s="170">
        <v>232640</v>
      </c>
      <c r="M24" s="170">
        <f t="shared" si="0"/>
        <v>3246581</v>
      </c>
      <c r="N24" s="170">
        <v>262374</v>
      </c>
      <c r="O24" s="170">
        <v>0</v>
      </c>
      <c r="P24" s="170">
        <v>0</v>
      </c>
      <c r="Q24" s="170">
        <v>8185</v>
      </c>
      <c r="R24" s="111">
        <v>17</v>
      </c>
    </row>
    <row r="25" spans="1:18" x14ac:dyDescent="0.2">
      <c r="A25" s="111">
        <v>18</v>
      </c>
      <c r="B25" s="111" t="s">
        <v>125</v>
      </c>
      <c r="C25" s="170">
        <v>420900</v>
      </c>
      <c r="D25" s="170">
        <v>1825019</v>
      </c>
      <c r="E25" s="170">
        <v>654729</v>
      </c>
      <c r="F25" s="170">
        <v>353013</v>
      </c>
      <c r="G25" s="170">
        <v>0</v>
      </c>
      <c r="H25" s="170">
        <v>0</v>
      </c>
      <c r="I25" s="170">
        <v>0</v>
      </c>
      <c r="J25" s="170">
        <v>0</v>
      </c>
      <c r="K25" s="170">
        <v>0</v>
      </c>
      <c r="L25" s="170">
        <v>209379</v>
      </c>
      <c r="M25" s="170">
        <f t="shared" si="0"/>
        <v>2455298</v>
      </c>
      <c r="N25" s="170">
        <v>280120</v>
      </c>
      <c r="O25" s="170">
        <v>0</v>
      </c>
      <c r="P25" s="170">
        <v>0</v>
      </c>
      <c r="Q25" s="170">
        <v>12531</v>
      </c>
      <c r="R25" s="111">
        <v>18</v>
      </c>
    </row>
    <row r="26" spans="1:18" x14ac:dyDescent="0.2">
      <c r="A26" s="111">
        <v>19</v>
      </c>
      <c r="B26" s="111" t="s">
        <v>126</v>
      </c>
      <c r="C26" s="170">
        <v>58825</v>
      </c>
      <c r="D26" s="170">
        <v>1848570</v>
      </c>
      <c r="E26" s="170">
        <v>231517</v>
      </c>
      <c r="F26" s="170">
        <v>169749</v>
      </c>
      <c r="G26" s="170">
        <v>0</v>
      </c>
      <c r="H26" s="170">
        <v>70323</v>
      </c>
      <c r="I26" s="170">
        <v>0</v>
      </c>
      <c r="J26" s="170">
        <v>0</v>
      </c>
      <c r="K26" s="170">
        <v>0</v>
      </c>
      <c r="L26" s="170">
        <v>101489</v>
      </c>
      <c r="M26" s="170">
        <f t="shared" si="0"/>
        <v>2008884</v>
      </c>
      <c r="N26" s="170">
        <v>186668</v>
      </c>
      <c r="O26" s="170">
        <v>0</v>
      </c>
      <c r="P26" s="170">
        <v>0</v>
      </c>
      <c r="Q26" s="170">
        <v>0</v>
      </c>
      <c r="R26" s="111">
        <v>19</v>
      </c>
    </row>
    <row r="27" spans="1:18" x14ac:dyDescent="0.2">
      <c r="A27" s="111">
        <v>20</v>
      </c>
      <c r="B27" s="111" t="s">
        <v>127</v>
      </c>
      <c r="C27" s="170">
        <v>123765</v>
      </c>
      <c r="D27" s="170">
        <v>1195522</v>
      </c>
      <c r="E27" s="170">
        <v>236376</v>
      </c>
      <c r="F27" s="170">
        <v>280427</v>
      </c>
      <c r="G27" s="170">
        <v>0</v>
      </c>
      <c r="H27" s="170">
        <v>0</v>
      </c>
      <c r="I27" s="170">
        <v>0</v>
      </c>
      <c r="J27" s="170">
        <v>0</v>
      </c>
      <c r="K27" s="170">
        <v>0</v>
      </c>
      <c r="L27" s="170">
        <v>205083</v>
      </c>
      <c r="M27" s="170">
        <f t="shared" si="0"/>
        <v>1524370</v>
      </c>
      <c r="N27" s="170">
        <v>229126</v>
      </c>
      <c r="O27" s="170">
        <v>0</v>
      </c>
      <c r="P27" s="170">
        <v>0</v>
      </c>
      <c r="Q27" s="170">
        <v>0</v>
      </c>
      <c r="R27" s="111">
        <v>20</v>
      </c>
    </row>
    <row r="28" spans="1:18" x14ac:dyDescent="0.2">
      <c r="A28" s="111">
        <v>21</v>
      </c>
      <c r="B28" s="111" t="s">
        <v>128</v>
      </c>
      <c r="C28" s="170">
        <v>593615</v>
      </c>
      <c r="D28" s="170">
        <v>28873063</v>
      </c>
      <c r="E28" s="170">
        <v>3215375</v>
      </c>
      <c r="F28" s="170">
        <v>4231585</v>
      </c>
      <c r="G28" s="170">
        <v>0</v>
      </c>
      <c r="H28" s="170">
        <v>0</v>
      </c>
      <c r="I28" s="170">
        <v>0</v>
      </c>
      <c r="J28" s="170">
        <v>0</v>
      </c>
      <c r="K28" s="170">
        <v>0</v>
      </c>
      <c r="L28" s="170">
        <v>1597282</v>
      </c>
      <c r="M28" s="170">
        <f t="shared" si="0"/>
        <v>31063960</v>
      </c>
      <c r="N28" s="170">
        <v>1044612</v>
      </c>
      <c r="O28" s="170">
        <v>6498</v>
      </c>
      <c r="P28" s="170">
        <v>0</v>
      </c>
      <c r="Q28" s="170">
        <v>2589537</v>
      </c>
      <c r="R28" s="111">
        <v>21</v>
      </c>
    </row>
    <row r="29" spans="1:18" x14ac:dyDescent="0.2">
      <c r="A29" s="111">
        <v>22</v>
      </c>
      <c r="B29" s="111" t="s">
        <v>129</v>
      </c>
      <c r="C29" s="170">
        <v>56051</v>
      </c>
      <c r="D29" s="170">
        <v>1708332</v>
      </c>
      <c r="E29" s="170">
        <v>203428</v>
      </c>
      <c r="F29" s="170">
        <v>277071</v>
      </c>
      <c r="G29" s="170">
        <v>0</v>
      </c>
      <c r="H29" s="170">
        <v>0</v>
      </c>
      <c r="I29" s="170">
        <v>0</v>
      </c>
      <c r="J29" s="170">
        <v>0</v>
      </c>
      <c r="K29" s="170">
        <v>0</v>
      </c>
      <c r="L29" s="170">
        <v>114995</v>
      </c>
      <c r="M29" s="170">
        <f t="shared" si="0"/>
        <v>1879378</v>
      </c>
      <c r="N29" s="170">
        <v>206943</v>
      </c>
      <c r="O29" s="170">
        <v>0</v>
      </c>
      <c r="P29" s="170">
        <v>0</v>
      </c>
      <c r="Q29" s="170">
        <v>52000</v>
      </c>
      <c r="R29" s="111">
        <v>22</v>
      </c>
    </row>
    <row r="30" spans="1:18" x14ac:dyDescent="0.2">
      <c r="A30" s="111">
        <v>23</v>
      </c>
      <c r="B30" s="111" t="s">
        <v>130</v>
      </c>
      <c r="C30" s="170">
        <v>24995</v>
      </c>
      <c r="D30" s="170">
        <v>692126</v>
      </c>
      <c r="E30" s="170">
        <v>150129</v>
      </c>
      <c r="F30" s="170">
        <v>205167</v>
      </c>
      <c r="G30" s="170">
        <v>0</v>
      </c>
      <c r="H30" s="170">
        <v>0</v>
      </c>
      <c r="I30" s="170">
        <v>0</v>
      </c>
      <c r="J30" s="170">
        <v>0</v>
      </c>
      <c r="K30" s="170">
        <v>0</v>
      </c>
      <c r="L30" s="170">
        <v>93805</v>
      </c>
      <c r="M30" s="170">
        <f t="shared" si="0"/>
        <v>810926</v>
      </c>
      <c r="N30" s="170">
        <v>175143</v>
      </c>
      <c r="O30" s="170">
        <v>0</v>
      </c>
      <c r="P30" s="170">
        <v>0</v>
      </c>
      <c r="Q30" s="170">
        <v>1718</v>
      </c>
      <c r="R30" s="111">
        <v>23</v>
      </c>
    </row>
    <row r="31" spans="1:18" x14ac:dyDescent="0.2">
      <c r="A31" s="111">
        <v>24</v>
      </c>
      <c r="B31" s="111" t="s">
        <v>131</v>
      </c>
      <c r="C31" s="170">
        <v>227809</v>
      </c>
      <c r="D31" s="170">
        <v>3335929</v>
      </c>
      <c r="E31" s="170">
        <v>536814</v>
      </c>
      <c r="F31" s="170">
        <v>507819</v>
      </c>
      <c r="G31" s="170">
        <v>0</v>
      </c>
      <c r="H31" s="170">
        <v>0</v>
      </c>
      <c r="I31" s="170">
        <v>0</v>
      </c>
      <c r="J31" s="170">
        <v>0</v>
      </c>
      <c r="K31" s="170">
        <v>0</v>
      </c>
      <c r="L31" s="170">
        <v>304163</v>
      </c>
      <c r="M31" s="170">
        <f t="shared" si="0"/>
        <v>3867901</v>
      </c>
      <c r="N31" s="170">
        <v>291878</v>
      </c>
      <c r="O31" s="170">
        <v>0</v>
      </c>
      <c r="P31" s="170">
        <v>0</v>
      </c>
      <c r="Q31" s="170">
        <v>0</v>
      </c>
      <c r="R31" s="111">
        <v>24</v>
      </c>
    </row>
    <row r="32" spans="1:18" x14ac:dyDescent="0.2">
      <c r="A32" s="111">
        <v>25</v>
      </c>
      <c r="B32" s="111" t="s">
        <v>132</v>
      </c>
      <c r="C32" s="170">
        <v>44534</v>
      </c>
      <c r="D32" s="170">
        <v>1326663</v>
      </c>
      <c r="E32" s="170">
        <v>239594</v>
      </c>
      <c r="F32" s="170">
        <v>282637</v>
      </c>
      <c r="G32" s="170">
        <v>0</v>
      </c>
      <c r="H32" s="170">
        <v>0</v>
      </c>
      <c r="I32" s="170">
        <v>0</v>
      </c>
      <c r="J32" s="170">
        <v>0</v>
      </c>
      <c r="K32" s="170">
        <v>0</v>
      </c>
      <c r="L32" s="170">
        <v>120510</v>
      </c>
      <c r="M32" s="170">
        <f t="shared" si="0"/>
        <v>1491707</v>
      </c>
      <c r="N32" s="170">
        <v>224410</v>
      </c>
      <c r="O32" s="170">
        <v>0</v>
      </c>
      <c r="P32" s="170">
        <v>0</v>
      </c>
      <c r="Q32" s="170">
        <v>3378</v>
      </c>
      <c r="R32" s="111">
        <v>25</v>
      </c>
    </row>
    <row r="33" spans="1:18" x14ac:dyDescent="0.2">
      <c r="A33" s="111">
        <v>26</v>
      </c>
      <c r="B33" s="111" t="s">
        <v>133</v>
      </c>
      <c r="C33" s="170">
        <v>127027</v>
      </c>
      <c r="D33" s="170">
        <v>1407756</v>
      </c>
      <c r="E33" s="170">
        <v>353151</v>
      </c>
      <c r="F33" s="170">
        <v>321695</v>
      </c>
      <c r="G33" s="170">
        <v>0</v>
      </c>
      <c r="H33" s="170">
        <v>0</v>
      </c>
      <c r="I33" s="170">
        <v>0</v>
      </c>
      <c r="J33" s="170">
        <v>0</v>
      </c>
      <c r="K33" s="170">
        <v>0</v>
      </c>
      <c r="L33" s="170">
        <v>192908</v>
      </c>
      <c r="M33" s="170">
        <f t="shared" si="0"/>
        <v>1727691</v>
      </c>
      <c r="N33" s="170">
        <v>351784</v>
      </c>
      <c r="O33" s="170">
        <v>0</v>
      </c>
      <c r="P33" s="170">
        <v>0</v>
      </c>
      <c r="Q33" s="170">
        <v>0</v>
      </c>
      <c r="R33" s="111">
        <v>26</v>
      </c>
    </row>
    <row r="34" spans="1:18" x14ac:dyDescent="0.2">
      <c r="A34" s="111">
        <v>27</v>
      </c>
      <c r="B34" s="111" t="s">
        <v>134</v>
      </c>
      <c r="C34" s="170">
        <v>115068</v>
      </c>
      <c r="D34" s="170">
        <v>2918117</v>
      </c>
      <c r="E34" s="170">
        <v>460674</v>
      </c>
      <c r="F34" s="170">
        <v>499383</v>
      </c>
      <c r="G34" s="170">
        <v>0</v>
      </c>
      <c r="H34" s="170">
        <v>0</v>
      </c>
      <c r="I34" s="170">
        <v>0</v>
      </c>
      <c r="J34" s="170">
        <v>0</v>
      </c>
      <c r="K34" s="170">
        <v>0</v>
      </c>
      <c r="L34" s="170">
        <v>148553</v>
      </c>
      <c r="M34" s="170">
        <f t="shared" si="0"/>
        <v>3181738</v>
      </c>
      <c r="N34" s="170">
        <v>251170</v>
      </c>
      <c r="O34" s="170">
        <v>0</v>
      </c>
      <c r="P34" s="170">
        <v>0</v>
      </c>
      <c r="Q34" s="170">
        <v>0</v>
      </c>
      <c r="R34" s="111">
        <v>27</v>
      </c>
    </row>
    <row r="35" spans="1:18" x14ac:dyDescent="0.2">
      <c r="A35" s="111">
        <v>28</v>
      </c>
      <c r="B35" s="111" t="s">
        <v>135</v>
      </c>
      <c r="C35" s="170">
        <v>334852</v>
      </c>
      <c r="D35" s="170">
        <v>1157163</v>
      </c>
      <c r="E35" s="170">
        <v>323573</v>
      </c>
      <c r="F35" s="170">
        <v>219692</v>
      </c>
      <c r="G35" s="170">
        <v>0</v>
      </c>
      <c r="H35" s="170">
        <v>0</v>
      </c>
      <c r="I35" s="170">
        <v>0</v>
      </c>
      <c r="J35" s="170">
        <v>0</v>
      </c>
      <c r="K35" s="170">
        <v>0</v>
      </c>
      <c r="L35" s="170">
        <v>134885</v>
      </c>
      <c r="M35" s="170">
        <f t="shared" si="0"/>
        <v>1626900</v>
      </c>
      <c r="N35" s="170">
        <v>201888</v>
      </c>
      <c r="O35" s="170">
        <v>0</v>
      </c>
      <c r="P35" s="170">
        <v>0</v>
      </c>
      <c r="Q35" s="170">
        <v>0</v>
      </c>
      <c r="R35" s="111">
        <v>28</v>
      </c>
    </row>
    <row r="36" spans="1:18" x14ac:dyDescent="0.2">
      <c r="A36" s="111">
        <v>29</v>
      </c>
      <c r="B36" s="111" t="s">
        <v>78</v>
      </c>
      <c r="C36" s="170">
        <v>6042396</v>
      </c>
      <c r="D36" s="170">
        <v>141349095</v>
      </c>
      <c r="E36" s="170">
        <v>0</v>
      </c>
      <c r="F36" s="170">
        <v>0</v>
      </c>
      <c r="G36" s="170">
        <v>0</v>
      </c>
      <c r="H36" s="170">
        <v>0</v>
      </c>
      <c r="I36" s="170">
        <v>0</v>
      </c>
      <c r="J36" s="170">
        <v>0</v>
      </c>
      <c r="K36" s="170">
        <v>0</v>
      </c>
      <c r="L36" s="170">
        <v>5804534</v>
      </c>
      <c r="M36" s="170">
        <f t="shared" si="0"/>
        <v>153196025</v>
      </c>
      <c r="N36" s="170">
        <v>3700044</v>
      </c>
      <c r="O36" s="170">
        <v>6147898</v>
      </c>
      <c r="P36" s="170">
        <v>0</v>
      </c>
      <c r="Q36" s="170">
        <v>2907717</v>
      </c>
      <c r="R36" s="111">
        <v>29</v>
      </c>
    </row>
    <row r="37" spans="1:18" x14ac:dyDescent="0.2">
      <c r="A37" s="111">
        <v>30</v>
      </c>
      <c r="B37" s="111" t="s">
        <v>136</v>
      </c>
      <c r="C37" s="170">
        <v>323738</v>
      </c>
      <c r="D37" s="170">
        <v>9772328</v>
      </c>
      <c r="E37" s="170">
        <v>1556767</v>
      </c>
      <c r="F37" s="170">
        <v>1287824</v>
      </c>
      <c r="G37" s="170">
        <v>0</v>
      </c>
      <c r="H37" s="170">
        <v>0</v>
      </c>
      <c r="I37" s="170">
        <v>0</v>
      </c>
      <c r="J37" s="170">
        <v>0</v>
      </c>
      <c r="K37" s="170">
        <v>0</v>
      </c>
      <c r="L37" s="170">
        <v>501005</v>
      </c>
      <c r="M37" s="170">
        <f t="shared" si="0"/>
        <v>10597071</v>
      </c>
      <c r="N37" s="170">
        <v>377529</v>
      </c>
      <c r="O37" s="170">
        <v>0</v>
      </c>
      <c r="P37" s="170">
        <v>0</v>
      </c>
      <c r="Q37" s="170">
        <v>0</v>
      </c>
      <c r="R37" s="111">
        <v>30</v>
      </c>
    </row>
    <row r="38" spans="1:18" x14ac:dyDescent="0.2">
      <c r="A38" s="111">
        <v>31</v>
      </c>
      <c r="B38" s="111" t="s">
        <v>137</v>
      </c>
      <c r="C38" s="170">
        <v>75589</v>
      </c>
      <c r="D38" s="170">
        <v>888366</v>
      </c>
      <c r="E38" s="170">
        <v>274527</v>
      </c>
      <c r="F38" s="170">
        <v>226384</v>
      </c>
      <c r="G38" s="170">
        <v>0</v>
      </c>
      <c r="H38" s="170">
        <v>0</v>
      </c>
      <c r="I38" s="170">
        <v>0</v>
      </c>
      <c r="J38" s="170">
        <v>0</v>
      </c>
      <c r="K38" s="170">
        <v>0</v>
      </c>
      <c r="L38" s="170">
        <v>238546</v>
      </c>
      <c r="M38" s="170">
        <f t="shared" si="0"/>
        <v>1202501</v>
      </c>
      <c r="N38" s="170">
        <v>215284</v>
      </c>
      <c r="O38" s="170">
        <v>0</v>
      </c>
      <c r="P38" s="170">
        <v>0</v>
      </c>
      <c r="Q38" s="170">
        <v>0</v>
      </c>
      <c r="R38" s="111">
        <v>31</v>
      </c>
    </row>
    <row r="39" spans="1:18" x14ac:dyDescent="0.2">
      <c r="A39" s="111">
        <v>32</v>
      </c>
      <c r="B39" s="111" t="s">
        <v>138</v>
      </c>
      <c r="C39" s="170">
        <v>159964</v>
      </c>
      <c r="D39" s="170">
        <v>2100570</v>
      </c>
      <c r="E39" s="170">
        <v>352312</v>
      </c>
      <c r="F39" s="170">
        <v>432376</v>
      </c>
      <c r="G39" s="170">
        <v>0</v>
      </c>
      <c r="H39" s="170">
        <v>0</v>
      </c>
      <c r="I39" s="170">
        <v>0</v>
      </c>
      <c r="J39" s="170">
        <v>0</v>
      </c>
      <c r="K39" s="170">
        <v>0</v>
      </c>
      <c r="L39" s="170">
        <v>219988</v>
      </c>
      <c r="M39" s="170">
        <f t="shared" si="0"/>
        <v>2480522</v>
      </c>
      <c r="N39" s="170">
        <v>289763</v>
      </c>
      <c r="O39" s="170">
        <v>0</v>
      </c>
      <c r="P39" s="170">
        <v>0</v>
      </c>
      <c r="Q39" s="170">
        <v>0</v>
      </c>
      <c r="R39" s="111">
        <v>32</v>
      </c>
    </row>
    <row r="40" spans="1:18" x14ac:dyDescent="0.2">
      <c r="A40" s="111">
        <v>33</v>
      </c>
      <c r="B40" s="111" t="s">
        <v>80</v>
      </c>
      <c r="C40" s="170">
        <v>393308</v>
      </c>
      <c r="D40" s="170">
        <v>3102150</v>
      </c>
      <c r="E40" s="170">
        <v>554140</v>
      </c>
      <c r="F40" s="170">
        <v>509362</v>
      </c>
      <c r="G40" s="170">
        <v>0</v>
      </c>
      <c r="H40" s="170">
        <v>0</v>
      </c>
      <c r="I40" s="170">
        <v>0</v>
      </c>
      <c r="J40" s="170">
        <v>0</v>
      </c>
      <c r="K40" s="170">
        <v>0</v>
      </c>
      <c r="L40" s="170">
        <v>259959</v>
      </c>
      <c r="M40" s="170">
        <f t="shared" si="0"/>
        <v>3755417</v>
      </c>
      <c r="N40" s="170">
        <v>533966</v>
      </c>
      <c r="O40" s="170">
        <v>0</v>
      </c>
      <c r="P40" s="170">
        <v>0</v>
      </c>
      <c r="Q40" s="170">
        <v>0</v>
      </c>
      <c r="R40" s="111">
        <v>33</v>
      </c>
    </row>
    <row r="41" spans="1:18" x14ac:dyDescent="0.2">
      <c r="A41" s="111">
        <v>34</v>
      </c>
      <c r="B41" s="111" t="s">
        <v>139</v>
      </c>
      <c r="C41" s="170">
        <v>251315</v>
      </c>
      <c r="D41" s="170">
        <v>7654369</v>
      </c>
      <c r="E41" s="170">
        <v>1314989</v>
      </c>
      <c r="F41" s="170">
        <v>1222095</v>
      </c>
      <c r="G41" s="170">
        <v>0</v>
      </c>
      <c r="H41" s="170">
        <v>0</v>
      </c>
      <c r="I41" s="170">
        <v>0</v>
      </c>
      <c r="J41" s="170">
        <v>0</v>
      </c>
      <c r="K41" s="170">
        <v>0</v>
      </c>
      <c r="L41" s="170">
        <v>425802</v>
      </c>
      <c r="M41" s="170">
        <f t="shared" si="0"/>
        <v>8331486</v>
      </c>
      <c r="N41" s="170">
        <v>436392</v>
      </c>
      <c r="O41" s="170">
        <v>0</v>
      </c>
      <c r="P41" s="170">
        <v>0</v>
      </c>
      <c r="Q41" s="170">
        <v>0</v>
      </c>
      <c r="R41" s="111">
        <v>34</v>
      </c>
    </row>
    <row r="42" spans="1:18" x14ac:dyDescent="0.2">
      <c r="A42" s="111">
        <v>35</v>
      </c>
      <c r="B42" s="111" t="s">
        <v>140</v>
      </c>
      <c r="C42" s="170">
        <v>138904</v>
      </c>
      <c r="D42" s="170">
        <v>1434713</v>
      </c>
      <c r="E42" s="170">
        <v>328744</v>
      </c>
      <c r="F42" s="170">
        <v>525216</v>
      </c>
      <c r="G42" s="170">
        <v>0</v>
      </c>
      <c r="H42" s="170">
        <v>0</v>
      </c>
      <c r="I42" s="170">
        <v>0</v>
      </c>
      <c r="J42" s="170">
        <v>0</v>
      </c>
      <c r="K42" s="170">
        <v>0</v>
      </c>
      <c r="L42" s="170">
        <v>174438</v>
      </c>
      <c r="M42" s="170">
        <f t="shared" si="0"/>
        <v>1748055</v>
      </c>
      <c r="N42" s="170">
        <v>271930</v>
      </c>
      <c r="O42" s="170">
        <v>0</v>
      </c>
      <c r="P42" s="170">
        <v>0</v>
      </c>
      <c r="Q42" s="170">
        <v>14940</v>
      </c>
      <c r="R42" s="111">
        <v>35</v>
      </c>
    </row>
    <row r="43" spans="1:18" x14ac:dyDescent="0.2">
      <c r="A43" s="111">
        <v>36</v>
      </c>
      <c r="B43" s="111" t="s">
        <v>141</v>
      </c>
      <c r="C43" s="170">
        <v>289565</v>
      </c>
      <c r="D43" s="170">
        <v>5121977</v>
      </c>
      <c r="E43" s="170">
        <v>483542</v>
      </c>
      <c r="F43" s="170">
        <v>606855</v>
      </c>
      <c r="G43" s="170">
        <v>0</v>
      </c>
      <c r="H43" s="170">
        <v>0</v>
      </c>
      <c r="I43" s="170">
        <v>0</v>
      </c>
      <c r="J43" s="170">
        <v>0</v>
      </c>
      <c r="K43" s="170">
        <v>0</v>
      </c>
      <c r="L43" s="170">
        <v>213897</v>
      </c>
      <c r="M43" s="170">
        <f t="shared" si="0"/>
        <v>5625439</v>
      </c>
      <c r="N43" s="170">
        <v>306475</v>
      </c>
      <c r="O43" s="170">
        <v>0</v>
      </c>
      <c r="P43" s="170">
        <v>0</v>
      </c>
      <c r="Q43" s="170">
        <v>0</v>
      </c>
      <c r="R43" s="111">
        <v>36</v>
      </c>
    </row>
    <row r="44" spans="1:18" x14ac:dyDescent="0.2">
      <c r="A44" s="111">
        <v>37</v>
      </c>
      <c r="B44" s="111" t="s">
        <v>142</v>
      </c>
      <c r="C44" s="170">
        <v>145825</v>
      </c>
      <c r="D44" s="170">
        <v>3378305</v>
      </c>
      <c r="E44" s="170">
        <v>413504</v>
      </c>
      <c r="F44" s="170">
        <v>544892</v>
      </c>
      <c r="G44" s="170">
        <v>0</v>
      </c>
      <c r="H44" s="170">
        <v>0</v>
      </c>
      <c r="I44" s="170">
        <v>0</v>
      </c>
      <c r="J44" s="170">
        <v>0</v>
      </c>
      <c r="K44" s="170">
        <v>63278</v>
      </c>
      <c r="L44" s="170">
        <v>215996</v>
      </c>
      <c r="M44" s="170">
        <f t="shared" si="0"/>
        <v>3740126</v>
      </c>
      <c r="N44" s="170">
        <v>340529</v>
      </c>
      <c r="O44" s="170">
        <v>0</v>
      </c>
      <c r="P44" s="170">
        <v>0</v>
      </c>
      <c r="Q44" s="170">
        <v>0</v>
      </c>
      <c r="R44" s="111">
        <v>37</v>
      </c>
    </row>
    <row r="45" spans="1:18" x14ac:dyDescent="0.2">
      <c r="A45" s="111">
        <v>38</v>
      </c>
      <c r="B45" s="111" t="s">
        <v>143</v>
      </c>
      <c r="C45" s="170">
        <v>56941</v>
      </c>
      <c r="D45" s="170">
        <v>1293478</v>
      </c>
      <c r="E45" s="170">
        <v>250361</v>
      </c>
      <c r="F45" s="170">
        <v>336964</v>
      </c>
      <c r="G45" s="170">
        <v>0</v>
      </c>
      <c r="H45" s="170">
        <v>0</v>
      </c>
      <c r="I45" s="170">
        <v>0</v>
      </c>
      <c r="J45" s="170">
        <v>0</v>
      </c>
      <c r="K45" s="170">
        <v>0</v>
      </c>
      <c r="L45" s="170">
        <v>136412</v>
      </c>
      <c r="M45" s="170">
        <f t="shared" si="0"/>
        <v>1486831</v>
      </c>
      <c r="N45" s="170">
        <v>209284</v>
      </c>
      <c r="O45" s="170">
        <v>0</v>
      </c>
      <c r="P45" s="170">
        <v>0</v>
      </c>
      <c r="Q45" s="170">
        <v>17647</v>
      </c>
      <c r="R45" s="111">
        <v>38</v>
      </c>
    </row>
    <row r="46" spans="1:18" x14ac:dyDescent="0.2">
      <c r="A46" s="111">
        <v>39</v>
      </c>
      <c r="B46" s="111" t="s">
        <v>144</v>
      </c>
      <c r="C46" s="170">
        <v>113258</v>
      </c>
      <c r="D46" s="170">
        <v>1115928</v>
      </c>
      <c r="E46" s="170">
        <v>220507</v>
      </c>
      <c r="F46" s="170">
        <v>297405</v>
      </c>
      <c r="G46" s="170">
        <v>0</v>
      </c>
      <c r="H46" s="170">
        <v>0</v>
      </c>
      <c r="I46" s="170">
        <v>0</v>
      </c>
      <c r="J46" s="170">
        <v>0</v>
      </c>
      <c r="K46" s="170">
        <v>0</v>
      </c>
      <c r="L46" s="170">
        <v>149490</v>
      </c>
      <c r="M46" s="170">
        <f t="shared" si="0"/>
        <v>1378676</v>
      </c>
      <c r="N46" s="170">
        <v>195525</v>
      </c>
      <c r="O46" s="170">
        <v>0</v>
      </c>
      <c r="P46" s="170">
        <v>0</v>
      </c>
      <c r="Q46" s="170">
        <v>31980</v>
      </c>
      <c r="R46" s="111">
        <v>39</v>
      </c>
    </row>
    <row r="47" spans="1:18" x14ac:dyDescent="0.2">
      <c r="A47" s="111">
        <v>40</v>
      </c>
      <c r="B47" s="111" t="s">
        <v>145</v>
      </c>
      <c r="C47" s="174">
        <v>162697</v>
      </c>
      <c r="D47" s="174">
        <v>1530247</v>
      </c>
      <c r="E47" s="174">
        <v>277900</v>
      </c>
      <c r="F47" s="174">
        <v>290038</v>
      </c>
      <c r="G47" s="174">
        <v>0</v>
      </c>
      <c r="H47" s="174">
        <v>0</v>
      </c>
      <c r="I47" s="174">
        <v>0</v>
      </c>
      <c r="J47" s="174">
        <v>0</v>
      </c>
      <c r="K47" s="174">
        <v>0</v>
      </c>
      <c r="L47" s="174">
        <v>231268</v>
      </c>
      <c r="M47" s="170">
        <f t="shared" si="0"/>
        <v>1924212</v>
      </c>
      <c r="N47" s="174">
        <v>243208</v>
      </c>
      <c r="O47" s="174">
        <v>0</v>
      </c>
      <c r="P47" s="174">
        <v>0</v>
      </c>
      <c r="Q47" s="174">
        <v>83463</v>
      </c>
      <c r="R47" s="111">
        <v>40</v>
      </c>
    </row>
    <row r="48" spans="1:18" x14ac:dyDescent="0.2">
      <c r="A48" s="111">
        <v>41</v>
      </c>
      <c r="B48" s="111" t="s">
        <v>146</v>
      </c>
      <c r="C48" s="170">
        <v>207426</v>
      </c>
      <c r="D48" s="170">
        <v>1911033</v>
      </c>
      <c r="E48" s="170">
        <v>361056</v>
      </c>
      <c r="F48" s="170">
        <v>430807</v>
      </c>
      <c r="G48" s="170">
        <v>0</v>
      </c>
      <c r="H48" s="170">
        <v>0</v>
      </c>
      <c r="I48" s="170">
        <v>0</v>
      </c>
      <c r="J48" s="170">
        <v>0</v>
      </c>
      <c r="K48" s="170">
        <v>0</v>
      </c>
      <c r="L48" s="170">
        <v>198518</v>
      </c>
      <c r="M48" s="170">
        <f t="shared" si="0"/>
        <v>2316977</v>
      </c>
      <c r="N48" s="170">
        <v>297301</v>
      </c>
      <c r="O48" s="170">
        <v>0</v>
      </c>
      <c r="P48" s="170">
        <v>0</v>
      </c>
      <c r="Q48" s="170">
        <v>0</v>
      </c>
      <c r="R48" s="111">
        <v>41</v>
      </c>
    </row>
    <row r="49" spans="1:18" x14ac:dyDescent="0.2">
      <c r="A49" s="111">
        <v>42</v>
      </c>
      <c r="B49" s="111" t="s">
        <v>147</v>
      </c>
      <c r="C49" s="170">
        <v>526003</v>
      </c>
      <c r="D49" s="170">
        <v>10516467</v>
      </c>
      <c r="E49" s="170">
        <v>1878377</v>
      </c>
      <c r="F49" s="170">
        <v>1508044</v>
      </c>
      <c r="G49" s="170">
        <v>0</v>
      </c>
      <c r="H49" s="170">
        <v>0</v>
      </c>
      <c r="I49" s="170">
        <v>0</v>
      </c>
      <c r="J49" s="170">
        <v>0</v>
      </c>
      <c r="K49" s="170">
        <v>0</v>
      </c>
      <c r="L49" s="170">
        <v>671722</v>
      </c>
      <c r="M49" s="170">
        <f t="shared" si="0"/>
        <v>11714192</v>
      </c>
      <c r="N49" s="170">
        <v>517777</v>
      </c>
      <c r="O49" s="170">
        <v>0</v>
      </c>
      <c r="P49" s="170">
        <v>0</v>
      </c>
      <c r="Q49" s="170">
        <v>0</v>
      </c>
      <c r="R49" s="111">
        <v>42</v>
      </c>
    </row>
    <row r="50" spans="1:18" x14ac:dyDescent="0.2">
      <c r="A50" s="111">
        <v>43</v>
      </c>
      <c r="B50" s="111" t="s">
        <v>148</v>
      </c>
      <c r="C50" s="170">
        <v>1089544</v>
      </c>
      <c r="D50" s="170">
        <v>52752960</v>
      </c>
      <c r="E50" s="170">
        <v>0</v>
      </c>
      <c r="F50" s="170">
        <v>0</v>
      </c>
      <c r="G50" s="170">
        <v>0</v>
      </c>
      <c r="H50" s="170">
        <v>0</v>
      </c>
      <c r="I50" s="170">
        <v>0</v>
      </c>
      <c r="J50" s="170">
        <v>0</v>
      </c>
      <c r="K50" s="170">
        <v>0</v>
      </c>
      <c r="L50" s="170">
        <v>2086613</v>
      </c>
      <c r="M50" s="170">
        <f t="shared" si="0"/>
        <v>55929117</v>
      </c>
      <c r="N50" s="170">
        <v>863308</v>
      </c>
      <c r="O50" s="170">
        <v>0</v>
      </c>
      <c r="P50" s="170">
        <v>0</v>
      </c>
      <c r="Q50" s="170">
        <v>1037212</v>
      </c>
      <c r="R50" s="111">
        <v>43</v>
      </c>
    </row>
    <row r="51" spans="1:18" x14ac:dyDescent="0.2">
      <c r="A51" s="111">
        <v>44</v>
      </c>
      <c r="B51" s="111" t="s">
        <v>149</v>
      </c>
      <c r="C51" s="170">
        <v>130833</v>
      </c>
      <c r="D51" s="170">
        <v>2049696</v>
      </c>
      <c r="E51" s="170">
        <v>546162</v>
      </c>
      <c r="F51" s="170">
        <v>574601</v>
      </c>
      <c r="G51" s="170">
        <v>0</v>
      </c>
      <c r="H51" s="170">
        <v>0</v>
      </c>
      <c r="I51" s="170">
        <v>0</v>
      </c>
      <c r="J51" s="170">
        <v>0</v>
      </c>
      <c r="K51" s="170">
        <v>0</v>
      </c>
      <c r="L51" s="170">
        <v>456214</v>
      </c>
      <c r="M51" s="170">
        <f t="shared" si="0"/>
        <v>2636743</v>
      </c>
      <c r="N51" s="170">
        <v>449193</v>
      </c>
      <c r="O51" s="170">
        <v>0</v>
      </c>
      <c r="P51" s="170">
        <v>0</v>
      </c>
      <c r="Q51" s="170">
        <v>28232</v>
      </c>
      <c r="R51" s="111">
        <v>44</v>
      </c>
    </row>
    <row r="52" spans="1:18" x14ac:dyDescent="0.2">
      <c r="A52" s="111">
        <v>45</v>
      </c>
      <c r="B52" s="111" t="s">
        <v>150</v>
      </c>
      <c r="C52" s="170">
        <v>29344</v>
      </c>
      <c r="D52" s="170">
        <v>551498</v>
      </c>
      <c r="E52" s="170">
        <v>126724</v>
      </c>
      <c r="F52" s="170">
        <v>136607</v>
      </c>
      <c r="G52" s="170">
        <v>0</v>
      </c>
      <c r="H52" s="170">
        <v>0</v>
      </c>
      <c r="I52" s="170">
        <v>0</v>
      </c>
      <c r="J52" s="170">
        <v>0</v>
      </c>
      <c r="K52" s="170">
        <v>0</v>
      </c>
      <c r="L52" s="170">
        <v>92589</v>
      </c>
      <c r="M52" s="170">
        <f t="shared" si="0"/>
        <v>673431</v>
      </c>
      <c r="N52" s="170">
        <v>169161</v>
      </c>
      <c r="O52" s="170">
        <v>0</v>
      </c>
      <c r="P52" s="170">
        <v>0</v>
      </c>
      <c r="Q52" s="170">
        <v>0</v>
      </c>
      <c r="R52" s="111">
        <v>45</v>
      </c>
    </row>
    <row r="53" spans="1:18" x14ac:dyDescent="0.2">
      <c r="A53" s="111">
        <v>46</v>
      </c>
      <c r="B53" s="111" t="s">
        <v>151</v>
      </c>
      <c r="C53" s="170">
        <v>279514</v>
      </c>
      <c r="D53" s="170">
        <v>5016008</v>
      </c>
      <c r="E53" s="170">
        <v>619346</v>
      </c>
      <c r="F53" s="170">
        <v>657685</v>
      </c>
      <c r="G53" s="170">
        <v>0</v>
      </c>
      <c r="H53" s="170">
        <v>0</v>
      </c>
      <c r="I53" s="170">
        <v>0</v>
      </c>
      <c r="J53" s="170">
        <v>0</v>
      </c>
      <c r="K53" s="170">
        <v>0</v>
      </c>
      <c r="L53" s="170">
        <v>411895</v>
      </c>
      <c r="M53" s="170">
        <f t="shared" si="0"/>
        <v>5707417</v>
      </c>
      <c r="N53" s="170">
        <v>291012</v>
      </c>
      <c r="O53" s="170">
        <v>0</v>
      </c>
      <c r="P53" s="170">
        <v>0</v>
      </c>
      <c r="Q53" s="170">
        <v>473937</v>
      </c>
      <c r="R53" s="111">
        <v>46</v>
      </c>
    </row>
    <row r="54" spans="1:18" x14ac:dyDescent="0.2">
      <c r="A54" s="111">
        <v>47</v>
      </c>
      <c r="B54" s="111" t="s">
        <v>152</v>
      </c>
      <c r="C54" s="170">
        <v>306573</v>
      </c>
      <c r="D54" s="170">
        <v>6528773</v>
      </c>
      <c r="E54" s="170">
        <v>933601</v>
      </c>
      <c r="F54" s="170">
        <v>1631504</v>
      </c>
      <c r="G54" s="170">
        <v>0</v>
      </c>
      <c r="H54" s="170">
        <v>0</v>
      </c>
      <c r="I54" s="170">
        <v>0</v>
      </c>
      <c r="J54" s="170">
        <v>0</v>
      </c>
      <c r="K54" s="170">
        <v>0</v>
      </c>
      <c r="L54" s="170">
        <v>390049</v>
      </c>
      <c r="M54" s="170">
        <f t="shared" si="0"/>
        <v>7225395</v>
      </c>
      <c r="N54" s="170">
        <v>383984</v>
      </c>
      <c r="O54" s="170">
        <v>13440</v>
      </c>
      <c r="P54" s="170">
        <v>0</v>
      </c>
      <c r="Q54" s="170">
        <v>181284</v>
      </c>
      <c r="R54" s="111">
        <v>47</v>
      </c>
    </row>
    <row r="55" spans="1:18" x14ac:dyDescent="0.2">
      <c r="A55" s="111">
        <v>48</v>
      </c>
      <c r="B55" s="111" t="s">
        <v>153</v>
      </c>
      <c r="C55" s="170">
        <v>35656</v>
      </c>
      <c r="D55" s="170">
        <v>1120940</v>
      </c>
      <c r="E55" s="170">
        <v>173626</v>
      </c>
      <c r="F55" s="170">
        <v>213299</v>
      </c>
      <c r="G55" s="170">
        <v>0</v>
      </c>
      <c r="H55" s="170">
        <v>0</v>
      </c>
      <c r="I55" s="170">
        <v>0</v>
      </c>
      <c r="J55" s="170">
        <v>0</v>
      </c>
      <c r="K55" s="170">
        <v>0</v>
      </c>
      <c r="L55" s="170">
        <v>116069</v>
      </c>
      <c r="M55" s="170">
        <f t="shared" si="0"/>
        <v>1272665</v>
      </c>
      <c r="N55" s="170">
        <v>184347</v>
      </c>
      <c r="O55" s="170">
        <v>0</v>
      </c>
      <c r="P55" s="170">
        <v>0</v>
      </c>
      <c r="Q55" s="170">
        <v>0</v>
      </c>
      <c r="R55" s="111">
        <v>48</v>
      </c>
    </row>
    <row r="56" spans="1:18" x14ac:dyDescent="0.2">
      <c r="A56" s="111">
        <v>49</v>
      </c>
      <c r="B56" s="111" t="s">
        <v>154</v>
      </c>
      <c r="C56" s="170">
        <v>79660</v>
      </c>
      <c r="D56" s="170">
        <v>2908688</v>
      </c>
      <c r="E56" s="170">
        <v>364026</v>
      </c>
      <c r="F56" s="170">
        <v>330533</v>
      </c>
      <c r="G56" s="170">
        <v>0</v>
      </c>
      <c r="H56" s="170">
        <v>0</v>
      </c>
      <c r="I56" s="170">
        <v>0</v>
      </c>
      <c r="J56" s="170">
        <v>0</v>
      </c>
      <c r="K56" s="170">
        <v>0</v>
      </c>
      <c r="L56" s="170">
        <v>185411</v>
      </c>
      <c r="M56" s="170">
        <f t="shared" si="0"/>
        <v>3173759</v>
      </c>
      <c r="N56" s="170">
        <v>324742</v>
      </c>
      <c r="O56" s="170">
        <v>0</v>
      </c>
      <c r="P56" s="170">
        <v>0</v>
      </c>
      <c r="Q56" s="170">
        <v>0</v>
      </c>
      <c r="R56" s="111">
        <v>49</v>
      </c>
    </row>
    <row r="57" spans="1:18" x14ac:dyDescent="0.2">
      <c r="A57" s="111">
        <v>50</v>
      </c>
      <c r="B57" s="111" t="s">
        <v>155</v>
      </c>
      <c r="C57" s="174">
        <v>80123</v>
      </c>
      <c r="D57" s="170">
        <v>1237013</v>
      </c>
      <c r="E57" s="174">
        <v>240211</v>
      </c>
      <c r="F57" s="174">
        <v>227497</v>
      </c>
      <c r="G57" s="174">
        <v>0</v>
      </c>
      <c r="H57" s="174">
        <v>0</v>
      </c>
      <c r="I57" s="174">
        <v>0</v>
      </c>
      <c r="J57" s="174">
        <v>0</v>
      </c>
      <c r="K57" s="174">
        <v>0</v>
      </c>
      <c r="L57" s="174">
        <v>147094</v>
      </c>
      <c r="M57" s="170">
        <f t="shared" si="0"/>
        <v>1464230</v>
      </c>
      <c r="N57" s="174">
        <v>207186</v>
      </c>
      <c r="O57" s="174">
        <v>0</v>
      </c>
      <c r="P57" s="174">
        <v>0</v>
      </c>
      <c r="Q57" s="174">
        <v>0</v>
      </c>
      <c r="R57" s="111">
        <v>50</v>
      </c>
    </row>
    <row r="58" spans="1:18" x14ac:dyDescent="0.2">
      <c r="A58" s="111">
        <v>51</v>
      </c>
      <c r="B58" s="111" t="s">
        <v>156</v>
      </c>
      <c r="C58" s="169">
        <v>61460</v>
      </c>
      <c r="D58" s="169">
        <v>1386129</v>
      </c>
      <c r="E58" s="169">
        <v>252019</v>
      </c>
      <c r="F58" s="169">
        <v>298294</v>
      </c>
      <c r="G58" s="169">
        <v>0</v>
      </c>
      <c r="H58" s="169">
        <v>0</v>
      </c>
      <c r="I58" s="169">
        <v>0</v>
      </c>
      <c r="J58" s="169">
        <v>0</v>
      </c>
      <c r="K58" s="169">
        <v>0</v>
      </c>
      <c r="L58" s="169">
        <v>139319</v>
      </c>
      <c r="M58" s="169">
        <f t="shared" si="0"/>
        <v>1586908</v>
      </c>
      <c r="N58" s="169">
        <v>226468</v>
      </c>
      <c r="O58" s="169">
        <v>0</v>
      </c>
      <c r="P58" s="169">
        <v>0</v>
      </c>
      <c r="Q58" s="169">
        <v>0</v>
      </c>
      <c r="R58" s="111">
        <v>51</v>
      </c>
    </row>
    <row r="59" spans="1:18" x14ac:dyDescent="0.2">
      <c r="A59" s="111">
        <v>52</v>
      </c>
      <c r="B59" s="111" t="s">
        <v>157</v>
      </c>
      <c r="C59" s="170">
        <v>108181</v>
      </c>
      <c r="D59" s="170">
        <v>997491</v>
      </c>
      <c r="E59" s="170">
        <v>312733</v>
      </c>
      <c r="F59" s="170">
        <v>250426</v>
      </c>
      <c r="G59" s="170">
        <v>53728</v>
      </c>
      <c r="H59" s="170">
        <v>0</v>
      </c>
      <c r="I59" s="170">
        <v>0</v>
      </c>
      <c r="J59" s="170">
        <v>0</v>
      </c>
      <c r="K59" s="170">
        <v>0</v>
      </c>
      <c r="L59" s="170">
        <v>173222</v>
      </c>
      <c r="M59" s="170">
        <f t="shared" si="0"/>
        <v>1278894</v>
      </c>
      <c r="N59" s="170">
        <v>243029</v>
      </c>
      <c r="O59" s="170">
        <v>0</v>
      </c>
      <c r="P59" s="170">
        <v>0</v>
      </c>
      <c r="Q59" s="170">
        <v>13004</v>
      </c>
      <c r="R59" s="111">
        <v>52</v>
      </c>
    </row>
    <row r="60" spans="1:18" x14ac:dyDescent="0.2">
      <c r="A60" s="111">
        <v>53</v>
      </c>
      <c r="B60" s="111" t="s">
        <v>158</v>
      </c>
      <c r="C60" s="170">
        <v>3217612</v>
      </c>
      <c r="D60" s="170">
        <v>43430439</v>
      </c>
      <c r="E60" s="170">
        <v>6827446</v>
      </c>
      <c r="F60" s="170">
        <v>5209698</v>
      </c>
      <c r="G60" s="170">
        <v>0</v>
      </c>
      <c r="H60" s="170">
        <v>0</v>
      </c>
      <c r="I60" s="170">
        <v>0</v>
      </c>
      <c r="J60" s="170">
        <v>0</v>
      </c>
      <c r="K60" s="170">
        <v>0</v>
      </c>
      <c r="L60" s="170">
        <v>1949100</v>
      </c>
      <c r="M60" s="170">
        <f t="shared" si="0"/>
        <v>48597151</v>
      </c>
      <c r="N60" s="170">
        <v>747674</v>
      </c>
      <c r="O60" s="170">
        <v>0</v>
      </c>
      <c r="P60" s="170">
        <v>0</v>
      </c>
      <c r="Q60" s="170">
        <v>850980</v>
      </c>
      <c r="R60" s="111">
        <v>53</v>
      </c>
    </row>
    <row r="61" spans="1:18" x14ac:dyDescent="0.2">
      <c r="A61" s="111">
        <v>54</v>
      </c>
      <c r="B61" s="111" t="s">
        <v>159</v>
      </c>
      <c r="C61" s="170">
        <v>168550</v>
      </c>
      <c r="D61" s="170">
        <v>2861993</v>
      </c>
      <c r="E61" s="170">
        <v>399761</v>
      </c>
      <c r="F61" s="170">
        <v>428679</v>
      </c>
      <c r="G61" s="170">
        <v>0</v>
      </c>
      <c r="H61" s="170">
        <v>0</v>
      </c>
      <c r="I61" s="170">
        <v>0</v>
      </c>
      <c r="J61" s="170">
        <v>0</v>
      </c>
      <c r="K61" s="170">
        <v>0</v>
      </c>
      <c r="L61" s="170">
        <v>207560</v>
      </c>
      <c r="M61" s="170">
        <f t="shared" si="0"/>
        <v>3238103</v>
      </c>
      <c r="N61" s="170">
        <v>296047</v>
      </c>
      <c r="O61" s="170">
        <v>226286</v>
      </c>
      <c r="P61" s="170">
        <v>0</v>
      </c>
      <c r="Q61" s="170">
        <v>1567</v>
      </c>
      <c r="R61" s="111">
        <v>54</v>
      </c>
    </row>
    <row r="62" spans="1:18" x14ac:dyDescent="0.2">
      <c r="A62" s="111">
        <v>55</v>
      </c>
      <c r="B62" s="111" t="s">
        <v>160</v>
      </c>
      <c r="C62" s="170">
        <v>43758</v>
      </c>
      <c r="D62" s="170">
        <v>909627</v>
      </c>
      <c r="E62" s="170">
        <v>198587</v>
      </c>
      <c r="F62" s="170">
        <v>213569</v>
      </c>
      <c r="G62" s="170">
        <v>0</v>
      </c>
      <c r="H62" s="170">
        <v>0</v>
      </c>
      <c r="I62" s="170">
        <v>0</v>
      </c>
      <c r="J62" s="170">
        <v>0</v>
      </c>
      <c r="K62" s="170">
        <v>0</v>
      </c>
      <c r="L62" s="170">
        <v>110008</v>
      </c>
      <c r="M62" s="170">
        <f t="shared" si="0"/>
        <v>1063393</v>
      </c>
      <c r="N62" s="170">
        <v>187466</v>
      </c>
      <c r="O62" s="170">
        <v>0</v>
      </c>
      <c r="P62" s="170">
        <v>0</v>
      </c>
      <c r="Q62" s="170">
        <v>4016</v>
      </c>
      <c r="R62" s="111">
        <v>55</v>
      </c>
    </row>
    <row r="63" spans="1:18" x14ac:dyDescent="0.2">
      <c r="A63" s="111">
        <v>56</v>
      </c>
      <c r="B63" s="111" t="s">
        <v>161</v>
      </c>
      <c r="C63" s="170">
        <v>58142</v>
      </c>
      <c r="D63" s="170">
        <v>1250449</v>
      </c>
      <c r="E63" s="170">
        <v>204812</v>
      </c>
      <c r="F63" s="170">
        <v>253353</v>
      </c>
      <c r="G63" s="170">
        <v>0</v>
      </c>
      <c r="H63" s="170">
        <v>0</v>
      </c>
      <c r="I63" s="170">
        <v>0</v>
      </c>
      <c r="J63" s="170">
        <v>0</v>
      </c>
      <c r="K63" s="170">
        <v>0</v>
      </c>
      <c r="L63" s="170">
        <v>108215</v>
      </c>
      <c r="M63" s="170">
        <f t="shared" si="0"/>
        <v>1416806</v>
      </c>
      <c r="N63" s="170">
        <v>201452</v>
      </c>
      <c r="O63" s="170">
        <v>0</v>
      </c>
      <c r="P63" s="170">
        <v>0</v>
      </c>
      <c r="Q63" s="170">
        <v>19063</v>
      </c>
      <c r="R63" s="111">
        <v>56</v>
      </c>
    </row>
    <row r="64" spans="1:18" x14ac:dyDescent="0.2">
      <c r="A64" s="111">
        <v>57</v>
      </c>
      <c r="B64" s="111" t="s">
        <v>162</v>
      </c>
      <c r="C64" s="170">
        <v>69572</v>
      </c>
      <c r="D64" s="170">
        <v>1162788</v>
      </c>
      <c r="E64" s="170">
        <v>240768</v>
      </c>
      <c r="F64" s="170">
        <v>262580</v>
      </c>
      <c r="G64" s="170">
        <v>0</v>
      </c>
      <c r="H64" s="170">
        <v>0</v>
      </c>
      <c r="I64" s="170">
        <v>0</v>
      </c>
      <c r="J64" s="170">
        <v>0</v>
      </c>
      <c r="K64" s="170">
        <v>0</v>
      </c>
      <c r="L64" s="170">
        <v>148037</v>
      </c>
      <c r="M64" s="170">
        <f t="shared" si="0"/>
        <v>1380397</v>
      </c>
      <c r="N64" s="170">
        <v>338504</v>
      </c>
      <c r="O64" s="170">
        <v>0</v>
      </c>
      <c r="P64" s="170">
        <v>0</v>
      </c>
      <c r="Q64" s="170">
        <v>0</v>
      </c>
      <c r="R64" s="111">
        <v>57</v>
      </c>
    </row>
    <row r="65" spans="1:18" x14ac:dyDescent="0.2">
      <c r="A65" s="111">
        <v>58</v>
      </c>
      <c r="B65" s="111" t="s">
        <v>163</v>
      </c>
      <c r="C65" s="170">
        <v>226377</v>
      </c>
      <c r="D65" s="170">
        <v>3169884</v>
      </c>
      <c r="E65" s="170">
        <v>639350</v>
      </c>
      <c r="F65" s="170">
        <v>840029</v>
      </c>
      <c r="G65" s="170">
        <v>0</v>
      </c>
      <c r="H65" s="170">
        <v>0</v>
      </c>
      <c r="I65" s="170">
        <v>0</v>
      </c>
      <c r="J65" s="170">
        <v>0</v>
      </c>
      <c r="K65" s="170">
        <v>0</v>
      </c>
      <c r="L65" s="170">
        <v>64929</v>
      </c>
      <c r="M65" s="170">
        <f t="shared" si="0"/>
        <v>3461190</v>
      </c>
      <c r="N65" s="170">
        <v>272109</v>
      </c>
      <c r="O65" s="170">
        <v>0</v>
      </c>
      <c r="P65" s="170">
        <v>0</v>
      </c>
      <c r="Q65" s="170">
        <v>2759</v>
      </c>
      <c r="R65" s="111">
        <v>58</v>
      </c>
    </row>
    <row r="66" spans="1:18" x14ac:dyDescent="0.2">
      <c r="A66" s="111">
        <v>59</v>
      </c>
      <c r="B66" s="111" t="s">
        <v>164</v>
      </c>
      <c r="C66" s="170">
        <v>98805</v>
      </c>
      <c r="D66" s="170">
        <v>1411058</v>
      </c>
      <c r="E66" s="170">
        <v>218217</v>
      </c>
      <c r="F66" s="170">
        <v>234446</v>
      </c>
      <c r="G66" s="170">
        <v>0</v>
      </c>
      <c r="H66" s="170">
        <v>0</v>
      </c>
      <c r="I66" s="170">
        <v>0</v>
      </c>
      <c r="J66" s="170">
        <v>0</v>
      </c>
      <c r="K66" s="170">
        <v>0</v>
      </c>
      <c r="L66" s="170">
        <v>132420</v>
      </c>
      <c r="M66" s="170">
        <f t="shared" si="0"/>
        <v>1642283</v>
      </c>
      <c r="N66" s="170">
        <v>219399</v>
      </c>
      <c r="O66" s="170">
        <v>0</v>
      </c>
      <c r="P66" s="170">
        <v>0</v>
      </c>
      <c r="Q66" s="170">
        <v>17931</v>
      </c>
      <c r="R66" s="111">
        <v>59</v>
      </c>
    </row>
    <row r="67" spans="1:18" x14ac:dyDescent="0.2">
      <c r="A67" s="111">
        <v>60</v>
      </c>
      <c r="B67" s="111" t="s">
        <v>165</v>
      </c>
      <c r="C67" s="170">
        <v>226550</v>
      </c>
      <c r="D67" s="170">
        <v>6104623</v>
      </c>
      <c r="E67" s="170">
        <v>920006</v>
      </c>
      <c r="F67" s="170">
        <v>957367</v>
      </c>
      <c r="G67" s="170">
        <v>0</v>
      </c>
      <c r="H67" s="170">
        <v>0</v>
      </c>
      <c r="I67" s="170">
        <v>0</v>
      </c>
      <c r="J67" s="170">
        <v>0</v>
      </c>
      <c r="K67" s="170">
        <v>0</v>
      </c>
      <c r="L67" s="170">
        <v>441015</v>
      </c>
      <c r="M67" s="170">
        <f t="shared" si="0"/>
        <v>6772188</v>
      </c>
      <c r="N67" s="170">
        <v>438458</v>
      </c>
      <c r="O67" s="170">
        <v>0</v>
      </c>
      <c r="P67" s="170">
        <v>0</v>
      </c>
      <c r="Q67" s="170">
        <v>6160</v>
      </c>
      <c r="R67" s="111">
        <v>60</v>
      </c>
    </row>
    <row r="68" spans="1:18" x14ac:dyDescent="0.2">
      <c r="A68" s="111">
        <v>61</v>
      </c>
      <c r="B68" s="111" t="s">
        <v>166</v>
      </c>
      <c r="C68" s="170">
        <v>118256</v>
      </c>
      <c r="D68" s="170">
        <v>1598218</v>
      </c>
      <c r="E68" s="170">
        <v>237976</v>
      </c>
      <c r="F68" s="170">
        <v>303222</v>
      </c>
      <c r="G68" s="170">
        <v>0</v>
      </c>
      <c r="H68" s="170">
        <v>0</v>
      </c>
      <c r="I68" s="170">
        <v>0</v>
      </c>
      <c r="J68" s="170">
        <v>0</v>
      </c>
      <c r="K68" s="170">
        <v>0</v>
      </c>
      <c r="L68" s="170">
        <v>143970</v>
      </c>
      <c r="M68" s="170">
        <f t="shared" si="0"/>
        <v>1860444</v>
      </c>
      <c r="N68" s="170">
        <v>233330</v>
      </c>
      <c r="O68" s="170">
        <v>0</v>
      </c>
      <c r="P68" s="170">
        <v>0</v>
      </c>
      <c r="Q68" s="170">
        <v>4061</v>
      </c>
      <c r="R68" s="111">
        <v>61</v>
      </c>
    </row>
    <row r="69" spans="1:18" x14ac:dyDescent="0.2">
      <c r="A69" s="111">
        <v>62</v>
      </c>
      <c r="B69" s="111" t="s">
        <v>167</v>
      </c>
      <c r="C69" s="170">
        <v>94982</v>
      </c>
      <c r="D69" s="170">
        <v>3184670</v>
      </c>
      <c r="E69" s="170">
        <v>581310</v>
      </c>
      <c r="F69" s="170">
        <v>432539</v>
      </c>
      <c r="G69" s="170">
        <v>0</v>
      </c>
      <c r="H69" s="170">
        <v>0</v>
      </c>
      <c r="I69" s="170">
        <v>0</v>
      </c>
      <c r="J69" s="170">
        <v>0</v>
      </c>
      <c r="K69" s="170">
        <v>0</v>
      </c>
      <c r="L69" s="170">
        <v>231239</v>
      </c>
      <c r="M69" s="170">
        <f t="shared" si="0"/>
        <v>3510891</v>
      </c>
      <c r="N69" s="170">
        <v>223771</v>
      </c>
      <c r="O69" s="170">
        <v>0</v>
      </c>
      <c r="P69" s="170">
        <v>0</v>
      </c>
      <c r="Q69" s="170">
        <v>999</v>
      </c>
      <c r="R69" s="111">
        <v>62</v>
      </c>
    </row>
    <row r="70" spans="1:18" x14ac:dyDescent="0.2">
      <c r="A70" s="111">
        <v>63</v>
      </c>
      <c r="B70" s="111" t="s">
        <v>168</v>
      </c>
      <c r="C70" s="170">
        <v>40715</v>
      </c>
      <c r="D70" s="170">
        <v>1591326</v>
      </c>
      <c r="E70" s="170">
        <v>210858</v>
      </c>
      <c r="F70" s="170">
        <v>49929</v>
      </c>
      <c r="G70" s="170">
        <v>0</v>
      </c>
      <c r="H70" s="170">
        <v>0</v>
      </c>
      <c r="I70" s="170">
        <v>0</v>
      </c>
      <c r="J70" s="170">
        <v>0</v>
      </c>
      <c r="K70" s="170">
        <v>0</v>
      </c>
      <c r="L70" s="170">
        <v>163896</v>
      </c>
      <c r="M70" s="170">
        <f t="shared" si="0"/>
        <v>1795937</v>
      </c>
      <c r="N70" s="170">
        <v>203100</v>
      </c>
      <c r="O70" s="170">
        <v>0</v>
      </c>
      <c r="P70" s="170">
        <v>0</v>
      </c>
      <c r="Q70" s="170">
        <v>0</v>
      </c>
      <c r="R70" s="111">
        <v>63</v>
      </c>
    </row>
    <row r="71" spans="1:18" x14ac:dyDescent="0.2">
      <c r="A71" s="111">
        <v>64</v>
      </c>
      <c r="B71" s="111" t="s">
        <v>169</v>
      </c>
      <c r="C71" s="170">
        <v>230681</v>
      </c>
      <c r="D71" s="170">
        <v>1150904</v>
      </c>
      <c r="E71" s="170">
        <v>308294</v>
      </c>
      <c r="F71" s="170">
        <v>331180</v>
      </c>
      <c r="G71" s="170">
        <v>0</v>
      </c>
      <c r="H71" s="170">
        <v>0</v>
      </c>
      <c r="I71" s="170">
        <v>0</v>
      </c>
      <c r="J71" s="170">
        <v>0</v>
      </c>
      <c r="K71" s="170">
        <v>0</v>
      </c>
      <c r="L71" s="170">
        <v>127625</v>
      </c>
      <c r="M71" s="170">
        <f t="shared" si="0"/>
        <v>1509210</v>
      </c>
      <c r="N71" s="170">
        <v>241081</v>
      </c>
      <c r="O71" s="170">
        <v>0</v>
      </c>
      <c r="P71" s="170">
        <v>0</v>
      </c>
      <c r="Q71" s="170">
        <v>0</v>
      </c>
      <c r="R71" s="111">
        <v>64</v>
      </c>
    </row>
    <row r="72" spans="1:18" x14ac:dyDescent="0.2">
      <c r="A72" s="111">
        <v>65</v>
      </c>
      <c r="B72" s="111" t="s">
        <v>170</v>
      </c>
      <c r="C72" s="170">
        <v>255043</v>
      </c>
      <c r="D72" s="170">
        <v>732204</v>
      </c>
      <c r="E72" s="170">
        <v>292195</v>
      </c>
      <c r="F72" s="170">
        <v>194005</v>
      </c>
      <c r="G72" s="170">
        <v>0</v>
      </c>
      <c r="H72" s="170">
        <v>0</v>
      </c>
      <c r="I72" s="170">
        <v>0</v>
      </c>
      <c r="J72" s="170">
        <v>0</v>
      </c>
      <c r="K72" s="170">
        <v>0</v>
      </c>
      <c r="L72" s="170">
        <v>154592</v>
      </c>
      <c r="M72" s="170">
        <f t="shared" ref="M72:M102" si="1">(C72+D72+L72)</f>
        <v>1141839</v>
      </c>
      <c r="N72" s="170">
        <v>185094</v>
      </c>
      <c r="O72" s="170">
        <v>0</v>
      </c>
      <c r="P72" s="170">
        <v>0</v>
      </c>
      <c r="Q72" s="170">
        <v>0</v>
      </c>
      <c r="R72" s="111">
        <v>65</v>
      </c>
    </row>
    <row r="73" spans="1:18" x14ac:dyDescent="0.2">
      <c r="A73" s="111">
        <v>66</v>
      </c>
      <c r="B73" s="111" t="s">
        <v>171</v>
      </c>
      <c r="C73" s="170">
        <v>90438</v>
      </c>
      <c r="D73" s="170">
        <v>2645251</v>
      </c>
      <c r="E73" s="170">
        <v>387135</v>
      </c>
      <c r="F73" s="170">
        <v>390725</v>
      </c>
      <c r="G73" s="170">
        <v>0</v>
      </c>
      <c r="H73" s="170">
        <v>0</v>
      </c>
      <c r="I73" s="170">
        <v>0</v>
      </c>
      <c r="J73" s="170">
        <v>0</v>
      </c>
      <c r="K73" s="170">
        <v>0</v>
      </c>
      <c r="L73" s="170">
        <v>80774</v>
      </c>
      <c r="M73" s="170">
        <f t="shared" si="1"/>
        <v>2816463</v>
      </c>
      <c r="N73" s="170">
        <v>232212</v>
      </c>
      <c r="O73" s="170">
        <v>0</v>
      </c>
      <c r="P73" s="170">
        <v>0</v>
      </c>
      <c r="Q73" s="170">
        <v>0</v>
      </c>
      <c r="R73" s="111">
        <v>66</v>
      </c>
    </row>
    <row r="74" spans="1:18" x14ac:dyDescent="0.2">
      <c r="A74" s="111">
        <v>67</v>
      </c>
      <c r="B74" s="111" t="s">
        <v>172</v>
      </c>
      <c r="C74" s="170">
        <v>103465</v>
      </c>
      <c r="D74" s="170">
        <v>1918831</v>
      </c>
      <c r="E74" s="170">
        <v>462458</v>
      </c>
      <c r="F74" s="170">
        <v>496037</v>
      </c>
      <c r="G74" s="170">
        <v>0</v>
      </c>
      <c r="H74" s="170">
        <v>0</v>
      </c>
      <c r="I74" s="170">
        <v>0</v>
      </c>
      <c r="J74" s="170">
        <v>0</v>
      </c>
      <c r="K74" s="170">
        <v>0</v>
      </c>
      <c r="L74" s="170">
        <v>168192</v>
      </c>
      <c r="M74" s="170">
        <f t="shared" si="1"/>
        <v>2190488</v>
      </c>
      <c r="N74" s="170">
        <v>302629</v>
      </c>
      <c r="O74" s="170">
        <v>0</v>
      </c>
      <c r="P74" s="170">
        <v>0</v>
      </c>
      <c r="Q74" s="170">
        <v>9224</v>
      </c>
      <c r="R74" s="111">
        <v>67</v>
      </c>
    </row>
    <row r="75" spans="1:18" x14ac:dyDescent="0.2">
      <c r="A75" s="111">
        <v>68</v>
      </c>
      <c r="B75" s="111" t="s">
        <v>173</v>
      </c>
      <c r="C75" s="170">
        <v>56041</v>
      </c>
      <c r="D75" s="170">
        <v>921920</v>
      </c>
      <c r="E75" s="170">
        <v>264450</v>
      </c>
      <c r="F75" s="170">
        <v>314231</v>
      </c>
      <c r="G75" s="170">
        <v>0</v>
      </c>
      <c r="H75" s="170">
        <v>0</v>
      </c>
      <c r="I75" s="170">
        <v>0</v>
      </c>
      <c r="J75" s="170">
        <v>0</v>
      </c>
      <c r="K75" s="170">
        <v>0</v>
      </c>
      <c r="L75" s="170">
        <v>248787</v>
      </c>
      <c r="M75" s="170">
        <f t="shared" si="1"/>
        <v>1226748</v>
      </c>
      <c r="N75" s="170">
        <v>222385</v>
      </c>
      <c r="O75" s="170">
        <v>0</v>
      </c>
      <c r="P75" s="170">
        <v>0</v>
      </c>
      <c r="Q75" s="170">
        <v>7724</v>
      </c>
      <c r="R75" s="111">
        <v>68</v>
      </c>
    </row>
    <row r="76" spans="1:18" x14ac:dyDescent="0.2">
      <c r="A76" s="111">
        <v>69</v>
      </c>
      <c r="B76" s="111" t="s">
        <v>174</v>
      </c>
      <c r="C76" s="170">
        <v>188210</v>
      </c>
      <c r="D76" s="170">
        <v>2885278</v>
      </c>
      <c r="E76" s="170">
        <v>601413</v>
      </c>
      <c r="F76" s="170">
        <v>668352</v>
      </c>
      <c r="G76" s="170">
        <v>0</v>
      </c>
      <c r="H76" s="170">
        <v>0</v>
      </c>
      <c r="I76" s="170">
        <v>0</v>
      </c>
      <c r="J76" s="170">
        <v>0</v>
      </c>
      <c r="K76" s="170">
        <v>0</v>
      </c>
      <c r="L76" s="170">
        <v>322386</v>
      </c>
      <c r="M76" s="170">
        <f t="shared" si="1"/>
        <v>3395874</v>
      </c>
      <c r="N76" s="170">
        <v>372067</v>
      </c>
      <c r="O76" s="170">
        <v>0</v>
      </c>
      <c r="P76" s="170">
        <v>0</v>
      </c>
      <c r="Q76" s="170">
        <v>59015</v>
      </c>
      <c r="R76" s="111">
        <v>69</v>
      </c>
    </row>
    <row r="77" spans="1:18" x14ac:dyDescent="0.2">
      <c r="A77" s="111">
        <v>70</v>
      </c>
      <c r="B77" s="111" t="s">
        <v>175</v>
      </c>
      <c r="C77" s="170">
        <v>93301</v>
      </c>
      <c r="D77" s="170">
        <v>3297282</v>
      </c>
      <c r="E77" s="170">
        <v>496761</v>
      </c>
      <c r="F77" s="170">
        <v>553635</v>
      </c>
      <c r="G77" s="170">
        <v>0</v>
      </c>
      <c r="H77" s="170">
        <v>0</v>
      </c>
      <c r="I77" s="170">
        <v>0</v>
      </c>
      <c r="J77" s="170">
        <v>0</v>
      </c>
      <c r="K77" s="170">
        <v>0</v>
      </c>
      <c r="L77" s="170">
        <v>194560</v>
      </c>
      <c r="M77" s="170">
        <f t="shared" si="1"/>
        <v>3585143</v>
      </c>
      <c r="N77" s="170">
        <v>359973</v>
      </c>
      <c r="O77" s="170">
        <v>0</v>
      </c>
      <c r="P77" s="170">
        <v>0</v>
      </c>
      <c r="Q77" s="170">
        <v>0</v>
      </c>
      <c r="R77" s="111">
        <v>70</v>
      </c>
    </row>
    <row r="78" spans="1:18" x14ac:dyDescent="0.2">
      <c r="A78" s="111">
        <v>71</v>
      </c>
      <c r="B78" s="111" t="s">
        <v>176</v>
      </c>
      <c r="C78" s="170">
        <v>114133</v>
      </c>
      <c r="D78" s="170">
        <v>1327472</v>
      </c>
      <c r="E78" s="170">
        <v>277671</v>
      </c>
      <c r="F78" s="170">
        <v>328691</v>
      </c>
      <c r="G78" s="170">
        <v>0</v>
      </c>
      <c r="H78" s="170">
        <v>0</v>
      </c>
      <c r="I78" s="170">
        <v>0</v>
      </c>
      <c r="J78" s="170">
        <v>0</v>
      </c>
      <c r="K78" s="170">
        <v>0</v>
      </c>
      <c r="L78" s="170">
        <v>138960</v>
      </c>
      <c r="M78" s="170">
        <f t="shared" si="1"/>
        <v>1580565</v>
      </c>
      <c r="N78" s="170">
        <v>217117</v>
      </c>
      <c r="O78" s="170">
        <v>0</v>
      </c>
      <c r="P78" s="170">
        <v>0</v>
      </c>
      <c r="Q78" s="170">
        <v>6115</v>
      </c>
      <c r="R78" s="111">
        <v>71</v>
      </c>
    </row>
    <row r="79" spans="1:18" x14ac:dyDescent="0.2">
      <c r="A79" s="111">
        <v>72</v>
      </c>
      <c r="B79" s="111" t="s">
        <v>177</v>
      </c>
      <c r="C79" s="170">
        <v>112549</v>
      </c>
      <c r="D79" s="170">
        <v>4304066</v>
      </c>
      <c r="E79" s="170">
        <v>452732</v>
      </c>
      <c r="F79" s="170">
        <v>588539</v>
      </c>
      <c r="G79" s="170">
        <v>0</v>
      </c>
      <c r="H79" s="170">
        <v>0</v>
      </c>
      <c r="I79" s="170">
        <v>0</v>
      </c>
      <c r="J79" s="170">
        <v>0</v>
      </c>
      <c r="K79" s="170">
        <v>0</v>
      </c>
      <c r="L79" s="170">
        <v>256655</v>
      </c>
      <c r="M79" s="170">
        <f t="shared" si="1"/>
        <v>4673270</v>
      </c>
      <c r="N79" s="170">
        <v>300865</v>
      </c>
      <c r="O79" s="170">
        <v>0</v>
      </c>
      <c r="P79" s="170">
        <v>0</v>
      </c>
      <c r="Q79" s="170">
        <v>43152</v>
      </c>
      <c r="R79" s="111">
        <v>72</v>
      </c>
    </row>
    <row r="80" spans="1:18" x14ac:dyDescent="0.2">
      <c r="A80" s="111">
        <v>73</v>
      </c>
      <c r="B80" s="111" t="s">
        <v>178</v>
      </c>
      <c r="C80" s="170">
        <v>3303000</v>
      </c>
      <c r="D80" s="170">
        <v>37867000</v>
      </c>
      <c r="E80" s="170">
        <v>0</v>
      </c>
      <c r="F80" s="170">
        <v>0</v>
      </c>
      <c r="G80" s="170">
        <v>0</v>
      </c>
      <c r="H80" s="170">
        <v>0</v>
      </c>
      <c r="I80" s="170">
        <v>0</v>
      </c>
      <c r="J80" s="170">
        <v>0</v>
      </c>
      <c r="K80" s="170">
        <v>0</v>
      </c>
      <c r="L80" s="170">
        <v>2906000</v>
      </c>
      <c r="M80" s="170">
        <f t="shared" si="1"/>
        <v>44076000</v>
      </c>
      <c r="N80" s="170">
        <v>934000</v>
      </c>
      <c r="O80" s="170">
        <v>0</v>
      </c>
      <c r="P80" s="170">
        <v>0</v>
      </c>
      <c r="Q80" s="170">
        <v>253000</v>
      </c>
      <c r="R80" s="111">
        <v>73</v>
      </c>
    </row>
    <row r="81" spans="1:18" x14ac:dyDescent="0.2">
      <c r="A81" s="111">
        <v>74</v>
      </c>
      <c r="B81" s="111" t="s">
        <v>179</v>
      </c>
      <c r="C81" s="170">
        <v>200714</v>
      </c>
      <c r="D81" s="170">
        <v>1994472</v>
      </c>
      <c r="E81" s="170">
        <v>441908</v>
      </c>
      <c r="F81" s="170">
        <v>505482</v>
      </c>
      <c r="G81" s="170">
        <v>0</v>
      </c>
      <c r="H81" s="170">
        <v>0</v>
      </c>
      <c r="I81" s="170">
        <v>0</v>
      </c>
      <c r="J81" s="170">
        <v>0</v>
      </c>
      <c r="K81" s="170">
        <v>0</v>
      </c>
      <c r="L81" s="170">
        <v>153889</v>
      </c>
      <c r="M81" s="170">
        <f t="shared" si="1"/>
        <v>2349075</v>
      </c>
      <c r="N81" s="170">
        <v>293168</v>
      </c>
      <c r="O81" s="170">
        <v>0</v>
      </c>
      <c r="P81" s="170">
        <v>0</v>
      </c>
      <c r="Q81" s="170">
        <v>1220</v>
      </c>
      <c r="R81" s="111">
        <v>74</v>
      </c>
    </row>
    <row r="82" spans="1:18" x14ac:dyDescent="0.2">
      <c r="A82" s="111">
        <v>75</v>
      </c>
      <c r="B82" s="111" t="s">
        <v>180</v>
      </c>
      <c r="C82" s="170">
        <v>202325</v>
      </c>
      <c r="D82" s="170">
        <v>1005406</v>
      </c>
      <c r="E82" s="170">
        <v>252522</v>
      </c>
      <c r="F82" s="170">
        <v>247005</v>
      </c>
      <c r="G82" s="170">
        <v>0</v>
      </c>
      <c r="H82" s="170">
        <v>0</v>
      </c>
      <c r="I82" s="170">
        <v>0</v>
      </c>
      <c r="J82" s="170">
        <v>0</v>
      </c>
      <c r="K82" s="170">
        <v>0</v>
      </c>
      <c r="L82" s="170">
        <v>179383</v>
      </c>
      <c r="M82" s="170">
        <f t="shared" si="1"/>
        <v>1387114</v>
      </c>
      <c r="N82" s="170">
        <v>174272</v>
      </c>
      <c r="O82" s="170">
        <v>0</v>
      </c>
      <c r="P82" s="170">
        <v>0</v>
      </c>
      <c r="Q82" s="170">
        <v>0</v>
      </c>
      <c r="R82" s="111">
        <v>75</v>
      </c>
    </row>
    <row r="83" spans="1:18" x14ac:dyDescent="0.2">
      <c r="A83" s="111">
        <v>76</v>
      </c>
      <c r="B83" s="111" t="s">
        <v>98</v>
      </c>
      <c r="C83" s="170">
        <v>137269</v>
      </c>
      <c r="D83" s="170">
        <v>960873</v>
      </c>
      <c r="E83" s="170">
        <v>179175</v>
      </c>
      <c r="F83" s="170">
        <v>206352</v>
      </c>
      <c r="G83" s="170">
        <v>0</v>
      </c>
      <c r="H83" s="170">
        <v>0</v>
      </c>
      <c r="I83" s="170">
        <v>0</v>
      </c>
      <c r="J83" s="170">
        <v>0</v>
      </c>
      <c r="K83" s="170">
        <v>0</v>
      </c>
      <c r="L83" s="170">
        <v>101863</v>
      </c>
      <c r="M83" s="170">
        <f t="shared" si="1"/>
        <v>1200005</v>
      </c>
      <c r="N83" s="170">
        <v>192976</v>
      </c>
      <c r="O83" s="170">
        <v>239348</v>
      </c>
      <c r="P83" s="170">
        <v>0</v>
      </c>
      <c r="Q83" s="170">
        <v>0</v>
      </c>
      <c r="R83" s="111">
        <v>76</v>
      </c>
    </row>
    <row r="84" spans="1:18" x14ac:dyDescent="0.2">
      <c r="A84" s="111">
        <v>77</v>
      </c>
      <c r="B84" s="111" t="s">
        <v>99</v>
      </c>
      <c r="C84" s="170">
        <v>322044</v>
      </c>
      <c r="D84" s="170">
        <v>11724154</v>
      </c>
      <c r="E84" s="170">
        <v>866532</v>
      </c>
      <c r="F84" s="170">
        <v>917438</v>
      </c>
      <c r="G84" s="170">
        <v>0</v>
      </c>
      <c r="H84" s="170">
        <v>0</v>
      </c>
      <c r="I84" s="170">
        <v>0</v>
      </c>
      <c r="J84" s="170">
        <v>0</v>
      </c>
      <c r="K84" s="170">
        <v>0</v>
      </c>
      <c r="L84" s="170">
        <v>419729</v>
      </c>
      <c r="M84" s="170">
        <f t="shared" si="1"/>
        <v>12465927</v>
      </c>
      <c r="N84" s="170">
        <v>533975</v>
      </c>
      <c r="O84" s="170">
        <v>0</v>
      </c>
      <c r="P84" s="170">
        <v>0</v>
      </c>
      <c r="Q84" s="170">
        <v>559664</v>
      </c>
      <c r="R84" s="111">
        <v>77</v>
      </c>
    </row>
    <row r="85" spans="1:18" x14ac:dyDescent="0.2">
      <c r="A85" s="111">
        <v>78</v>
      </c>
      <c r="B85" s="111" t="s">
        <v>181</v>
      </c>
      <c r="C85" s="170">
        <v>82123</v>
      </c>
      <c r="D85" s="170">
        <v>1497366</v>
      </c>
      <c r="E85" s="170">
        <v>272518</v>
      </c>
      <c r="F85" s="170">
        <v>288514</v>
      </c>
      <c r="G85" s="170">
        <v>0</v>
      </c>
      <c r="H85" s="170">
        <v>0</v>
      </c>
      <c r="I85" s="170">
        <v>0</v>
      </c>
      <c r="J85" s="170">
        <v>0</v>
      </c>
      <c r="K85" s="170">
        <v>0</v>
      </c>
      <c r="L85" s="170">
        <v>369639</v>
      </c>
      <c r="M85" s="170">
        <f t="shared" si="1"/>
        <v>1949128</v>
      </c>
      <c r="N85" s="170">
        <v>230180</v>
      </c>
      <c r="O85" s="170">
        <v>0</v>
      </c>
      <c r="P85" s="170">
        <v>0</v>
      </c>
      <c r="Q85" s="170">
        <v>0</v>
      </c>
      <c r="R85" s="111">
        <v>78</v>
      </c>
    </row>
    <row r="86" spans="1:18" x14ac:dyDescent="0.2">
      <c r="A86" s="111">
        <v>79</v>
      </c>
      <c r="B86" s="111" t="s">
        <v>182</v>
      </c>
      <c r="C86" s="170">
        <v>178167</v>
      </c>
      <c r="D86" s="170">
        <v>4774570</v>
      </c>
      <c r="E86" s="170">
        <v>781645</v>
      </c>
      <c r="F86" s="170">
        <v>653658</v>
      </c>
      <c r="G86" s="170">
        <v>0</v>
      </c>
      <c r="H86" s="170">
        <v>0</v>
      </c>
      <c r="I86" s="170">
        <v>0</v>
      </c>
      <c r="J86" s="170">
        <v>0</v>
      </c>
      <c r="K86" s="170">
        <v>0</v>
      </c>
      <c r="L86" s="170">
        <v>352915</v>
      </c>
      <c r="M86" s="170">
        <f t="shared" si="1"/>
        <v>5305652</v>
      </c>
      <c r="N86" s="170">
        <v>426233</v>
      </c>
      <c r="O86" s="170">
        <v>0</v>
      </c>
      <c r="P86" s="170">
        <v>0</v>
      </c>
      <c r="Q86" s="170">
        <v>549067</v>
      </c>
      <c r="R86" s="111">
        <v>79</v>
      </c>
    </row>
    <row r="87" spans="1:18" x14ac:dyDescent="0.2">
      <c r="A87" s="111">
        <v>80</v>
      </c>
      <c r="B87" s="111" t="s">
        <v>183</v>
      </c>
      <c r="C87" s="170">
        <v>222034</v>
      </c>
      <c r="D87" s="170">
        <v>1365416</v>
      </c>
      <c r="E87" s="170">
        <v>310223</v>
      </c>
      <c r="F87" s="170">
        <v>476667</v>
      </c>
      <c r="G87" s="170">
        <v>0</v>
      </c>
      <c r="H87" s="170">
        <v>0</v>
      </c>
      <c r="I87" s="170">
        <v>0</v>
      </c>
      <c r="J87" s="170">
        <v>0</v>
      </c>
      <c r="K87" s="170">
        <v>0</v>
      </c>
      <c r="L87" s="170">
        <v>162950</v>
      </c>
      <c r="M87" s="170">
        <f t="shared" si="1"/>
        <v>1750400</v>
      </c>
      <c r="N87" s="170">
        <v>322739</v>
      </c>
      <c r="O87" s="170">
        <v>0</v>
      </c>
      <c r="P87" s="170">
        <v>0</v>
      </c>
      <c r="Q87" s="170">
        <v>5322</v>
      </c>
      <c r="R87" s="111">
        <v>80</v>
      </c>
    </row>
    <row r="88" spans="1:18" x14ac:dyDescent="0.2">
      <c r="A88" s="111">
        <v>81</v>
      </c>
      <c r="B88" s="111" t="s">
        <v>184</v>
      </c>
      <c r="C88" s="170">
        <v>634816</v>
      </c>
      <c r="D88" s="170">
        <v>896953</v>
      </c>
      <c r="E88" s="170">
        <v>224617</v>
      </c>
      <c r="F88" s="170">
        <v>237697</v>
      </c>
      <c r="G88" s="170">
        <v>0</v>
      </c>
      <c r="H88" s="170">
        <v>0</v>
      </c>
      <c r="I88" s="170">
        <v>0</v>
      </c>
      <c r="J88" s="170">
        <v>0</v>
      </c>
      <c r="K88" s="170">
        <v>0</v>
      </c>
      <c r="L88" s="170">
        <v>164492</v>
      </c>
      <c r="M88" s="170">
        <f t="shared" si="1"/>
        <v>1696261</v>
      </c>
      <c r="N88" s="170">
        <v>243497</v>
      </c>
      <c r="O88" s="170">
        <v>0</v>
      </c>
      <c r="P88" s="170">
        <v>0</v>
      </c>
      <c r="Q88" s="170">
        <v>0</v>
      </c>
      <c r="R88" s="111">
        <v>81</v>
      </c>
    </row>
    <row r="89" spans="1:18" x14ac:dyDescent="0.2">
      <c r="A89" s="111">
        <v>82</v>
      </c>
      <c r="B89" s="111" t="s">
        <v>185</v>
      </c>
      <c r="C89" s="170">
        <v>217123</v>
      </c>
      <c r="D89" s="170">
        <v>1917594</v>
      </c>
      <c r="E89" s="170">
        <v>453550</v>
      </c>
      <c r="F89" s="170">
        <v>553994</v>
      </c>
      <c r="G89" s="170">
        <v>0</v>
      </c>
      <c r="H89" s="170">
        <v>0</v>
      </c>
      <c r="I89" s="170">
        <v>0</v>
      </c>
      <c r="J89" s="170">
        <v>0</v>
      </c>
      <c r="K89" s="170">
        <v>0</v>
      </c>
      <c r="L89" s="170">
        <v>203226</v>
      </c>
      <c r="M89" s="170">
        <f t="shared" si="1"/>
        <v>2337943</v>
      </c>
      <c r="N89" s="170">
        <v>293011</v>
      </c>
      <c r="O89" s="170">
        <v>0</v>
      </c>
      <c r="P89" s="170">
        <v>0</v>
      </c>
      <c r="Q89" s="170">
        <v>65338</v>
      </c>
      <c r="R89" s="111">
        <v>82</v>
      </c>
    </row>
    <row r="90" spans="1:18" x14ac:dyDescent="0.2">
      <c r="A90" s="111">
        <v>83</v>
      </c>
      <c r="B90" s="111" t="s">
        <v>186</v>
      </c>
      <c r="C90" s="170">
        <v>577914</v>
      </c>
      <c r="D90" s="170">
        <v>1721897</v>
      </c>
      <c r="E90" s="170">
        <v>283992</v>
      </c>
      <c r="F90" s="170">
        <v>350928</v>
      </c>
      <c r="G90" s="170">
        <v>0</v>
      </c>
      <c r="H90" s="170">
        <v>0</v>
      </c>
      <c r="I90" s="170">
        <v>0</v>
      </c>
      <c r="J90" s="170">
        <v>0</v>
      </c>
      <c r="K90" s="170">
        <v>0</v>
      </c>
      <c r="L90" s="170">
        <v>267109</v>
      </c>
      <c r="M90" s="170">
        <f t="shared" si="1"/>
        <v>2566920</v>
      </c>
      <c r="N90" s="170">
        <v>292516</v>
      </c>
      <c r="O90" s="170">
        <v>0</v>
      </c>
      <c r="P90" s="170">
        <v>0</v>
      </c>
      <c r="Q90" s="170">
        <v>21175</v>
      </c>
      <c r="R90" s="111">
        <v>83</v>
      </c>
    </row>
    <row r="91" spans="1:18" x14ac:dyDescent="0.2">
      <c r="A91" s="111">
        <v>84</v>
      </c>
      <c r="B91" s="111" t="s">
        <v>187</v>
      </c>
      <c r="C91" s="170">
        <v>352504</v>
      </c>
      <c r="D91" s="170">
        <v>1503232</v>
      </c>
      <c r="E91" s="170">
        <v>405305</v>
      </c>
      <c r="F91" s="170">
        <v>397381</v>
      </c>
      <c r="G91" s="170">
        <v>0</v>
      </c>
      <c r="H91" s="170">
        <v>0</v>
      </c>
      <c r="I91" s="170">
        <v>0</v>
      </c>
      <c r="J91" s="170">
        <v>0</v>
      </c>
      <c r="K91" s="170">
        <v>0</v>
      </c>
      <c r="L91" s="170">
        <v>169469</v>
      </c>
      <c r="M91" s="170">
        <f t="shared" si="1"/>
        <v>2025205</v>
      </c>
      <c r="N91" s="170">
        <v>217286</v>
      </c>
      <c r="O91" s="170">
        <v>0</v>
      </c>
      <c r="P91" s="170">
        <v>0</v>
      </c>
      <c r="Q91" s="170">
        <v>273679</v>
      </c>
      <c r="R91" s="111">
        <v>84</v>
      </c>
    </row>
    <row r="92" spans="1:18" x14ac:dyDescent="0.2">
      <c r="A92" s="111">
        <v>85</v>
      </c>
      <c r="B92" s="111" t="s">
        <v>188</v>
      </c>
      <c r="C92" s="170">
        <v>423218</v>
      </c>
      <c r="D92" s="170">
        <v>11502813</v>
      </c>
      <c r="E92" s="170">
        <v>1651432</v>
      </c>
      <c r="F92" s="170">
        <v>2245191</v>
      </c>
      <c r="G92" s="170">
        <v>0</v>
      </c>
      <c r="H92" s="170">
        <v>10670</v>
      </c>
      <c r="I92" s="170">
        <v>20393</v>
      </c>
      <c r="J92" s="170">
        <v>0</v>
      </c>
      <c r="K92" s="170">
        <v>0</v>
      </c>
      <c r="L92" s="170">
        <v>435744</v>
      </c>
      <c r="M92" s="170">
        <f t="shared" si="1"/>
        <v>12361775</v>
      </c>
      <c r="N92" s="170">
        <v>555632</v>
      </c>
      <c r="O92" s="170">
        <v>0</v>
      </c>
      <c r="P92" s="170">
        <v>0</v>
      </c>
      <c r="Q92" s="170">
        <v>161262</v>
      </c>
      <c r="R92" s="111">
        <v>85</v>
      </c>
    </row>
    <row r="93" spans="1:18" x14ac:dyDescent="0.2">
      <c r="A93" s="111">
        <v>86</v>
      </c>
      <c r="B93" s="111" t="s">
        <v>189</v>
      </c>
      <c r="C93" s="170">
        <v>819582</v>
      </c>
      <c r="D93" s="170">
        <v>11752028</v>
      </c>
      <c r="E93" s="170">
        <v>2513752</v>
      </c>
      <c r="F93" s="170">
        <v>1919170</v>
      </c>
      <c r="G93" s="170">
        <v>0</v>
      </c>
      <c r="H93" s="170">
        <v>0</v>
      </c>
      <c r="I93" s="170">
        <v>0</v>
      </c>
      <c r="J93" s="170">
        <v>0</v>
      </c>
      <c r="K93" s="170">
        <v>0</v>
      </c>
      <c r="L93" s="170">
        <v>606677</v>
      </c>
      <c r="M93" s="170">
        <f t="shared" si="1"/>
        <v>13178287</v>
      </c>
      <c r="N93" s="170">
        <v>565796</v>
      </c>
      <c r="O93" s="170">
        <v>6005</v>
      </c>
      <c r="P93" s="170">
        <v>0</v>
      </c>
      <c r="Q93" s="170">
        <v>0</v>
      </c>
      <c r="R93" s="111">
        <v>86</v>
      </c>
    </row>
    <row r="94" spans="1:18" x14ac:dyDescent="0.2">
      <c r="A94" s="111">
        <v>87</v>
      </c>
      <c r="B94" s="111" t="s">
        <v>190</v>
      </c>
      <c r="C94" s="170">
        <v>102672</v>
      </c>
      <c r="D94" s="170">
        <v>1214626</v>
      </c>
      <c r="E94" s="170">
        <v>202478</v>
      </c>
      <c r="F94" s="170">
        <v>263300</v>
      </c>
      <c r="G94" s="170">
        <v>0</v>
      </c>
      <c r="H94" s="170">
        <v>0</v>
      </c>
      <c r="I94" s="170">
        <v>0</v>
      </c>
      <c r="J94" s="170">
        <v>0</v>
      </c>
      <c r="K94" s="170">
        <v>0</v>
      </c>
      <c r="L94" s="170">
        <v>116337</v>
      </c>
      <c r="M94" s="170">
        <f t="shared" si="1"/>
        <v>1433635</v>
      </c>
      <c r="N94" s="170">
        <v>192750</v>
      </c>
      <c r="O94" s="170">
        <v>0</v>
      </c>
      <c r="P94" s="170">
        <v>0</v>
      </c>
      <c r="Q94" s="170">
        <v>16429</v>
      </c>
      <c r="R94" s="111">
        <v>87</v>
      </c>
    </row>
    <row r="95" spans="1:18" x14ac:dyDescent="0.2">
      <c r="A95" s="111">
        <v>88</v>
      </c>
      <c r="B95" s="111" t="s">
        <v>191</v>
      </c>
      <c r="C95" s="170">
        <v>119380</v>
      </c>
      <c r="D95" s="170">
        <v>1452614</v>
      </c>
      <c r="E95" s="170">
        <v>225083</v>
      </c>
      <c r="F95" s="170">
        <v>376534</v>
      </c>
      <c r="G95" s="170">
        <v>0</v>
      </c>
      <c r="H95" s="170">
        <v>0</v>
      </c>
      <c r="I95" s="170">
        <v>0</v>
      </c>
      <c r="J95" s="170">
        <v>0</v>
      </c>
      <c r="K95" s="170">
        <v>0</v>
      </c>
      <c r="L95" s="170">
        <v>167750</v>
      </c>
      <c r="M95" s="170">
        <f t="shared" si="1"/>
        <v>1739744</v>
      </c>
      <c r="N95" s="170">
        <v>196864</v>
      </c>
      <c r="O95" s="170">
        <v>0</v>
      </c>
      <c r="P95" s="170">
        <v>0</v>
      </c>
      <c r="Q95" s="170">
        <v>0</v>
      </c>
      <c r="R95" s="111">
        <v>88</v>
      </c>
    </row>
    <row r="96" spans="1:18" x14ac:dyDescent="0.2">
      <c r="A96" s="111">
        <v>89</v>
      </c>
      <c r="B96" s="111" t="s">
        <v>192</v>
      </c>
      <c r="C96" s="170">
        <v>373303</v>
      </c>
      <c r="D96" s="170">
        <v>2918977</v>
      </c>
      <c r="E96" s="170">
        <v>536102</v>
      </c>
      <c r="F96" s="170">
        <v>631732</v>
      </c>
      <c r="G96" s="170">
        <v>0</v>
      </c>
      <c r="H96" s="170">
        <v>0</v>
      </c>
      <c r="I96" s="170">
        <v>0</v>
      </c>
      <c r="J96" s="170">
        <v>0</v>
      </c>
      <c r="K96" s="170">
        <v>0</v>
      </c>
      <c r="L96" s="170">
        <v>214107</v>
      </c>
      <c r="M96" s="170">
        <f t="shared" si="1"/>
        <v>3506387</v>
      </c>
      <c r="N96" s="170">
        <v>343247</v>
      </c>
      <c r="O96" s="170">
        <v>0</v>
      </c>
      <c r="P96" s="170">
        <v>0</v>
      </c>
      <c r="Q96" s="170">
        <v>160410</v>
      </c>
      <c r="R96" s="111">
        <v>89</v>
      </c>
    </row>
    <row r="97" spans="1:18" x14ac:dyDescent="0.2">
      <c r="A97" s="111">
        <v>90</v>
      </c>
      <c r="B97" s="111" t="s">
        <v>193</v>
      </c>
      <c r="C97" s="174">
        <v>309928</v>
      </c>
      <c r="D97" s="170">
        <v>2595524</v>
      </c>
      <c r="E97" s="174">
        <v>633334</v>
      </c>
      <c r="F97" s="174">
        <v>515785</v>
      </c>
      <c r="G97" s="174">
        <v>0</v>
      </c>
      <c r="H97" s="174">
        <v>0</v>
      </c>
      <c r="I97" s="174">
        <v>0</v>
      </c>
      <c r="J97" s="174">
        <v>0</v>
      </c>
      <c r="K97" s="174">
        <v>0</v>
      </c>
      <c r="L97" s="174">
        <v>230810</v>
      </c>
      <c r="M97" s="170">
        <f t="shared" si="1"/>
        <v>3136262</v>
      </c>
      <c r="N97" s="174">
        <v>295313</v>
      </c>
      <c r="O97" s="174">
        <v>0</v>
      </c>
      <c r="P97" s="174">
        <v>0</v>
      </c>
      <c r="Q97" s="174">
        <v>212027</v>
      </c>
      <c r="R97" s="111">
        <v>90</v>
      </c>
    </row>
    <row r="98" spans="1:18" x14ac:dyDescent="0.2">
      <c r="A98" s="111">
        <v>91</v>
      </c>
      <c r="B98" s="111" t="s">
        <v>194</v>
      </c>
      <c r="C98" s="170">
        <v>177857</v>
      </c>
      <c r="D98" s="170">
        <v>3208302</v>
      </c>
      <c r="E98" s="170">
        <v>615491</v>
      </c>
      <c r="F98" s="170">
        <v>691578</v>
      </c>
      <c r="G98" s="170">
        <v>0</v>
      </c>
      <c r="H98" s="170">
        <v>0</v>
      </c>
      <c r="I98" s="170">
        <v>0</v>
      </c>
      <c r="J98" s="170">
        <v>0</v>
      </c>
      <c r="K98" s="170">
        <v>0</v>
      </c>
      <c r="L98" s="170">
        <v>280778</v>
      </c>
      <c r="M98" s="170">
        <f t="shared" si="1"/>
        <v>3666937</v>
      </c>
      <c r="N98" s="170">
        <v>365701</v>
      </c>
      <c r="O98" s="170">
        <v>0</v>
      </c>
      <c r="P98" s="170">
        <v>0</v>
      </c>
      <c r="Q98" s="170">
        <v>150588</v>
      </c>
      <c r="R98" s="111">
        <v>91</v>
      </c>
    </row>
    <row r="99" spans="1:18" x14ac:dyDescent="0.2">
      <c r="A99" s="111">
        <v>92</v>
      </c>
      <c r="B99" s="111" t="s">
        <v>195</v>
      </c>
      <c r="C99" s="170">
        <v>87605</v>
      </c>
      <c r="D99" s="170">
        <v>2152449</v>
      </c>
      <c r="E99" s="170">
        <v>369096</v>
      </c>
      <c r="F99" s="170">
        <v>325990</v>
      </c>
      <c r="G99" s="170">
        <v>0</v>
      </c>
      <c r="H99" s="170">
        <v>0</v>
      </c>
      <c r="I99" s="170">
        <v>0</v>
      </c>
      <c r="J99" s="170">
        <v>0</v>
      </c>
      <c r="K99" s="170">
        <v>0</v>
      </c>
      <c r="L99" s="170">
        <v>197502</v>
      </c>
      <c r="M99" s="170">
        <f t="shared" si="1"/>
        <v>2437556</v>
      </c>
      <c r="N99" s="170">
        <v>431195</v>
      </c>
      <c r="O99" s="170">
        <v>0</v>
      </c>
      <c r="P99" s="170">
        <v>0</v>
      </c>
      <c r="Q99" s="170">
        <v>0</v>
      </c>
      <c r="R99" s="111">
        <v>92</v>
      </c>
    </row>
    <row r="100" spans="1:18" x14ac:dyDescent="0.2">
      <c r="A100" s="111">
        <v>93</v>
      </c>
      <c r="B100" s="111" t="s">
        <v>196</v>
      </c>
      <c r="C100" s="170">
        <v>465402</v>
      </c>
      <c r="D100" s="170">
        <v>2823247</v>
      </c>
      <c r="E100" s="170">
        <v>692359</v>
      </c>
      <c r="F100" s="170">
        <v>663597</v>
      </c>
      <c r="G100" s="170">
        <v>0</v>
      </c>
      <c r="H100" s="170">
        <v>0</v>
      </c>
      <c r="I100" s="170">
        <v>0</v>
      </c>
      <c r="J100" s="170">
        <v>0</v>
      </c>
      <c r="K100" s="170">
        <v>0</v>
      </c>
      <c r="L100" s="170">
        <v>221293</v>
      </c>
      <c r="M100" s="170">
        <f t="shared" si="1"/>
        <v>3509942</v>
      </c>
      <c r="N100" s="170">
        <v>394110</v>
      </c>
      <c r="O100" s="170">
        <v>0</v>
      </c>
      <c r="P100" s="170">
        <v>0</v>
      </c>
      <c r="Q100" s="170">
        <v>0</v>
      </c>
      <c r="R100" s="111">
        <v>93</v>
      </c>
    </row>
    <row r="101" spans="1:18" x14ac:dyDescent="0.2">
      <c r="A101" s="111">
        <v>94</v>
      </c>
      <c r="B101" s="111" t="s">
        <v>197</v>
      </c>
      <c r="C101" s="170">
        <v>211090</v>
      </c>
      <c r="D101" s="170">
        <v>1459956</v>
      </c>
      <c r="E101" s="170">
        <v>266938</v>
      </c>
      <c r="F101" s="170">
        <v>320531</v>
      </c>
      <c r="G101" s="170">
        <v>0</v>
      </c>
      <c r="H101" s="170">
        <v>0</v>
      </c>
      <c r="I101" s="170">
        <v>0</v>
      </c>
      <c r="J101" s="170">
        <v>0</v>
      </c>
      <c r="K101" s="170">
        <v>0</v>
      </c>
      <c r="L101" s="170">
        <v>110508</v>
      </c>
      <c r="M101" s="170">
        <f t="shared" si="1"/>
        <v>1781554</v>
      </c>
      <c r="N101" s="170">
        <v>284747</v>
      </c>
      <c r="O101" s="170">
        <v>0</v>
      </c>
      <c r="P101" s="170">
        <v>0</v>
      </c>
      <c r="Q101" s="170">
        <v>0</v>
      </c>
      <c r="R101" s="111">
        <v>94</v>
      </c>
    </row>
    <row r="102" spans="1:18" x14ac:dyDescent="0.2">
      <c r="A102" s="108">
        <v>95</v>
      </c>
      <c r="B102" s="111" t="s">
        <v>198</v>
      </c>
      <c r="C102" s="171">
        <v>374695</v>
      </c>
      <c r="D102" s="171">
        <v>8953379</v>
      </c>
      <c r="E102" s="171">
        <v>1248174</v>
      </c>
      <c r="F102" s="171">
        <v>1004015</v>
      </c>
      <c r="G102" s="171">
        <v>0</v>
      </c>
      <c r="H102" s="171">
        <v>0</v>
      </c>
      <c r="I102" s="171">
        <v>0</v>
      </c>
      <c r="J102" s="171">
        <v>0</v>
      </c>
      <c r="K102" s="171">
        <v>0</v>
      </c>
      <c r="L102" s="171">
        <v>402062</v>
      </c>
      <c r="M102" s="171">
        <f t="shared" si="1"/>
        <v>9730136</v>
      </c>
      <c r="N102" s="171">
        <v>397834</v>
      </c>
      <c r="O102" s="171">
        <v>178270</v>
      </c>
      <c r="P102" s="171">
        <v>0</v>
      </c>
      <c r="Q102" s="171">
        <v>198714</v>
      </c>
      <c r="R102" s="108">
        <v>95</v>
      </c>
    </row>
    <row r="103" spans="1:18" x14ac:dyDescent="0.2">
      <c r="A103" s="108">
        <f>A102</f>
        <v>95</v>
      </c>
      <c r="B103" s="109" t="s">
        <v>107</v>
      </c>
      <c r="C103" s="173">
        <f t="shared" ref="C103:Q103" si="2">SUM(C8:C102)</f>
        <v>33499699</v>
      </c>
      <c r="D103" s="173">
        <f t="shared" si="2"/>
        <v>600150448</v>
      </c>
      <c r="E103" s="173">
        <f t="shared" si="2"/>
        <v>58475291</v>
      </c>
      <c r="F103" s="173">
        <f t="shared" si="2"/>
        <v>61076879</v>
      </c>
      <c r="G103" s="173">
        <f t="shared" si="2"/>
        <v>88938</v>
      </c>
      <c r="H103" s="173">
        <f t="shared" si="2"/>
        <v>80993</v>
      </c>
      <c r="I103" s="173">
        <f t="shared" si="2"/>
        <v>20393</v>
      </c>
      <c r="J103" s="173">
        <f t="shared" si="2"/>
        <v>0</v>
      </c>
      <c r="K103" s="173">
        <f t="shared" si="2"/>
        <v>63278</v>
      </c>
      <c r="L103" s="173">
        <f t="shared" si="2"/>
        <v>36599058</v>
      </c>
      <c r="M103" s="173">
        <f t="shared" si="2"/>
        <v>670249205</v>
      </c>
      <c r="N103" s="173">
        <f t="shared" si="2"/>
        <v>34832132</v>
      </c>
      <c r="O103" s="173">
        <f t="shared" si="2"/>
        <v>6850920</v>
      </c>
      <c r="P103" s="173">
        <f t="shared" si="2"/>
        <v>0</v>
      </c>
      <c r="Q103" s="173">
        <f t="shared" si="2"/>
        <v>19745803</v>
      </c>
      <c r="R103" s="108">
        <f>R102</f>
        <v>95</v>
      </c>
    </row>
    <row r="104" spans="1:18" x14ac:dyDescent="0.2">
      <c r="A104" s="148"/>
      <c r="B104" s="111"/>
      <c r="C104" s="153"/>
      <c r="D104" s="153"/>
      <c r="E104" s="153"/>
      <c r="F104" s="153"/>
      <c r="G104" s="153"/>
      <c r="H104" s="153"/>
      <c r="I104" s="153"/>
      <c r="J104" s="153"/>
      <c r="K104" s="153"/>
      <c r="L104" s="153"/>
      <c r="M104" s="153"/>
      <c r="N104" s="153"/>
      <c r="O104" s="153"/>
      <c r="P104" s="153"/>
      <c r="Q104" s="153"/>
      <c r="R104" s="148"/>
    </row>
    <row r="105" spans="1:18" x14ac:dyDescent="0.2">
      <c r="A105" s="148"/>
      <c r="B105" s="111"/>
      <c r="C105" s="153"/>
      <c r="D105" s="153"/>
      <c r="E105" s="153"/>
      <c r="F105" s="153"/>
      <c r="G105" s="153"/>
      <c r="H105" s="153"/>
      <c r="I105" s="153"/>
      <c r="J105" s="153"/>
      <c r="K105" s="153"/>
      <c r="L105" s="153"/>
      <c r="M105" s="153"/>
      <c r="N105" s="153"/>
      <c r="O105" s="153"/>
      <c r="P105" s="153"/>
      <c r="Q105" s="153"/>
      <c r="R105" s="148"/>
    </row>
  </sheetData>
  <printOptions gridLines="1"/>
  <pageMargins left="0.5" right="0.25" top="0.5" bottom="0.5" header="0.5" footer="0.5"/>
  <pageSetup paperSize="5" scale="9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8"/>
  <sheetViews>
    <sheetView showGridLines="0" workbookViewId="0"/>
  </sheetViews>
  <sheetFormatPr defaultColWidth="9.1640625" defaultRowHeight="15.75" x14ac:dyDescent="0.25"/>
  <cols>
    <col min="1" max="1" width="13.5" style="7" customWidth="1"/>
    <col min="2" max="2" width="6.6640625" style="7" customWidth="1"/>
    <col min="3" max="3" width="86.5" style="7" customWidth="1"/>
    <col min="4" max="16384" width="9.1640625" style="7"/>
  </cols>
  <sheetData>
    <row r="1" spans="1:3" x14ac:dyDescent="0.25">
      <c r="A1" s="5" t="s">
        <v>3</v>
      </c>
      <c r="B1" s="6"/>
    </row>
    <row r="2" spans="1:3" x14ac:dyDescent="0.25">
      <c r="A2" s="5" t="s">
        <v>4</v>
      </c>
      <c r="B2" s="6"/>
    </row>
    <row r="3" spans="1:3" x14ac:dyDescent="0.25">
      <c r="A3" s="5" t="s">
        <v>45</v>
      </c>
      <c r="B3" s="6"/>
    </row>
    <row r="4" spans="1:3" x14ac:dyDescent="0.25">
      <c r="A4" s="6"/>
      <c r="B4" s="6"/>
      <c r="C4" s="8"/>
    </row>
    <row r="5" spans="1:3" x14ac:dyDescent="0.25">
      <c r="A5" s="6" t="s">
        <v>5</v>
      </c>
      <c r="B5" s="6" t="s">
        <v>6</v>
      </c>
      <c r="C5" s="2" t="s">
        <v>7</v>
      </c>
    </row>
    <row r="6" spans="1:3" x14ac:dyDescent="0.25">
      <c r="A6" s="6" t="s">
        <v>5</v>
      </c>
      <c r="B6" s="6" t="s">
        <v>8</v>
      </c>
      <c r="C6" s="2" t="s">
        <v>9</v>
      </c>
    </row>
    <row r="7" spans="1:3" x14ac:dyDescent="0.25">
      <c r="A7" s="6" t="s">
        <v>5</v>
      </c>
      <c r="B7" s="6" t="s">
        <v>10</v>
      </c>
      <c r="C7" s="2" t="s">
        <v>11</v>
      </c>
    </row>
    <row r="8" spans="1:3" x14ac:dyDescent="0.25">
      <c r="A8" s="6" t="s">
        <v>5</v>
      </c>
      <c r="B8" s="6" t="s">
        <v>12</v>
      </c>
      <c r="C8" s="2" t="s">
        <v>13</v>
      </c>
    </row>
    <row r="9" spans="1:3" x14ac:dyDescent="0.25">
      <c r="A9" s="6" t="s">
        <v>5</v>
      </c>
      <c r="B9" s="6" t="s">
        <v>14</v>
      </c>
      <c r="C9" s="2" t="s">
        <v>15</v>
      </c>
    </row>
    <row r="10" spans="1:3" x14ac:dyDescent="0.25">
      <c r="A10" s="6" t="s">
        <v>5</v>
      </c>
      <c r="B10" s="6" t="s">
        <v>16</v>
      </c>
      <c r="C10" s="2" t="s">
        <v>17</v>
      </c>
    </row>
    <row r="11" spans="1:3" x14ac:dyDescent="0.25">
      <c r="A11" s="6" t="s">
        <v>5</v>
      </c>
      <c r="B11" s="6" t="s">
        <v>18</v>
      </c>
      <c r="C11" s="9" t="s">
        <v>19</v>
      </c>
    </row>
    <row r="12" spans="1:3" x14ac:dyDescent="0.25">
      <c r="A12" s="6" t="s">
        <v>5</v>
      </c>
      <c r="B12" s="6" t="s">
        <v>20</v>
      </c>
      <c r="C12" s="2" t="s">
        <v>21</v>
      </c>
    </row>
    <row r="13" spans="1:3" x14ac:dyDescent="0.25">
      <c r="A13" s="6" t="s">
        <v>5</v>
      </c>
      <c r="B13" s="6" t="s">
        <v>22</v>
      </c>
      <c r="C13" s="2" t="s">
        <v>23</v>
      </c>
    </row>
    <row r="14" spans="1:3" x14ac:dyDescent="0.25">
      <c r="A14" s="6" t="s">
        <v>5</v>
      </c>
      <c r="B14" s="6" t="s">
        <v>24</v>
      </c>
      <c r="C14" s="2" t="s">
        <v>25</v>
      </c>
    </row>
    <row r="15" spans="1:3" x14ac:dyDescent="0.25">
      <c r="A15" s="6" t="s">
        <v>5</v>
      </c>
      <c r="B15" s="6" t="s">
        <v>26</v>
      </c>
      <c r="C15" s="2" t="s">
        <v>27</v>
      </c>
    </row>
    <row r="16" spans="1:3" x14ac:dyDescent="0.25">
      <c r="A16" s="6" t="s">
        <v>5</v>
      </c>
      <c r="B16" s="6" t="s">
        <v>28</v>
      </c>
      <c r="C16" s="9" t="s">
        <v>29</v>
      </c>
    </row>
    <row r="17" spans="1:3" x14ac:dyDescent="0.25">
      <c r="A17" s="6" t="s">
        <v>5</v>
      </c>
      <c r="B17" s="6" t="s">
        <v>30</v>
      </c>
      <c r="C17" s="2" t="s">
        <v>31</v>
      </c>
    </row>
    <row r="18" spans="1:3" x14ac:dyDescent="0.25">
      <c r="A18" s="6" t="s">
        <v>5</v>
      </c>
      <c r="B18" s="6" t="s">
        <v>32</v>
      </c>
      <c r="C18" s="2" t="s">
        <v>33</v>
      </c>
    </row>
    <row r="19" spans="1:3" x14ac:dyDescent="0.25">
      <c r="A19" s="6" t="s">
        <v>5</v>
      </c>
      <c r="B19" s="6" t="s">
        <v>34</v>
      </c>
      <c r="C19" s="2" t="s">
        <v>35</v>
      </c>
    </row>
    <row r="20" spans="1:3" x14ac:dyDescent="0.25">
      <c r="A20" s="6" t="s">
        <v>5</v>
      </c>
      <c r="B20" s="6" t="s">
        <v>36</v>
      </c>
      <c r="C20" s="2" t="s">
        <v>37</v>
      </c>
    </row>
    <row r="21" spans="1:3" x14ac:dyDescent="0.25">
      <c r="A21" s="6" t="s">
        <v>5</v>
      </c>
      <c r="B21" s="6" t="s">
        <v>38</v>
      </c>
      <c r="C21" s="2" t="s">
        <v>39</v>
      </c>
    </row>
    <row r="22" spans="1:3" x14ac:dyDescent="0.25">
      <c r="A22" s="6" t="s">
        <v>5</v>
      </c>
      <c r="B22" s="6" t="s">
        <v>40</v>
      </c>
      <c r="C22" s="2" t="s">
        <v>41</v>
      </c>
    </row>
    <row r="23" spans="1:3" x14ac:dyDescent="0.25">
      <c r="A23" s="287" t="s">
        <v>42</v>
      </c>
      <c r="B23" s="287"/>
      <c r="C23" s="287"/>
    </row>
    <row r="82" spans="5:5" x14ac:dyDescent="0.25">
      <c r="E82" s="7" t="s">
        <v>43</v>
      </c>
    </row>
    <row r="158" spans="5:5" x14ac:dyDescent="0.25">
      <c r="E158" s="7" t="s">
        <v>43</v>
      </c>
    </row>
  </sheetData>
  <mergeCells count="1">
    <mergeCell ref="A23:C23"/>
  </mergeCells>
  <hyperlinks>
    <hyperlink ref="A23" r:id="rId1"/>
    <hyperlink ref="A23:C23" r:id="rId2" display="Notes to Comparative Report of Local Government Revenues and Expenditures"/>
  </hyperlinks>
  <pageMargins left="0.7" right="0.7" top="0.75" bottom="0.75" header="0.3" footer="0.3"/>
  <pageSetup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zoomScaleNormal="100" workbookViewId="0"/>
  </sheetViews>
  <sheetFormatPr defaultRowHeight="11.25" x14ac:dyDescent="0.2"/>
  <cols>
    <col min="1" max="1" width="4.1640625" style="93" bestFit="1" customWidth="1"/>
    <col min="2" max="2" width="13.5" style="93" bestFit="1" customWidth="1"/>
    <col min="3" max="3" width="11.5" style="93" bestFit="1" customWidth="1"/>
    <col min="4" max="4" width="12.5" style="93" bestFit="1" customWidth="1"/>
    <col min="5" max="5" width="15" style="93" customWidth="1"/>
    <col min="6" max="6" width="11.5" style="93" bestFit="1" customWidth="1"/>
    <col min="7" max="7" width="12.1640625" style="93" customWidth="1"/>
    <col min="8" max="8" width="11.6640625" style="93" customWidth="1"/>
    <col min="9" max="9" width="12.83203125" style="93" bestFit="1" customWidth="1"/>
    <col min="10" max="10" width="9.33203125" style="93"/>
    <col min="11" max="11" width="12.83203125" style="93" bestFit="1" customWidth="1"/>
    <col min="12" max="12" width="16" style="93" bestFit="1" customWidth="1"/>
    <col min="13" max="13" width="12.5" style="93" bestFit="1" customWidth="1"/>
    <col min="14" max="14" width="15.83203125" style="93" customWidth="1"/>
    <col min="15" max="15" width="19.5" style="93" bestFit="1" customWidth="1"/>
    <col min="16" max="16" width="9.33203125" style="93"/>
    <col min="17" max="17" width="12.83203125" style="93" bestFit="1" customWidth="1"/>
    <col min="18" max="18" width="4.1640625" style="93" bestFit="1" customWidth="1"/>
    <col min="19" max="16384" width="9.33203125" style="93"/>
  </cols>
  <sheetData>
    <row r="1" spans="1:18" ht="12" x14ac:dyDescent="0.2">
      <c r="A1" s="176" t="s">
        <v>46</v>
      </c>
      <c r="B1" s="140"/>
      <c r="C1" s="140"/>
      <c r="D1" s="140"/>
      <c r="E1" s="140"/>
      <c r="F1" s="140"/>
      <c r="G1" s="140"/>
      <c r="H1" s="140"/>
      <c r="I1" s="140"/>
      <c r="J1" s="140"/>
      <c r="K1" s="140"/>
      <c r="L1" s="140"/>
      <c r="M1" s="140"/>
      <c r="N1" s="140"/>
      <c r="O1" s="140"/>
      <c r="P1" s="140"/>
      <c r="Q1" s="140"/>
      <c r="R1" s="135"/>
    </row>
    <row r="2" spans="1:18" ht="12" x14ac:dyDescent="0.2">
      <c r="A2" s="140" t="s">
        <v>287</v>
      </c>
      <c r="B2" s="140"/>
      <c r="C2" s="140"/>
      <c r="D2" s="140"/>
      <c r="E2" s="140"/>
      <c r="F2" s="140"/>
      <c r="G2" s="140"/>
      <c r="H2" s="135"/>
      <c r="I2" s="140"/>
      <c r="J2" s="158"/>
      <c r="K2" s="159"/>
      <c r="L2" s="140"/>
      <c r="M2" s="140"/>
      <c r="N2" s="140"/>
      <c r="O2" s="140"/>
      <c r="P2" s="140"/>
      <c r="Q2" s="135"/>
      <c r="R2" s="158"/>
    </row>
    <row r="3" spans="1:18" ht="12" x14ac:dyDescent="0.2">
      <c r="A3" s="177" t="s">
        <v>48</v>
      </c>
      <c r="B3" s="140"/>
      <c r="C3" s="140"/>
      <c r="D3" s="140"/>
      <c r="E3" s="140"/>
      <c r="F3" s="140"/>
      <c r="G3" s="140"/>
      <c r="H3" s="135"/>
      <c r="I3" s="140"/>
      <c r="J3" s="158"/>
      <c r="K3" s="159"/>
      <c r="L3" s="140"/>
      <c r="M3" s="140"/>
      <c r="N3" s="140"/>
      <c r="O3" s="140"/>
      <c r="P3" s="140"/>
      <c r="Q3" s="135"/>
      <c r="R3" s="184"/>
    </row>
    <row r="4" spans="1:18" x14ac:dyDescent="0.2">
      <c r="A4" s="111"/>
      <c r="B4" s="111"/>
      <c r="C4" s="111"/>
      <c r="D4" s="111"/>
      <c r="L4" s="111"/>
      <c r="M4" s="111"/>
      <c r="N4" s="182"/>
      <c r="O4" s="182"/>
      <c r="P4" s="182"/>
      <c r="Q4" s="139"/>
      <c r="R4" s="111"/>
    </row>
    <row r="5" spans="1:18" x14ac:dyDescent="0.2">
      <c r="A5" s="111"/>
      <c r="B5" s="111"/>
      <c r="C5" s="111"/>
      <c r="D5" s="165" t="s">
        <v>288</v>
      </c>
      <c r="E5" s="165"/>
      <c r="F5" s="165"/>
      <c r="G5" s="165"/>
      <c r="H5" s="165"/>
      <c r="I5" s="165"/>
      <c r="J5" s="165"/>
      <c r="K5" s="165"/>
      <c r="L5" s="111"/>
      <c r="M5" s="111"/>
      <c r="N5" s="139"/>
      <c r="O5" s="139"/>
      <c r="P5" s="139"/>
      <c r="Q5" s="139"/>
      <c r="R5" s="111"/>
    </row>
    <row r="6" spans="1:18" x14ac:dyDescent="0.2">
      <c r="A6" s="111"/>
      <c r="B6" s="111"/>
      <c r="C6" s="111"/>
      <c r="D6" s="111"/>
      <c r="E6" s="165" t="s">
        <v>289</v>
      </c>
      <c r="F6" s="165"/>
      <c r="G6" s="165"/>
      <c r="H6" s="165"/>
      <c r="I6" s="165"/>
      <c r="J6" s="165"/>
      <c r="K6" s="165"/>
      <c r="L6" s="111"/>
      <c r="M6" s="111"/>
      <c r="N6" s="97" t="s">
        <v>290</v>
      </c>
      <c r="O6" s="97"/>
      <c r="P6" s="97"/>
      <c r="Q6" s="97"/>
      <c r="R6" s="111"/>
    </row>
    <row r="7" spans="1:18" s="102" customFormat="1" ht="33.75" x14ac:dyDescent="0.2">
      <c r="A7" s="152" t="s">
        <v>55</v>
      </c>
      <c r="B7" s="152" t="s">
        <v>57</v>
      </c>
      <c r="C7" s="165" t="s">
        <v>291</v>
      </c>
      <c r="D7" s="152" t="s">
        <v>292</v>
      </c>
      <c r="E7" s="168" t="s">
        <v>293</v>
      </c>
      <c r="F7" s="152" t="s">
        <v>294</v>
      </c>
      <c r="G7" s="168" t="s">
        <v>295</v>
      </c>
      <c r="H7" s="168" t="s">
        <v>296</v>
      </c>
      <c r="I7" s="168" t="s">
        <v>297</v>
      </c>
      <c r="J7" s="152" t="s">
        <v>298</v>
      </c>
      <c r="K7" s="168" t="s">
        <v>299</v>
      </c>
      <c r="L7" s="165" t="s">
        <v>300</v>
      </c>
      <c r="M7" s="152" t="s">
        <v>107</v>
      </c>
      <c r="N7" s="123" t="s">
        <v>301</v>
      </c>
      <c r="O7" s="123" t="s">
        <v>59</v>
      </c>
      <c r="P7" s="123" t="s">
        <v>60</v>
      </c>
      <c r="Q7" s="123" t="s">
        <v>302</v>
      </c>
      <c r="R7" s="152" t="s">
        <v>55</v>
      </c>
    </row>
    <row r="8" spans="1:18" x14ac:dyDescent="0.2">
      <c r="A8" s="91">
        <v>1</v>
      </c>
      <c r="B8" s="91" t="s">
        <v>199</v>
      </c>
      <c r="C8" s="169">
        <v>168417</v>
      </c>
      <c r="D8" s="169">
        <v>2252210</v>
      </c>
      <c r="E8" s="169">
        <v>0</v>
      </c>
      <c r="F8" s="169">
        <v>0</v>
      </c>
      <c r="G8" s="169">
        <v>0</v>
      </c>
      <c r="H8" s="169">
        <v>0</v>
      </c>
      <c r="I8" s="169">
        <v>0</v>
      </c>
      <c r="J8" s="169">
        <v>0</v>
      </c>
      <c r="K8" s="169">
        <v>0</v>
      </c>
      <c r="L8" s="169">
        <v>0</v>
      </c>
      <c r="M8" s="169">
        <f t="shared" ref="M8:M45" si="0">(C8+D8+L8)</f>
        <v>2420627</v>
      </c>
      <c r="N8" s="169">
        <v>0</v>
      </c>
      <c r="O8" s="169">
        <v>0</v>
      </c>
      <c r="P8" s="169">
        <v>0</v>
      </c>
      <c r="Q8" s="169">
        <v>0</v>
      </c>
      <c r="R8" s="111">
        <v>1</v>
      </c>
    </row>
    <row r="9" spans="1:18" x14ac:dyDescent="0.2">
      <c r="A9" s="91">
        <v>2</v>
      </c>
      <c r="B9" s="91" t="s">
        <v>200</v>
      </c>
      <c r="C9" s="170">
        <v>47552</v>
      </c>
      <c r="D9" s="170">
        <v>1004572</v>
      </c>
      <c r="E9" s="170">
        <v>0</v>
      </c>
      <c r="F9" s="170">
        <v>242882</v>
      </c>
      <c r="G9" s="170">
        <v>0</v>
      </c>
      <c r="H9" s="170">
        <v>0</v>
      </c>
      <c r="I9" s="170">
        <v>0</v>
      </c>
      <c r="J9" s="170">
        <v>0</v>
      </c>
      <c r="K9" s="170">
        <v>0</v>
      </c>
      <c r="L9" s="170">
        <v>0</v>
      </c>
      <c r="M9" s="170">
        <f t="shared" si="0"/>
        <v>1052124</v>
      </c>
      <c r="N9" s="170">
        <v>0</v>
      </c>
      <c r="O9" s="170">
        <v>0</v>
      </c>
      <c r="P9" s="170">
        <v>0</v>
      </c>
      <c r="Q9" s="170">
        <v>0</v>
      </c>
      <c r="R9" s="111">
        <v>2</v>
      </c>
    </row>
    <row r="10" spans="1:18" x14ac:dyDescent="0.2">
      <c r="A10" s="91">
        <v>3</v>
      </c>
      <c r="B10" s="91" t="s">
        <v>117</v>
      </c>
      <c r="C10" s="170">
        <v>50066</v>
      </c>
      <c r="D10" s="170">
        <v>1163135</v>
      </c>
      <c r="E10" s="170">
        <v>0</v>
      </c>
      <c r="F10" s="170">
        <v>192852</v>
      </c>
      <c r="G10" s="170">
        <v>0</v>
      </c>
      <c r="H10" s="170">
        <v>0</v>
      </c>
      <c r="I10" s="170">
        <v>0</v>
      </c>
      <c r="J10" s="170">
        <v>0</v>
      </c>
      <c r="K10" s="170">
        <v>0</v>
      </c>
      <c r="L10" s="170">
        <v>0</v>
      </c>
      <c r="M10" s="170">
        <f t="shared" si="0"/>
        <v>1213201</v>
      </c>
      <c r="N10" s="170">
        <v>0</v>
      </c>
      <c r="O10" s="170">
        <v>0</v>
      </c>
      <c r="P10" s="170">
        <v>0</v>
      </c>
      <c r="Q10" s="170">
        <v>2739</v>
      </c>
      <c r="R10" s="111">
        <v>3</v>
      </c>
    </row>
    <row r="11" spans="1:18" x14ac:dyDescent="0.2">
      <c r="A11" s="91">
        <v>4</v>
      </c>
      <c r="B11" s="91" t="s">
        <v>201</v>
      </c>
      <c r="C11" s="170">
        <v>75095</v>
      </c>
      <c r="D11" s="170">
        <v>531902</v>
      </c>
      <c r="E11" s="170">
        <v>0</v>
      </c>
      <c r="F11" s="170">
        <v>103324</v>
      </c>
      <c r="G11" s="170">
        <v>0</v>
      </c>
      <c r="H11" s="170">
        <v>0</v>
      </c>
      <c r="I11" s="170">
        <v>0</v>
      </c>
      <c r="J11" s="170">
        <v>0</v>
      </c>
      <c r="K11" s="170">
        <v>40948</v>
      </c>
      <c r="L11" s="170">
        <v>0</v>
      </c>
      <c r="M11" s="170">
        <f t="shared" si="0"/>
        <v>606997</v>
      </c>
      <c r="N11" s="170">
        <v>0</v>
      </c>
      <c r="O11" s="170">
        <v>0</v>
      </c>
      <c r="P11" s="170">
        <v>0</v>
      </c>
      <c r="Q11" s="170">
        <v>0</v>
      </c>
      <c r="R11" s="111">
        <v>4</v>
      </c>
    </row>
    <row r="12" spans="1:18" x14ac:dyDescent="0.2">
      <c r="A12" s="91">
        <v>5</v>
      </c>
      <c r="B12" s="91" t="s">
        <v>202</v>
      </c>
      <c r="C12" s="170">
        <v>39596</v>
      </c>
      <c r="D12" s="170">
        <v>482438</v>
      </c>
      <c r="E12" s="170">
        <v>0</v>
      </c>
      <c r="F12" s="170">
        <v>183987</v>
      </c>
      <c r="G12" s="170">
        <v>0</v>
      </c>
      <c r="H12" s="170">
        <v>78380</v>
      </c>
      <c r="I12" s="170">
        <v>35749</v>
      </c>
      <c r="J12" s="170">
        <v>0</v>
      </c>
      <c r="K12" s="170">
        <v>0</v>
      </c>
      <c r="L12" s="170">
        <v>0</v>
      </c>
      <c r="M12" s="170">
        <f t="shared" si="0"/>
        <v>522034</v>
      </c>
      <c r="N12" s="170">
        <v>0</v>
      </c>
      <c r="O12" s="170">
        <v>0</v>
      </c>
      <c r="P12" s="170">
        <v>0</v>
      </c>
      <c r="Q12" s="170">
        <v>0</v>
      </c>
      <c r="R12" s="111">
        <v>5</v>
      </c>
    </row>
    <row r="13" spans="1:18" x14ac:dyDescent="0.2">
      <c r="A13" s="91">
        <v>6</v>
      </c>
      <c r="B13" s="91" t="s">
        <v>203</v>
      </c>
      <c r="C13" s="170">
        <v>287700</v>
      </c>
      <c r="D13" s="170">
        <v>3219074</v>
      </c>
      <c r="E13" s="170">
        <v>0</v>
      </c>
      <c r="F13" s="170">
        <v>0</v>
      </c>
      <c r="G13" s="170">
        <v>0</v>
      </c>
      <c r="H13" s="170">
        <v>0</v>
      </c>
      <c r="I13" s="170">
        <v>0</v>
      </c>
      <c r="J13" s="170">
        <v>0</v>
      </c>
      <c r="K13" s="170">
        <v>0</v>
      </c>
      <c r="L13" s="170">
        <v>0</v>
      </c>
      <c r="M13" s="170">
        <f t="shared" si="0"/>
        <v>3506774</v>
      </c>
      <c r="N13" s="170">
        <v>0</v>
      </c>
      <c r="O13" s="170">
        <v>0</v>
      </c>
      <c r="P13" s="170">
        <v>0</v>
      </c>
      <c r="Q13" s="170">
        <v>0</v>
      </c>
      <c r="R13" s="111">
        <v>6</v>
      </c>
    </row>
    <row r="14" spans="1:18" x14ac:dyDescent="0.2">
      <c r="A14" s="91">
        <v>7</v>
      </c>
      <c r="B14" s="91" t="s">
        <v>204</v>
      </c>
      <c r="C14" s="170">
        <v>18525</v>
      </c>
      <c r="D14" s="170">
        <v>284812</v>
      </c>
      <c r="E14" s="170">
        <v>0</v>
      </c>
      <c r="F14" s="170">
        <v>0</v>
      </c>
      <c r="G14" s="170">
        <v>0</v>
      </c>
      <c r="H14" s="170">
        <v>0</v>
      </c>
      <c r="I14" s="170">
        <v>0</v>
      </c>
      <c r="J14" s="170">
        <v>0</v>
      </c>
      <c r="K14" s="170">
        <v>0</v>
      </c>
      <c r="L14" s="170">
        <v>0</v>
      </c>
      <c r="M14" s="170">
        <f t="shared" si="0"/>
        <v>303337</v>
      </c>
      <c r="N14" s="170">
        <v>0</v>
      </c>
      <c r="O14" s="170">
        <v>0</v>
      </c>
      <c r="P14" s="170">
        <v>0</v>
      </c>
      <c r="Q14" s="170">
        <v>0</v>
      </c>
      <c r="R14" s="111">
        <v>7</v>
      </c>
    </row>
    <row r="15" spans="1:18" x14ac:dyDescent="0.2">
      <c r="A15" s="91">
        <v>8</v>
      </c>
      <c r="B15" s="91" t="s">
        <v>205</v>
      </c>
      <c r="C15" s="170">
        <v>67305</v>
      </c>
      <c r="D15" s="170">
        <v>843663</v>
      </c>
      <c r="E15" s="170">
        <v>0</v>
      </c>
      <c r="F15" s="170">
        <v>242127</v>
      </c>
      <c r="G15" s="170">
        <v>0</v>
      </c>
      <c r="H15" s="170">
        <v>0</v>
      </c>
      <c r="I15" s="170">
        <v>0</v>
      </c>
      <c r="J15" s="170">
        <v>0</v>
      </c>
      <c r="K15" s="170">
        <v>0</v>
      </c>
      <c r="L15" s="170">
        <v>0</v>
      </c>
      <c r="M15" s="170">
        <f t="shared" si="0"/>
        <v>910968</v>
      </c>
      <c r="N15" s="170">
        <v>0</v>
      </c>
      <c r="O15" s="170">
        <v>0</v>
      </c>
      <c r="P15" s="170">
        <v>0</v>
      </c>
      <c r="Q15" s="170">
        <v>0</v>
      </c>
      <c r="R15" s="111">
        <v>8</v>
      </c>
    </row>
    <row r="16" spans="1:18" x14ac:dyDescent="0.2">
      <c r="A16" s="91">
        <v>9</v>
      </c>
      <c r="B16" s="91" t="s">
        <v>206</v>
      </c>
      <c r="C16" s="170">
        <v>39138</v>
      </c>
      <c r="D16" s="170">
        <v>640194</v>
      </c>
      <c r="E16" s="170">
        <v>0</v>
      </c>
      <c r="F16" s="170">
        <v>237621</v>
      </c>
      <c r="G16" s="170">
        <v>0</v>
      </c>
      <c r="H16" s="170">
        <v>0</v>
      </c>
      <c r="I16" s="170">
        <v>0</v>
      </c>
      <c r="J16" s="170">
        <v>0</v>
      </c>
      <c r="K16" s="170">
        <v>0</v>
      </c>
      <c r="L16" s="170">
        <v>0</v>
      </c>
      <c r="M16" s="170">
        <f t="shared" si="0"/>
        <v>679332</v>
      </c>
      <c r="N16" s="170">
        <v>0</v>
      </c>
      <c r="O16" s="170">
        <v>0</v>
      </c>
      <c r="P16" s="170">
        <v>0</v>
      </c>
      <c r="Q16" s="170">
        <v>0</v>
      </c>
      <c r="R16" s="111">
        <v>9</v>
      </c>
    </row>
    <row r="17" spans="1:18" x14ac:dyDescent="0.2">
      <c r="A17" s="91">
        <v>10</v>
      </c>
      <c r="B17" s="91" t="s">
        <v>207</v>
      </c>
      <c r="C17" s="170">
        <v>26417</v>
      </c>
      <c r="D17" s="170">
        <v>366149</v>
      </c>
      <c r="E17" s="170">
        <v>0</v>
      </c>
      <c r="F17" s="170">
        <v>120059</v>
      </c>
      <c r="G17" s="170">
        <v>0</v>
      </c>
      <c r="H17" s="170">
        <v>0</v>
      </c>
      <c r="I17" s="170">
        <v>0</v>
      </c>
      <c r="J17" s="170">
        <v>0</v>
      </c>
      <c r="K17" s="170">
        <v>0</v>
      </c>
      <c r="L17" s="170">
        <v>0</v>
      </c>
      <c r="M17" s="170">
        <f t="shared" si="0"/>
        <v>392566</v>
      </c>
      <c r="N17" s="170">
        <v>0</v>
      </c>
      <c r="O17" s="170">
        <v>0</v>
      </c>
      <c r="P17" s="170">
        <v>0</v>
      </c>
      <c r="Q17" s="170">
        <v>0</v>
      </c>
      <c r="R17" s="111">
        <v>10</v>
      </c>
    </row>
    <row r="18" spans="1:18" x14ac:dyDescent="0.2">
      <c r="A18" s="91">
        <v>11</v>
      </c>
      <c r="B18" s="91" t="s">
        <v>208</v>
      </c>
      <c r="C18" s="170">
        <v>67224</v>
      </c>
      <c r="D18" s="170">
        <v>2890205</v>
      </c>
      <c r="E18" s="170">
        <v>0</v>
      </c>
      <c r="F18" s="170">
        <v>811678</v>
      </c>
      <c r="G18" s="170">
        <v>0</v>
      </c>
      <c r="H18" s="170">
        <v>0</v>
      </c>
      <c r="I18" s="170">
        <v>0</v>
      </c>
      <c r="J18" s="170">
        <v>0</v>
      </c>
      <c r="K18" s="170">
        <v>0</v>
      </c>
      <c r="L18" s="170">
        <v>0</v>
      </c>
      <c r="M18" s="170">
        <f t="shared" si="0"/>
        <v>2957429</v>
      </c>
      <c r="N18" s="170">
        <v>0</v>
      </c>
      <c r="O18" s="170">
        <v>0</v>
      </c>
      <c r="P18" s="170">
        <v>0</v>
      </c>
      <c r="Q18" s="170">
        <v>0</v>
      </c>
      <c r="R18" s="111">
        <v>11</v>
      </c>
    </row>
    <row r="19" spans="1:18" x14ac:dyDescent="0.2">
      <c r="A19" s="91">
        <v>12</v>
      </c>
      <c r="B19" s="93" t="s">
        <v>209</v>
      </c>
      <c r="C19" s="170">
        <v>14025</v>
      </c>
      <c r="D19" s="170">
        <v>409639</v>
      </c>
      <c r="E19" s="170">
        <v>0</v>
      </c>
      <c r="F19" s="170">
        <v>0</v>
      </c>
      <c r="G19" s="170">
        <v>0</v>
      </c>
      <c r="H19" s="170">
        <v>0</v>
      </c>
      <c r="I19" s="170">
        <v>0</v>
      </c>
      <c r="J19" s="170">
        <v>0</v>
      </c>
      <c r="K19" s="170">
        <v>0</v>
      </c>
      <c r="L19" s="170">
        <v>0</v>
      </c>
      <c r="M19" s="170">
        <f t="shared" si="0"/>
        <v>423664</v>
      </c>
      <c r="N19" s="170">
        <v>0</v>
      </c>
      <c r="O19" s="170">
        <v>0</v>
      </c>
      <c r="P19" s="170">
        <v>0</v>
      </c>
      <c r="Q19" s="170">
        <v>0</v>
      </c>
      <c r="R19" s="111">
        <v>12</v>
      </c>
    </row>
    <row r="20" spans="1:18" x14ac:dyDescent="0.2">
      <c r="A20" s="91">
        <v>13</v>
      </c>
      <c r="B20" s="91" t="s">
        <v>210</v>
      </c>
      <c r="C20" s="170">
        <v>108249</v>
      </c>
      <c r="D20" s="170">
        <v>722619</v>
      </c>
      <c r="E20" s="170">
        <v>0</v>
      </c>
      <c r="F20" s="170">
        <v>299640</v>
      </c>
      <c r="G20" s="170">
        <v>0</v>
      </c>
      <c r="H20" s="170">
        <v>0</v>
      </c>
      <c r="I20" s="170">
        <v>0</v>
      </c>
      <c r="J20" s="170">
        <v>0</v>
      </c>
      <c r="K20" s="170">
        <v>0</v>
      </c>
      <c r="L20" s="170">
        <v>0</v>
      </c>
      <c r="M20" s="170">
        <f t="shared" si="0"/>
        <v>830868</v>
      </c>
      <c r="N20" s="170">
        <v>0</v>
      </c>
      <c r="O20" s="170">
        <v>0</v>
      </c>
      <c r="P20" s="170">
        <v>0</v>
      </c>
      <c r="Q20" s="170">
        <v>0</v>
      </c>
      <c r="R20" s="111">
        <v>13</v>
      </c>
    </row>
    <row r="21" spans="1:18" x14ac:dyDescent="0.2">
      <c r="A21" s="91">
        <v>14</v>
      </c>
      <c r="B21" s="91" t="s">
        <v>131</v>
      </c>
      <c r="C21" s="170">
        <v>197744</v>
      </c>
      <c r="D21" s="170">
        <v>2555491</v>
      </c>
      <c r="E21" s="170">
        <v>0</v>
      </c>
      <c r="F21" s="170">
        <v>1331746</v>
      </c>
      <c r="G21" s="170">
        <v>0</v>
      </c>
      <c r="H21" s="170">
        <v>0</v>
      </c>
      <c r="I21" s="170">
        <v>0</v>
      </c>
      <c r="J21" s="170">
        <v>0</v>
      </c>
      <c r="K21" s="170">
        <v>0</v>
      </c>
      <c r="L21" s="170">
        <v>0</v>
      </c>
      <c r="M21" s="170">
        <f t="shared" si="0"/>
        <v>2753235</v>
      </c>
      <c r="N21" s="170">
        <v>0</v>
      </c>
      <c r="O21" s="170">
        <v>0</v>
      </c>
      <c r="P21" s="170">
        <v>0</v>
      </c>
      <c r="Q21" s="170">
        <v>0</v>
      </c>
      <c r="R21" s="111">
        <v>14</v>
      </c>
    </row>
    <row r="22" spans="1:18" x14ac:dyDescent="0.2">
      <c r="A22" s="91">
        <v>15</v>
      </c>
      <c r="B22" s="91" t="s">
        <v>211</v>
      </c>
      <c r="C22" s="170">
        <v>75205</v>
      </c>
      <c r="D22" s="170">
        <v>1082253</v>
      </c>
      <c r="E22" s="170">
        <v>0</v>
      </c>
      <c r="F22" s="170">
        <v>0</v>
      </c>
      <c r="G22" s="170">
        <v>0</v>
      </c>
      <c r="H22" s="170">
        <v>0</v>
      </c>
      <c r="I22" s="170">
        <v>0</v>
      </c>
      <c r="J22" s="170">
        <v>0</v>
      </c>
      <c r="K22" s="170">
        <v>0</v>
      </c>
      <c r="L22" s="170">
        <v>0</v>
      </c>
      <c r="M22" s="170">
        <f t="shared" si="0"/>
        <v>1157458</v>
      </c>
      <c r="N22" s="170">
        <v>0</v>
      </c>
      <c r="O22" s="170">
        <v>1791</v>
      </c>
      <c r="P22" s="170">
        <v>0</v>
      </c>
      <c r="Q22" s="170">
        <v>0</v>
      </c>
      <c r="R22" s="111">
        <v>15</v>
      </c>
    </row>
    <row r="23" spans="1:18" x14ac:dyDescent="0.2">
      <c r="A23" s="91">
        <v>16</v>
      </c>
      <c r="B23" s="91" t="s">
        <v>212</v>
      </c>
      <c r="C23" s="170">
        <v>240114</v>
      </c>
      <c r="D23" s="170">
        <v>1019139</v>
      </c>
      <c r="E23" s="170">
        <v>0</v>
      </c>
      <c r="F23" s="170">
        <v>0</v>
      </c>
      <c r="G23" s="170">
        <v>0</v>
      </c>
      <c r="H23" s="170">
        <v>0</v>
      </c>
      <c r="I23" s="170">
        <v>0</v>
      </c>
      <c r="J23" s="170">
        <v>0</v>
      </c>
      <c r="K23" s="170">
        <v>0</v>
      </c>
      <c r="L23" s="170">
        <v>0</v>
      </c>
      <c r="M23" s="170">
        <f t="shared" si="0"/>
        <v>1259253</v>
      </c>
      <c r="N23" s="170">
        <v>0</v>
      </c>
      <c r="O23" s="170">
        <v>0</v>
      </c>
      <c r="P23" s="170">
        <v>0</v>
      </c>
      <c r="Q23" s="170">
        <v>273406</v>
      </c>
      <c r="R23" s="111">
        <v>16</v>
      </c>
    </row>
    <row r="24" spans="1:18" x14ac:dyDescent="0.2">
      <c r="A24" s="91">
        <v>17</v>
      </c>
      <c r="B24" s="91" t="s">
        <v>213</v>
      </c>
      <c r="C24" s="170">
        <v>265451</v>
      </c>
      <c r="D24" s="170">
        <v>2717393</v>
      </c>
      <c r="E24" s="170">
        <v>0</v>
      </c>
      <c r="F24" s="170">
        <v>0</v>
      </c>
      <c r="G24" s="170">
        <v>0</v>
      </c>
      <c r="H24" s="170">
        <v>0</v>
      </c>
      <c r="I24" s="170">
        <v>0</v>
      </c>
      <c r="J24" s="170">
        <v>0</v>
      </c>
      <c r="K24" s="170">
        <v>0</v>
      </c>
      <c r="L24" s="170">
        <v>13294</v>
      </c>
      <c r="M24" s="170">
        <f t="shared" si="0"/>
        <v>2996138</v>
      </c>
      <c r="N24" s="170">
        <v>0</v>
      </c>
      <c r="O24" s="170">
        <v>0</v>
      </c>
      <c r="P24" s="170">
        <v>0</v>
      </c>
      <c r="Q24" s="170">
        <v>0</v>
      </c>
      <c r="R24" s="111">
        <v>17</v>
      </c>
    </row>
    <row r="25" spans="1:18" x14ac:dyDescent="0.2">
      <c r="A25" s="91">
        <v>18</v>
      </c>
      <c r="B25" s="91" t="s">
        <v>214</v>
      </c>
      <c r="C25" s="170">
        <v>766079</v>
      </c>
      <c r="D25" s="170">
        <v>4068279</v>
      </c>
      <c r="E25" s="170">
        <v>0</v>
      </c>
      <c r="F25" s="170">
        <v>0</v>
      </c>
      <c r="G25" s="170">
        <v>0</v>
      </c>
      <c r="H25" s="170">
        <v>0</v>
      </c>
      <c r="I25" s="170">
        <v>0</v>
      </c>
      <c r="J25" s="170">
        <v>0</v>
      </c>
      <c r="K25" s="170">
        <v>0</v>
      </c>
      <c r="L25" s="170">
        <v>0</v>
      </c>
      <c r="M25" s="170">
        <f t="shared" si="0"/>
        <v>4834358</v>
      </c>
      <c r="N25" s="170">
        <v>0</v>
      </c>
      <c r="O25" s="170">
        <v>0</v>
      </c>
      <c r="P25" s="170">
        <v>0</v>
      </c>
      <c r="Q25" s="170">
        <v>0</v>
      </c>
      <c r="R25" s="111">
        <v>18</v>
      </c>
    </row>
    <row r="26" spans="1:18" x14ac:dyDescent="0.2">
      <c r="A26" s="91">
        <v>19</v>
      </c>
      <c r="B26" s="91" t="s">
        <v>215</v>
      </c>
      <c r="C26" s="170">
        <v>253846</v>
      </c>
      <c r="D26" s="170">
        <v>7626446</v>
      </c>
      <c r="E26" s="170">
        <v>0</v>
      </c>
      <c r="F26" s="170">
        <v>0</v>
      </c>
      <c r="G26" s="170">
        <v>0</v>
      </c>
      <c r="H26" s="170">
        <v>0</v>
      </c>
      <c r="I26" s="170">
        <v>0</v>
      </c>
      <c r="J26" s="170">
        <v>0</v>
      </c>
      <c r="K26" s="170">
        <v>0</v>
      </c>
      <c r="L26" s="170">
        <v>0</v>
      </c>
      <c r="M26" s="170">
        <f t="shared" si="0"/>
        <v>7880292</v>
      </c>
      <c r="N26" s="170">
        <v>0</v>
      </c>
      <c r="O26" s="170">
        <v>0</v>
      </c>
      <c r="P26" s="170">
        <v>0</v>
      </c>
      <c r="Q26" s="170">
        <v>0</v>
      </c>
      <c r="R26" s="111">
        <v>19</v>
      </c>
    </row>
    <row r="27" spans="1:18" x14ac:dyDescent="0.2">
      <c r="A27" s="91">
        <v>20</v>
      </c>
      <c r="B27" s="91" t="s">
        <v>216</v>
      </c>
      <c r="C27" s="170">
        <v>151623</v>
      </c>
      <c r="D27" s="170">
        <v>372509</v>
      </c>
      <c r="E27" s="170">
        <v>0</v>
      </c>
      <c r="F27" s="170">
        <v>257656</v>
      </c>
      <c r="G27" s="170">
        <v>0</v>
      </c>
      <c r="H27" s="170">
        <v>0</v>
      </c>
      <c r="I27" s="170">
        <v>0</v>
      </c>
      <c r="J27" s="170">
        <v>0</v>
      </c>
      <c r="K27" s="170">
        <v>0</v>
      </c>
      <c r="L27" s="170">
        <v>2339</v>
      </c>
      <c r="M27" s="170">
        <f t="shared" si="0"/>
        <v>526471</v>
      </c>
      <c r="N27" s="170">
        <v>31</v>
      </c>
      <c r="O27" s="170">
        <v>0</v>
      </c>
      <c r="P27" s="170">
        <v>0</v>
      </c>
      <c r="Q27" s="170">
        <v>0</v>
      </c>
      <c r="R27" s="111">
        <v>20</v>
      </c>
    </row>
    <row r="28" spans="1:18" x14ac:dyDescent="0.2">
      <c r="A28" s="91">
        <v>21</v>
      </c>
      <c r="B28" s="91" t="s">
        <v>217</v>
      </c>
      <c r="C28" s="170">
        <v>371305</v>
      </c>
      <c r="D28" s="170">
        <v>919080</v>
      </c>
      <c r="E28" s="170">
        <v>0</v>
      </c>
      <c r="F28" s="170">
        <v>277818</v>
      </c>
      <c r="G28" s="170">
        <v>0</v>
      </c>
      <c r="H28" s="170">
        <v>0</v>
      </c>
      <c r="I28" s="170">
        <v>0</v>
      </c>
      <c r="J28" s="170">
        <v>0</v>
      </c>
      <c r="K28" s="170">
        <v>0</v>
      </c>
      <c r="L28" s="170">
        <v>0</v>
      </c>
      <c r="M28" s="170">
        <f t="shared" si="0"/>
        <v>1290385</v>
      </c>
      <c r="N28" s="170">
        <v>87444</v>
      </c>
      <c r="O28" s="170">
        <v>0</v>
      </c>
      <c r="P28" s="170">
        <v>0</v>
      </c>
      <c r="Q28" s="170">
        <v>4098</v>
      </c>
      <c r="R28" s="111">
        <v>21</v>
      </c>
    </row>
    <row r="29" spans="1:18" x14ac:dyDescent="0.2">
      <c r="A29" s="91">
        <v>22</v>
      </c>
      <c r="B29" s="93" t="s">
        <v>171</v>
      </c>
      <c r="C29" s="170">
        <v>50323</v>
      </c>
      <c r="D29" s="170">
        <v>512781</v>
      </c>
      <c r="E29" s="170">
        <v>0</v>
      </c>
      <c r="F29" s="170">
        <v>0</v>
      </c>
      <c r="G29" s="170">
        <v>0</v>
      </c>
      <c r="H29" s="170">
        <v>0</v>
      </c>
      <c r="I29" s="170">
        <v>0</v>
      </c>
      <c r="J29" s="170">
        <v>0</v>
      </c>
      <c r="K29" s="170">
        <v>0</v>
      </c>
      <c r="L29" s="170">
        <v>0</v>
      </c>
      <c r="M29" s="170">
        <f t="shared" si="0"/>
        <v>563104</v>
      </c>
      <c r="N29" s="170">
        <v>0</v>
      </c>
      <c r="O29" s="170">
        <v>0</v>
      </c>
      <c r="P29" s="170">
        <v>0</v>
      </c>
      <c r="Q29" s="170">
        <v>23600</v>
      </c>
      <c r="R29" s="111">
        <v>22</v>
      </c>
    </row>
    <row r="30" spans="1:18" x14ac:dyDescent="0.2">
      <c r="A30" s="91">
        <v>23</v>
      </c>
      <c r="B30" s="91" t="s">
        <v>179</v>
      </c>
      <c r="C30" s="170">
        <v>148655</v>
      </c>
      <c r="D30" s="170">
        <v>1465770</v>
      </c>
      <c r="E30" s="170">
        <v>0</v>
      </c>
      <c r="F30" s="170">
        <v>0</v>
      </c>
      <c r="G30" s="170">
        <v>0</v>
      </c>
      <c r="H30" s="170">
        <v>0</v>
      </c>
      <c r="I30" s="170">
        <v>0</v>
      </c>
      <c r="J30" s="170">
        <v>0</v>
      </c>
      <c r="K30" s="170">
        <v>0</v>
      </c>
      <c r="L30" s="170">
        <v>0</v>
      </c>
      <c r="M30" s="170">
        <f t="shared" si="0"/>
        <v>1614425</v>
      </c>
      <c r="N30" s="170">
        <v>0</v>
      </c>
      <c r="O30" s="170">
        <v>30659</v>
      </c>
      <c r="P30" s="170">
        <v>0</v>
      </c>
      <c r="Q30" s="170">
        <v>27453</v>
      </c>
      <c r="R30" s="111">
        <v>23</v>
      </c>
    </row>
    <row r="31" spans="1:18" x14ac:dyDescent="0.2">
      <c r="A31" s="91">
        <v>24</v>
      </c>
      <c r="B31" s="105" t="s">
        <v>218</v>
      </c>
      <c r="C31" s="170">
        <v>86565</v>
      </c>
      <c r="D31" s="170">
        <v>2592986</v>
      </c>
      <c r="E31" s="170">
        <v>0</v>
      </c>
      <c r="F31" s="170">
        <v>0</v>
      </c>
      <c r="G31" s="170">
        <v>0</v>
      </c>
      <c r="H31" s="170">
        <v>0</v>
      </c>
      <c r="I31" s="170">
        <v>0</v>
      </c>
      <c r="J31" s="170">
        <v>0</v>
      </c>
      <c r="K31" s="170">
        <v>0</v>
      </c>
      <c r="L31" s="170">
        <v>0</v>
      </c>
      <c r="M31" s="170">
        <f t="shared" si="0"/>
        <v>2679551</v>
      </c>
      <c r="N31" s="170">
        <v>6497</v>
      </c>
      <c r="O31" s="170">
        <v>0</v>
      </c>
      <c r="P31" s="170">
        <v>0</v>
      </c>
      <c r="Q31" s="170">
        <v>0</v>
      </c>
      <c r="R31" s="111">
        <v>24</v>
      </c>
    </row>
    <row r="32" spans="1:18" x14ac:dyDescent="0.2">
      <c r="A32" s="91">
        <v>25</v>
      </c>
      <c r="B32" s="91" t="s">
        <v>219</v>
      </c>
      <c r="C32" s="170">
        <v>16122</v>
      </c>
      <c r="D32" s="170">
        <v>298985</v>
      </c>
      <c r="E32" s="170">
        <v>0</v>
      </c>
      <c r="F32" s="170">
        <v>0</v>
      </c>
      <c r="G32" s="170">
        <v>0</v>
      </c>
      <c r="H32" s="170">
        <v>0</v>
      </c>
      <c r="I32" s="170">
        <v>0</v>
      </c>
      <c r="J32" s="170">
        <v>0</v>
      </c>
      <c r="K32" s="170">
        <v>0</v>
      </c>
      <c r="L32" s="170">
        <v>0</v>
      </c>
      <c r="M32" s="170">
        <f t="shared" si="0"/>
        <v>315107</v>
      </c>
      <c r="N32" s="170">
        <v>5000</v>
      </c>
      <c r="O32" s="170">
        <v>0</v>
      </c>
      <c r="P32" s="170">
        <v>0</v>
      </c>
      <c r="Q32" s="170">
        <v>0</v>
      </c>
      <c r="R32" s="111">
        <v>25</v>
      </c>
    </row>
    <row r="33" spans="1:18" x14ac:dyDescent="0.2">
      <c r="A33" s="91">
        <v>26</v>
      </c>
      <c r="B33" s="91" t="s">
        <v>220</v>
      </c>
      <c r="C33" s="170">
        <v>71954</v>
      </c>
      <c r="D33" s="170">
        <v>806771</v>
      </c>
      <c r="E33" s="170">
        <v>0</v>
      </c>
      <c r="F33" s="170">
        <v>0</v>
      </c>
      <c r="G33" s="170">
        <v>0</v>
      </c>
      <c r="H33" s="170">
        <v>0</v>
      </c>
      <c r="I33" s="170">
        <v>0</v>
      </c>
      <c r="J33" s="170">
        <v>0</v>
      </c>
      <c r="K33" s="170">
        <v>0</v>
      </c>
      <c r="L33" s="170">
        <v>0</v>
      </c>
      <c r="M33" s="170">
        <f t="shared" si="0"/>
        <v>878725</v>
      </c>
      <c r="N33" s="170">
        <v>29632</v>
      </c>
      <c r="O33" s="170">
        <v>0</v>
      </c>
      <c r="P33" s="170">
        <v>0</v>
      </c>
      <c r="Q33" s="170">
        <v>29173</v>
      </c>
      <c r="R33" s="111">
        <v>26</v>
      </c>
    </row>
    <row r="34" spans="1:18" x14ac:dyDescent="0.2">
      <c r="A34" s="91">
        <v>27</v>
      </c>
      <c r="B34" s="91" t="s">
        <v>221</v>
      </c>
      <c r="C34" s="170">
        <v>206346</v>
      </c>
      <c r="D34" s="170">
        <v>1000409</v>
      </c>
      <c r="E34" s="170">
        <v>0</v>
      </c>
      <c r="F34" s="170">
        <v>541502</v>
      </c>
      <c r="G34" s="170">
        <v>0</v>
      </c>
      <c r="H34" s="170">
        <v>0</v>
      </c>
      <c r="I34" s="170">
        <v>0</v>
      </c>
      <c r="J34" s="170">
        <v>0</v>
      </c>
      <c r="K34" s="170">
        <v>0</v>
      </c>
      <c r="L34" s="170">
        <v>0</v>
      </c>
      <c r="M34" s="170">
        <f t="shared" si="0"/>
        <v>1206755</v>
      </c>
      <c r="N34" s="170">
        <v>0</v>
      </c>
      <c r="O34" s="170">
        <v>0</v>
      </c>
      <c r="P34" s="170">
        <v>0</v>
      </c>
      <c r="Q34" s="170">
        <v>0</v>
      </c>
      <c r="R34" s="111">
        <v>27</v>
      </c>
    </row>
    <row r="35" spans="1:18" x14ac:dyDescent="0.2">
      <c r="A35" s="91">
        <v>28</v>
      </c>
      <c r="B35" s="91" t="s">
        <v>222</v>
      </c>
      <c r="C35" s="170">
        <v>191842</v>
      </c>
      <c r="D35" s="170">
        <v>448784</v>
      </c>
      <c r="E35" s="170">
        <v>0</v>
      </c>
      <c r="F35" s="170">
        <v>0</v>
      </c>
      <c r="G35" s="170">
        <v>0</v>
      </c>
      <c r="H35" s="170">
        <v>0</v>
      </c>
      <c r="I35" s="170">
        <v>0</v>
      </c>
      <c r="J35" s="170">
        <v>0</v>
      </c>
      <c r="K35" s="170">
        <v>0</v>
      </c>
      <c r="L35" s="170">
        <v>0</v>
      </c>
      <c r="M35" s="170">
        <f t="shared" si="0"/>
        <v>640626</v>
      </c>
      <c r="N35" s="170">
        <v>0</v>
      </c>
      <c r="O35" s="170">
        <v>0</v>
      </c>
      <c r="P35" s="170">
        <v>0</v>
      </c>
      <c r="Q35" s="170">
        <v>0</v>
      </c>
      <c r="R35" s="111">
        <v>28</v>
      </c>
    </row>
    <row r="36" spans="1:18" x14ac:dyDescent="0.2">
      <c r="A36" s="91">
        <v>29</v>
      </c>
      <c r="B36" s="91" t="s">
        <v>223</v>
      </c>
      <c r="C36" s="170">
        <v>61976</v>
      </c>
      <c r="D36" s="170">
        <v>951769</v>
      </c>
      <c r="E36" s="170">
        <v>0</v>
      </c>
      <c r="F36" s="170">
        <v>0</v>
      </c>
      <c r="G36" s="170">
        <v>0</v>
      </c>
      <c r="H36" s="170">
        <v>0</v>
      </c>
      <c r="I36" s="170">
        <v>0</v>
      </c>
      <c r="J36" s="170">
        <v>0</v>
      </c>
      <c r="K36" s="170">
        <v>0</v>
      </c>
      <c r="L36" s="170">
        <v>0</v>
      </c>
      <c r="M36" s="170">
        <f t="shared" si="0"/>
        <v>1013745</v>
      </c>
      <c r="N36" s="170">
        <v>2270</v>
      </c>
      <c r="O36" s="170">
        <v>0</v>
      </c>
      <c r="P36" s="170">
        <v>0</v>
      </c>
      <c r="Q36" s="170">
        <v>0</v>
      </c>
      <c r="R36" s="111">
        <v>29</v>
      </c>
    </row>
    <row r="37" spans="1:18" x14ac:dyDescent="0.2">
      <c r="A37" s="91">
        <v>30</v>
      </c>
      <c r="B37" s="91" t="s">
        <v>224</v>
      </c>
      <c r="C37" s="170">
        <v>36700</v>
      </c>
      <c r="D37" s="170">
        <v>589331</v>
      </c>
      <c r="E37" s="170">
        <v>0</v>
      </c>
      <c r="F37" s="170">
        <v>0</v>
      </c>
      <c r="G37" s="170">
        <v>0</v>
      </c>
      <c r="H37" s="170">
        <v>0</v>
      </c>
      <c r="I37" s="170">
        <v>0</v>
      </c>
      <c r="J37" s="170">
        <v>0</v>
      </c>
      <c r="K37" s="170">
        <v>0</v>
      </c>
      <c r="L37" s="170">
        <v>0</v>
      </c>
      <c r="M37" s="170">
        <f t="shared" si="0"/>
        <v>626031</v>
      </c>
      <c r="N37" s="170">
        <v>0</v>
      </c>
      <c r="O37" s="170">
        <v>0</v>
      </c>
      <c r="P37" s="170">
        <v>0</v>
      </c>
      <c r="Q37" s="170">
        <v>0</v>
      </c>
      <c r="R37" s="111">
        <v>30</v>
      </c>
    </row>
    <row r="38" spans="1:18" x14ac:dyDescent="0.2">
      <c r="A38" s="91">
        <v>31</v>
      </c>
      <c r="B38" s="91" t="s">
        <v>192</v>
      </c>
      <c r="C38" s="170">
        <v>120423</v>
      </c>
      <c r="D38" s="170">
        <v>729107</v>
      </c>
      <c r="E38" s="170">
        <v>0</v>
      </c>
      <c r="F38" s="170">
        <v>0</v>
      </c>
      <c r="G38" s="170">
        <v>0</v>
      </c>
      <c r="H38" s="170">
        <v>0</v>
      </c>
      <c r="I38" s="170">
        <v>0</v>
      </c>
      <c r="J38" s="170">
        <v>0</v>
      </c>
      <c r="K38" s="170">
        <v>0</v>
      </c>
      <c r="L38" s="170">
        <v>0</v>
      </c>
      <c r="M38" s="170">
        <f t="shared" si="0"/>
        <v>849530</v>
      </c>
      <c r="N38" s="170">
        <v>0</v>
      </c>
      <c r="O38" s="170">
        <v>30145</v>
      </c>
      <c r="P38" s="170">
        <v>0</v>
      </c>
      <c r="Q38" s="170">
        <v>0</v>
      </c>
      <c r="R38" s="111">
        <v>31</v>
      </c>
    </row>
    <row r="39" spans="1:18" x14ac:dyDescent="0.2">
      <c r="A39" s="91">
        <v>32</v>
      </c>
      <c r="B39" s="91" t="s">
        <v>225</v>
      </c>
      <c r="C39" s="170">
        <v>401578</v>
      </c>
      <c r="D39" s="170">
        <v>4233669</v>
      </c>
      <c r="E39" s="170">
        <v>0</v>
      </c>
      <c r="F39" s="170">
        <v>0</v>
      </c>
      <c r="G39" s="170">
        <v>0</v>
      </c>
      <c r="H39" s="170">
        <v>0</v>
      </c>
      <c r="I39" s="170">
        <v>0</v>
      </c>
      <c r="J39" s="170">
        <v>0</v>
      </c>
      <c r="K39" s="170">
        <v>0</v>
      </c>
      <c r="L39" s="170">
        <v>0</v>
      </c>
      <c r="M39" s="170">
        <f t="shared" si="0"/>
        <v>4635247</v>
      </c>
      <c r="N39" s="170">
        <v>0</v>
      </c>
      <c r="O39" s="170">
        <v>0</v>
      </c>
      <c r="P39" s="170">
        <v>0</v>
      </c>
      <c r="Q39" s="170">
        <v>40719</v>
      </c>
      <c r="R39" s="111">
        <v>32</v>
      </c>
    </row>
    <row r="40" spans="1:18" x14ac:dyDescent="0.2">
      <c r="A40" s="91">
        <v>33</v>
      </c>
      <c r="B40" s="91" t="s">
        <v>226</v>
      </c>
      <c r="C40" s="170">
        <v>113801</v>
      </c>
      <c r="D40" s="170">
        <v>418469</v>
      </c>
      <c r="E40" s="170">
        <v>0</v>
      </c>
      <c r="F40" s="170">
        <v>0</v>
      </c>
      <c r="G40" s="170">
        <v>0</v>
      </c>
      <c r="H40" s="170">
        <v>0</v>
      </c>
      <c r="I40" s="170">
        <v>0</v>
      </c>
      <c r="J40" s="170">
        <v>0</v>
      </c>
      <c r="K40" s="170">
        <v>0</v>
      </c>
      <c r="L40" s="170">
        <v>0</v>
      </c>
      <c r="M40" s="170">
        <f t="shared" si="0"/>
        <v>532270</v>
      </c>
      <c r="N40" s="170">
        <v>0</v>
      </c>
      <c r="O40" s="170">
        <v>0</v>
      </c>
      <c r="P40" s="170">
        <v>0</v>
      </c>
      <c r="Q40" s="170">
        <v>0</v>
      </c>
      <c r="R40" s="111">
        <v>33</v>
      </c>
    </row>
    <row r="41" spans="1:18" x14ac:dyDescent="0.2">
      <c r="A41" s="91">
        <v>34</v>
      </c>
      <c r="B41" s="91" t="s">
        <v>227</v>
      </c>
      <c r="C41" s="170">
        <v>142224</v>
      </c>
      <c r="D41" s="170">
        <v>815713</v>
      </c>
      <c r="E41" s="170">
        <v>0</v>
      </c>
      <c r="F41" s="170">
        <v>0</v>
      </c>
      <c r="G41" s="170">
        <v>0</v>
      </c>
      <c r="H41" s="170">
        <v>0</v>
      </c>
      <c r="I41" s="170">
        <v>0</v>
      </c>
      <c r="J41" s="170">
        <v>0</v>
      </c>
      <c r="K41" s="170">
        <v>0</v>
      </c>
      <c r="L41" s="170">
        <v>0</v>
      </c>
      <c r="M41" s="170">
        <f t="shared" si="0"/>
        <v>957937</v>
      </c>
      <c r="N41" s="170">
        <v>0</v>
      </c>
      <c r="O41" s="170">
        <v>0</v>
      </c>
      <c r="P41" s="170">
        <v>0</v>
      </c>
      <c r="Q41" s="170">
        <v>0</v>
      </c>
      <c r="R41" s="111">
        <v>34</v>
      </c>
    </row>
    <row r="42" spans="1:18" x14ac:dyDescent="0.2">
      <c r="A42" s="91">
        <v>35</v>
      </c>
      <c r="B42" s="91" t="s">
        <v>228</v>
      </c>
      <c r="C42" s="170">
        <v>142123</v>
      </c>
      <c r="D42" s="170">
        <v>497896</v>
      </c>
      <c r="E42" s="170">
        <v>0</v>
      </c>
      <c r="F42" s="170">
        <v>260249</v>
      </c>
      <c r="G42" s="170">
        <v>0</v>
      </c>
      <c r="H42" s="170">
        <v>0</v>
      </c>
      <c r="I42" s="170">
        <v>0</v>
      </c>
      <c r="J42" s="170">
        <v>0</v>
      </c>
      <c r="K42" s="170">
        <v>0</v>
      </c>
      <c r="L42" s="170">
        <v>0</v>
      </c>
      <c r="M42" s="170">
        <f t="shared" si="0"/>
        <v>640019</v>
      </c>
      <c r="N42" s="170">
        <v>0</v>
      </c>
      <c r="O42" s="170">
        <v>0</v>
      </c>
      <c r="P42" s="170">
        <v>0</v>
      </c>
      <c r="Q42" s="170">
        <v>0</v>
      </c>
      <c r="R42" s="111">
        <v>35</v>
      </c>
    </row>
    <row r="43" spans="1:18" x14ac:dyDescent="0.2">
      <c r="A43" s="91">
        <v>36</v>
      </c>
      <c r="B43" s="91" t="s">
        <v>196</v>
      </c>
      <c r="C43" s="170">
        <v>28277</v>
      </c>
      <c r="D43" s="170">
        <v>384604</v>
      </c>
      <c r="E43" s="170">
        <v>0</v>
      </c>
      <c r="F43" s="170">
        <v>164448</v>
      </c>
      <c r="G43" s="170">
        <v>48631</v>
      </c>
      <c r="H43" s="170">
        <v>0</v>
      </c>
      <c r="I43" s="170">
        <v>0</v>
      </c>
      <c r="J43" s="170">
        <v>0</v>
      </c>
      <c r="K43" s="170">
        <v>18382</v>
      </c>
      <c r="L43" s="170">
        <v>0</v>
      </c>
      <c r="M43" s="170">
        <f>(C43+D43+L43)</f>
        <v>412881</v>
      </c>
      <c r="N43" s="170">
        <v>0</v>
      </c>
      <c r="O43" s="170">
        <v>0</v>
      </c>
      <c r="P43" s="170">
        <v>0</v>
      </c>
      <c r="Q43" s="170">
        <v>0</v>
      </c>
      <c r="R43" s="111">
        <v>36</v>
      </c>
    </row>
    <row r="44" spans="1:18" x14ac:dyDescent="0.2">
      <c r="A44" s="91">
        <v>37</v>
      </c>
      <c r="B44" s="91" t="s">
        <v>229</v>
      </c>
      <c r="C44" s="170">
        <v>59211</v>
      </c>
      <c r="D44" s="170">
        <v>791646</v>
      </c>
      <c r="E44" s="170">
        <v>0</v>
      </c>
      <c r="F44" s="170">
        <v>0</v>
      </c>
      <c r="G44" s="170">
        <v>0</v>
      </c>
      <c r="H44" s="170">
        <v>0</v>
      </c>
      <c r="I44" s="170">
        <v>0</v>
      </c>
      <c r="J44" s="170">
        <v>0</v>
      </c>
      <c r="K44" s="170">
        <v>0</v>
      </c>
      <c r="L44" s="170">
        <v>0</v>
      </c>
      <c r="M44" s="170">
        <f>(C44+D44+L44)</f>
        <v>850857</v>
      </c>
      <c r="N44" s="170">
        <v>0</v>
      </c>
      <c r="O44" s="170">
        <v>0</v>
      </c>
      <c r="P44" s="170">
        <v>0</v>
      </c>
      <c r="Q44" s="170">
        <v>0</v>
      </c>
      <c r="R44" s="111">
        <v>37</v>
      </c>
    </row>
    <row r="45" spans="1:18" x14ac:dyDescent="0.2">
      <c r="A45" s="91">
        <v>38</v>
      </c>
      <c r="B45" s="93" t="s">
        <v>230</v>
      </c>
      <c r="C45" s="171">
        <v>1484667</v>
      </c>
      <c r="D45" s="171">
        <v>1553923</v>
      </c>
      <c r="E45" s="171">
        <v>0</v>
      </c>
      <c r="F45" s="171">
        <v>201426</v>
      </c>
      <c r="G45" s="171">
        <v>0</v>
      </c>
      <c r="H45" s="171">
        <v>0</v>
      </c>
      <c r="I45" s="171">
        <v>0</v>
      </c>
      <c r="J45" s="171">
        <v>0</v>
      </c>
      <c r="K45" s="171">
        <v>0</v>
      </c>
      <c r="L45" s="171">
        <v>0</v>
      </c>
      <c r="M45" s="171">
        <f t="shared" si="0"/>
        <v>3038590</v>
      </c>
      <c r="N45" s="171">
        <v>0</v>
      </c>
      <c r="O45" s="171">
        <v>492500</v>
      </c>
      <c r="P45" s="171">
        <v>0</v>
      </c>
      <c r="Q45" s="171">
        <v>23770</v>
      </c>
      <c r="R45" s="111">
        <v>38</v>
      </c>
    </row>
    <row r="46" spans="1:18" x14ac:dyDescent="0.2">
      <c r="A46" s="108">
        <f>A45</f>
        <v>38</v>
      </c>
      <c r="B46" s="109" t="s">
        <v>107</v>
      </c>
      <c r="C46" s="173">
        <f t="shared" ref="C46:Q46" si="1">SUM(C8:C45)</f>
        <v>6693463</v>
      </c>
      <c r="D46" s="173">
        <f t="shared" si="1"/>
        <v>53263815</v>
      </c>
      <c r="E46" s="173">
        <f t="shared" si="1"/>
        <v>0</v>
      </c>
      <c r="F46" s="173">
        <f t="shared" si="1"/>
        <v>5469015</v>
      </c>
      <c r="G46" s="173">
        <f t="shared" si="1"/>
        <v>48631</v>
      </c>
      <c r="H46" s="173">
        <f t="shared" si="1"/>
        <v>78380</v>
      </c>
      <c r="I46" s="173">
        <f t="shared" si="1"/>
        <v>35749</v>
      </c>
      <c r="J46" s="173">
        <f t="shared" si="1"/>
        <v>0</v>
      </c>
      <c r="K46" s="173">
        <f t="shared" si="1"/>
        <v>59330</v>
      </c>
      <c r="L46" s="173">
        <f t="shared" si="1"/>
        <v>15633</v>
      </c>
      <c r="M46" s="173">
        <f t="shared" si="1"/>
        <v>59972911</v>
      </c>
      <c r="N46" s="173">
        <f t="shared" si="1"/>
        <v>130874</v>
      </c>
      <c r="O46" s="173">
        <f t="shared" si="1"/>
        <v>555095</v>
      </c>
      <c r="P46" s="173">
        <f t="shared" si="1"/>
        <v>0</v>
      </c>
      <c r="Q46" s="173">
        <f t="shared" si="1"/>
        <v>424958</v>
      </c>
      <c r="R46" s="108">
        <f>R45</f>
        <v>38</v>
      </c>
    </row>
    <row r="47" spans="1:18" x14ac:dyDescent="0.2">
      <c r="A47" s="153"/>
      <c r="B47" s="111"/>
      <c r="C47" s="153"/>
      <c r="D47" s="153"/>
      <c r="E47" s="153"/>
      <c r="F47" s="153"/>
      <c r="G47" s="153"/>
      <c r="H47" s="153"/>
      <c r="I47" s="153"/>
      <c r="J47" s="153"/>
      <c r="K47" s="153"/>
      <c r="L47" s="153"/>
      <c r="M47" s="153"/>
      <c r="N47" s="153"/>
      <c r="O47" s="153"/>
      <c r="P47" s="153"/>
      <c r="Q47" s="153"/>
      <c r="R47" s="153"/>
    </row>
    <row r="48" spans="1:18" x14ac:dyDescent="0.2">
      <c r="A48" s="153"/>
      <c r="B48" s="111"/>
      <c r="C48" s="153"/>
      <c r="D48" s="153"/>
      <c r="E48" s="153"/>
      <c r="F48" s="153"/>
      <c r="G48" s="153"/>
      <c r="H48" s="153"/>
      <c r="I48" s="153"/>
      <c r="J48" s="153"/>
      <c r="K48" s="153"/>
      <c r="L48" s="153"/>
      <c r="M48" s="153"/>
      <c r="N48" s="153"/>
      <c r="O48" s="153"/>
      <c r="P48" s="153"/>
      <c r="Q48" s="153"/>
      <c r="R48" s="153"/>
    </row>
    <row r="49" spans="1:18" x14ac:dyDescent="0.2">
      <c r="A49" s="153"/>
      <c r="B49" s="111"/>
      <c r="C49" s="148"/>
      <c r="D49" s="148"/>
      <c r="E49" s="148"/>
      <c r="F49" s="148"/>
      <c r="G49" s="148"/>
      <c r="H49" s="148"/>
      <c r="I49" s="148"/>
      <c r="J49" s="148"/>
      <c r="K49" s="148"/>
      <c r="L49" s="148"/>
      <c r="M49" s="148"/>
      <c r="N49" s="148"/>
      <c r="O49" s="148"/>
      <c r="P49" s="148"/>
      <c r="Q49" s="148"/>
      <c r="R49" s="148"/>
    </row>
    <row r="50" spans="1:18" x14ac:dyDescent="0.2">
      <c r="A50" s="148"/>
      <c r="B50" s="157"/>
      <c r="C50" s="148"/>
      <c r="D50" s="148"/>
      <c r="E50" s="148"/>
      <c r="F50" s="148"/>
      <c r="G50" s="148"/>
      <c r="H50" s="148"/>
      <c r="I50" s="148"/>
      <c r="J50" s="148"/>
      <c r="K50" s="148"/>
      <c r="L50" s="148"/>
      <c r="M50" s="148"/>
      <c r="N50" s="148"/>
      <c r="O50" s="148"/>
      <c r="P50" s="148"/>
      <c r="Q50" s="148"/>
      <c r="R50" s="148"/>
    </row>
  </sheetData>
  <printOptions gridLines="1"/>
  <pageMargins left="0.5" right="0.25" top="0.5" bottom="0.5" header="0.5" footer="0.5"/>
  <pageSetup paperSize="5" scale="98"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L278"/>
  <sheetViews>
    <sheetView zoomScaleNormal="100" workbookViewId="0"/>
  </sheetViews>
  <sheetFormatPr defaultColWidth="14.83203125" defaultRowHeight="9.75" customHeight="1" x14ac:dyDescent="0.2"/>
  <cols>
    <col min="1" max="1" width="3.83203125" style="93" bestFit="1" customWidth="1"/>
    <col min="2" max="2" width="14" style="93" bestFit="1" customWidth="1"/>
    <col min="3" max="3" width="13.6640625" style="93" customWidth="1"/>
    <col min="4" max="4" width="13.33203125" style="93" customWidth="1"/>
    <col min="5" max="5" width="16.6640625" style="93" customWidth="1"/>
    <col min="6" max="6" width="18.1640625" style="93" customWidth="1"/>
    <col min="7" max="7" width="13.6640625" style="93" bestFit="1" customWidth="1"/>
    <col min="8" max="8" width="16.83203125" style="93" customWidth="1"/>
    <col min="9" max="9" width="12.33203125" style="93" bestFit="1" customWidth="1"/>
    <col min="10" max="10" width="11.5" style="93" bestFit="1" customWidth="1"/>
    <col min="11" max="11" width="12.83203125" style="93" bestFit="1" customWidth="1"/>
    <col min="12" max="12" width="3.83203125" style="93" bestFit="1" customWidth="1"/>
    <col min="13" max="16384" width="14.83203125" style="93"/>
  </cols>
  <sheetData>
    <row r="1" spans="1:12" ht="12" x14ac:dyDescent="0.2">
      <c r="A1" s="140" t="s">
        <v>46</v>
      </c>
      <c r="B1" s="111"/>
      <c r="C1" s="140"/>
      <c r="D1" s="140"/>
      <c r="E1" s="140"/>
      <c r="F1" s="140"/>
      <c r="G1" s="140"/>
      <c r="H1" s="140"/>
      <c r="I1" s="140"/>
      <c r="J1" s="140"/>
      <c r="K1" s="140"/>
      <c r="L1" s="140"/>
    </row>
    <row r="2" spans="1:12" ht="12" x14ac:dyDescent="0.2">
      <c r="A2" s="160" t="s">
        <v>303</v>
      </c>
      <c r="B2" s="111"/>
      <c r="C2" s="140"/>
      <c r="D2" s="140"/>
      <c r="E2" s="140"/>
      <c r="F2" s="140"/>
      <c r="G2" s="158"/>
      <c r="H2" s="159"/>
      <c r="I2" s="140"/>
      <c r="J2" s="140"/>
      <c r="K2" s="135"/>
      <c r="L2" s="158"/>
    </row>
    <row r="3" spans="1:12" ht="12" x14ac:dyDescent="0.2">
      <c r="A3" s="161" t="s">
        <v>48</v>
      </c>
      <c r="B3" s="111"/>
      <c r="C3" s="140"/>
      <c r="D3" s="140"/>
      <c r="E3" s="140"/>
      <c r="F3" s="140"/>
      <c r="G3" s="158"/>
      <c r="H3" s="159"/>
      <c r="I3" s="140"/>
      <c r="J3" s="140"/>
      <c r="K3" s="135"/>
      <c r="L3" s="158"/>
    </row>
    <row r="4" spans="1:12" ht="11.25" x14ac:dyDescent="0.2">
      <c r="A4" s="157"/>
      <c r="B4" s="111"/>
      <c r="C4" s="111"/>
      <c r="D4" s="111"/>
      <c r="E4" s="111"/>
      <c r="F4" s="111"/>
      <c r="G4" s="111"/>
      <c r="H4" s="139"/>
      <c r="I4" s="139"/>
      <c r="J4" s="139"/>
      <c r="K4" s="139"/>
      <c r="L4" s="111"/>
    </row>
    <row r="5" spans="1:12" ht="11.25" x14ac:dyDescent="0.2">
      <c r="A5" s="157"/>
      <c r="B5" s="111"/>
      <c r="C5" s="165" t="s">
        <v>304</v>
      </c>
      <c r="D5" s="165"/>
      <c r="E5" s="165"/>
      <c r="F5" s="111"/>
      <c r="G5" s="111"/>
      <c r="H5" s="182"/>
      <c r="I5" s="182"/>
      <c r="J5" s="182"/>
      <c r="K5" s="139"/>
      <c r="L5" s="111"/>
    </row>
    <row r="6" spans="1:12" ht="11.25" x14ac:dyDescent="0.2">
      <c r="A6" s="157"/>
      <c r="B6" s="111"/>
      <c r="C6" s="111"/>
      <c r="D6" s="165" t="s">
        <v>289</v>
      </c>
      <c r="E6" s="165"/>
      <c r="F6" s="111"/>
      <c r="G6" s="111"/>
      <c r="H6" s="97" t="s">
        <v>290</v>
      </c>
      <c r="I6" s="97"/>
      <c r="J6" s="97"/>
      <c r="K6" s="97"/>
      <c r="L6" s="111"/>
    </row>
    <row r="7" spans="1:12" s="102" customFormat="1" ht="22.5" x14ac:dyDescent="0.2">
      <c r="A7" s="152" t="s">
        <v>55</v>
      </c>
      <c r="B7" s="152" t="s">
        <v>57</v>
      </c>
      <c r="C7" s="152" t="s">
        <v>292</v>
      </c>
      <c r="D7" s="168" t="s">
        <v>305</v>
      </c>
      <c r="E7" s="152" t="s">
        <v>306</v>
      </c>
      <c r="F7" s="167" t="s">
        <v>307</v>
      </c>
      <c r="G7" s="152" t="s">
        <v>107</v>
      </c>
      <c r="H7" s="123" t="s">
        <v>301</v>
      </c>
      <c r="I7" s="123" t="s">
        <v>59</v>
      </c>
      <c r="J7" s="123" t="s">
        <v>60</v>
      </c>
      <c r="K7" s="123" t="s">
        <v>302</v>
      </c>
      <c r="L7" s="152" t="s">
        <v>55</v>
      </c>
    </row>
    <row r="8" spans="1:12" ht="11.25" x14ac:dyDescent="0.2">
      <c r="A8" s="111">
        <v>1</v>
      </c>
      <c r="B8" s="91" t="s">
        <v>69</v>
      </c>
      <c r="C8" s="169">
        <v>15795152</v>
      </c>
      <c r="D8" s="169">
        <v>1886766</v>
      </c>
      <c r="E8" s="169">
        <v>8255154</v>
      </c>
      <c r="F8" s="169">
        <v>3220776</v>
      </c>
      <c r="G8" s="169">
        <f t="shared" ref="G8:G46" si="0">(C8+F8)</f>
        <v>19015928</v>
      </c>
      <c r="H8" s="169">
        <v>3760628</v>
      </c>
      <c r="I8" s="169">
        <v>233129</v>
      </c>
      <c r="J8" s="169">
        <v>33789</v>
      </c>
      <c r="K8" s="169">
        <v>521475</v>
      </c>
      <c r="L8" s="111">
        <v>1</v>
      </c>
    </row>
    <row r="9" spans="1:12" ht="11.25" x14ac:dyDescent="0.2">
      <c r="A9" s="111">
        <v>2</v>
      </c>
      <c r="B9" s="91" t="s">
        <v>70</v>
      </c>
      <c r="C9" s="280">
        <v>1236336</v>
      </c>
      <c r="D9" s="280">
        <v>395446</v>
      </c>
      <c r="E9" s="280">
        <v>428303</v>
      </c>
      <c r="F9" s="280">
        <v>554520</v>
      </c>
      <c r="G9" s="170">
        <f t="shared" si="0"/>
        <v>1790856</v>
      </c>
      <c r="H9" s="280">
        <v>1193048</v>
      </c>
      <c r="I9" s="280">
        <v>296290</v>
      </c>
      <c r="J9" s="280">
        <v>0</v>
      </c>
      <c r="K9" s="280">
        <v>52693</v>
      </c>
      <c r="L9" s="111">
        <v>2</v>
      </c>
    </row>
    <row r="10" spans="1:12" ht="11.25" x14ac:dyDescent="0.2">
      <c r="A10" s="111">
        <v>3</v>
      </c>
      <c r="B10" s="91" t="s">
        <v>71</v>
      </c>
      <c r="C10" s="280">
        <v>593046</v>
      </c>
      <c r="D10" s="280">
        <v>237015</v>
      </c>
      <c r="E10" s="280">
        <v>313501</v>
      </c>
      <c r="F10" s="280">
        <v>251755</v>
      </c>
      <c r="G10" s="170">
        <f t="shared" si="0"/>
        <v>844801</v>
      </c>
      <c r="H10" s="280">
        <v>458464</v>
      </c>
      <c r="I10" s="280">
        <v>0</v>
      </c>
      <c r="J10" s="280">
        <v>0</v>
      </c>
      <c r="K10" s="280">
        <v>22106</v>
      </c>
      <c r="L10" s="111">
        <v>3</v>
      </c>
    </row>
    <row r="11" spans="1:12" ht="11.25" x14ac:dyDescent="0.2">
      <c r="A11" s="111">
        <v>4</v>
      </c>
      <c r="B11" s="91" t="s">
        <v>72</v>
      </c>
      <c r="C11" s="280">
        <v>2304059</v>
      </c>
      <c r="D11" s="280">
        <v>767807</v>
      </c>
      <c r="E11" s="280">
        <v>1104091</v>
      </c>
      <c r="F11" s="280">
        <v>1193826</v>
      </c>
      <c r="G11" s="170">
        <f t="shared" si="0"/>
        <v>3497885</v>
      </c>
      <c r="H11" s="280">
        <v>1297555</v>
      </c>
      <c r="I11" s="280">
        <v>410236</v>
      </c>
      <c r="J11" s="280">
        <v>0</v>
      </c>
      <c r="K11" s="280">
        <v>596610</v>
      </c>
      <c r="L11" s="111">
        <v>4</v>
      </c>
    </row>
    <row r="12" spans="1:12" ht="11.25" x14ac:dyDescent="0.2">
      <c r="A12" s="111">
        <v>5</v>
      </c>
      <c r="B12" s="91" t="s">
        <v>73</v>
      </c>
      <c r="C12" s="280">
        <v>18708608</v>
      </c>
      <c r="D12" s="280">
        <v>2282338</v>
      </c>
      <c r="E12" s="280">
        <v>15059338</v>
      </c>
      <c r="F12" s="280">
        <v>4466359</v>
      </c>
      <c r="G12" s="170">
        <f t="shared" si="0"/>
        <v>23174967</v>
      </c>
      <c r="H12" s="280">
        <v>7106957</v>
      </c>
      <c r="I12" s="280">
        <v>211374</v>
      </c>
      <c r="J12" s="280">
        <v>72</v>
      </c>
      <c r="K12" s="280">
        <v>1222149</v>
      </c>
      <c r="L12" s="111">
        <v>5</v>
      </c>
    </row>
    <row r="13" spans="1:12" ht="11.25" x14ac:dyDescent="0.2">
      <c r="A13" s="111">
        <v>6</v>
      </c>
      <c r="B13" s="91" t="s">
        <v>74</v>
      </c>
      <c r="C13" s="280">
        <v>1605773</v>
      </c>
      <c r="D13" s="280">
        <v>568542</v>
      </c>
      <c r="E13" s="280">
        <v>991876</v>
      </c>
      <c r="F13" s="280">
        <v>972688</v>
      </c>
      <c r="G13" s="170">
        <f t="shared" si="0"/>
        <v>2578461</v>
      </c>
      <c r="H13" s="280">
        <v>1072806</v>
      </c>
      <c r="I13" s="280">
        <v>0</v>
      </c>
      <c r="J13" s="280">
        <v>0</v>
      </c>
      <c r="K13" s="280">
        <v>7187</v>
      </c>
      <c r="L13" s="111">
        <v>6</v>
      </c>
    </row>
    <row r="14" spans="1:12" ht="11.25" x14ac:dyDescent="0.2">
      <c r="A14" s="111">
        <v>7</v>
      </c>
      <c r="B14" s="91" t="s">
        <v>75</v>
      </c>
      <c r="C14" s="280">
        <v>128065</v>
      </c>
      <c r="D14" s="280">
        <v>38133</v>
      </c>
      <c r="E14" s="280">
        <v>70285</v>
      </c>
      <c r="F14" s="280">
        <v>47249</v>
      </c>
      <c r="G14" s="170">
        <f t="shared" si="0"/>
        <v>175314</v>
      </c>
      <c r="H14" s="280">
        <v>0</v>
      </c>
      <c r="I14" s="280">
        <v>0</v>
      </c>
      <c r="J14" s="280">
        <v>0</v>
      </c>
      <c r="K14" s="280">
        <v>0</v>
      </c>
      <c r="L14" s="111">
        <v>7</v>
      </c>
    </row>
    <row r="15" spans="1:12" ht="11.25" x14ac:dyDescent="0.2">
      <c r="A15" s="111">
        <v>8</v>
      </c>
      <c r="B15" s="91" t="s">
        <v>76</v>
      </c>
      <c r="C15" s="280">
        <v>2789844</v>
      </c>
      <c r="D15" s="280">
        <v>952566</v>
      </c>
      <c r="E15" s="280">
        <v>1330871</v>
      </c>
      <c r="F15" s="280">
        <v>1656538</v>
      </c>
      <c r="G15" s="170">
        <f t="shared" si="0"/>
        <v>4446382</v>
      </c>
      <c r="H15" s="280">
        <v>2174110</v>
      </c>
      <c r="I15" s="280">
        <v>1314587</v>
      </c>
      <c r="J15" s="280">
        <v>6</v>
      </c>
      <c r="K15" s="280">
        <v>239387</v>
      </c>
      <c r="L15" s="111">
        <v>8</v>
      </c>
    </row>
    <row r="16" spans="1:12" ht="11.25" x14ac:dyDescent="0.2">
      <c r="A16" s="111">
        <v>9</v>
      </c>
      <c r="B16" s="91" t="s">
        <v>77</v>
      </c>
      <c r="C16" s="280">
        <v>1851631</v>
      </c>
      <c r="D16" s="280">
        <v>0</v>
      </c>
      <c r="E16" s="280">
        <v>279951</v>
      </c>
      <c r="F16" s="280">
        <v>0</v>
      </c>
      <c r="G16" s="170">
        <f t="shared" si="0"/>
        <v>1851631</v>
      </c>
      <c r="H16" s="280">
        <v>235138</v>
      </c>
      <c r="I16" s="280">
        <v>16099</v>
      </c>
      <c r="J16" s="280">
        <v>0</v>
      </c>
      <c r="K16" s="280">
        <v>0</v>
      </c>
      <c r="L16" s="111">
        <v>9</v>
      </c>
    </row>
    <row r="17" spans="1:12" ht="11.25" x14ac:dyDescent="0.2">
      <c r="A17" s="111">
        <v>10</v>
      </c>
      <c r="B17" s="91" t="s">
        <v>78</v>
      </c>
      <c r="C17" s="280">
        <v>457521</v>
      </c>
      <c r="D17" s="280">
        <v>287696</v>
      </c>
      <c r="E17" s="280">
        <v>0</v>
      </c>
      <c r="F17" s="280">
        <v>99177</v>
      </c>
      <c r="G17" s="170">
        <f t="shared" si="0"/>
        <v>556698</v>
      </c>
      <c r="H17" s="280">
        <v>0</v>
      </c>
      <c r="I17" s="280">
        <v>0</v>
      </c>
      <c r="J17" s="280">
        <v>0</v>
      </c>
      <c r="K17" s="280">
        <v>5802</v>
      </c>
      <c r="L17" s="111">
        <v>10</v>
      </c>
    </row>
    <row r="18" spans="1:12" ht="11.25" x14ac:dyDescent="0.2">
      <c r="A18" s="111">
        <v>11</v>
      </c>
      <c r="B18" s="91" t="s">
        <v>79</v>
      </c>
      <c r="C18" s="280">
        <v>1189891</v>
      </c>
      <c r="D18" s="280">
        <v>199003</v>
      </c>
      <c r="E18" s="280">
        <v>941004</v>
      </c>
      <c r="F18" s="280">
        <v>142180</v>
      </c>
      <c r="G18" s="170">
        <f t="shared" si="0"/>
        <v>1332071</v>
      </c>
      <c r="H18" s="280">
        <v>141212</v>
      </c>
      <c r="I18" s="280">
        <v>11488</v>
      </c>
      <c r="J18" s="280">
        <v>0</v>
      </c>
      <c r="K18" s="280">
        <v>45508</v>
      </c>
      <c r="L18" s="111">
        <v>11</v>
      </c>
    </row>
    <row r="19" spans="1:12" ht="11.25" x14ac:dyDescent="0.2">
      <c r="A19" s="111">
        <v>12</v>
      </c>
      <c r="B19" s="91" t="s">
        <v>80</v>
      </c>
      <c r="C19" s="280">
        <v>357168</v>
      </c>
      <c r="D19" s="280">
        <v>0</v>
      </c>
      <c r="E19" s="280">
        <v>0</v>
      </c>
      <c r="F19" s="280">
        <v>0</v>
      </c>
      <c r="G19" s="170">
        <f t="shared" si="0"/>
        <v>357168</v>
      </c>
      <c r="H19" s="280">
        <v>0</v>
      </c>
      <c r="I19" s="280">
        <v>0</v>
      </c>
      <c r="J19" s="280">
        <v>0</v>
      </c>
      <c r="K19" s="280">
        <v>7324</v>
      </c>
      <c r="L19" s="111">
        <v>12</v>
      </c>
    </row>
    <row r="20" spans="1:12" ht="11.25" x14ac:dyDescent="0.2">
      <c r="A20" s="111">
        <v>13</v>
      </c>
      <c r="B20" s="91" t="s">
        <v>81</v>
      </c>
      <c r="C20" s="280">
        <v>3515821</v>
      </c>
      <c r="D20" s="280">
        <v>781630</v>
      </c>
      <c r="E20" s="280">
        <v>2182349</v>
      </c>
      <c r="F20" s="280">
        <v>1324977</v>
      </c>
      <c r="G20" s="170">
        <f t="shared" si="0"/>
        <v>4840798</v>
      </c>
      <c r="H20" s="280">
        <v>1454021</v>
      </c>
      <c r="I20" s="280">
        <v>0</v>
      </c>
      <c r="J20" s="280">
        <v>0</v>
      </c>
      <c r="K20" s="280">
        <v>138978</v>
      </c>
      <c r="L20" s="111">
        <v>13</v>
      </c>
    </row>
    <row r="21" spans="1:12" ht="11.25" x14ac:dyDescent="0.2">
      <c r="A21" s="111">
        <v>14</v>
      </c>
      <c r="B21" s="91" t="s">
        <v>82</v>
      </c>
      <c r="C21" s="280">
        <v>637709</v>
      </c>
      <c r="D21" s="280">
        <v>0</v>
      </c>
      <c r="E21" s="280">
        <v>0</v>
      </c>
      <c r="F21" s="280">
        <v>0</v>
      </c>
      <c r="G21" s="170">
        <f t="shared" si="0"/>
        <v>637709</v>
      </c>
      <c r="H21" s="280">
        <v>0</v>
      </c>
      <c r="I21" s="280">
        <v>0</v>
      </c>
      <c r="J21" s="280">
        <v>0</v>
      </c>
      <c r="K21" s="280">
        <v>0</v>
      </c>
      <c r="L21" s="111">
        <v>14</v>
      </c>
    </row>
    <row r="22" spans="1:12" ht="11.25" x14ac:dyDescent="0.2">
      <c r="A22" s="111">
        <v>15</v>
      </c>
      <c r="B22" s="91" t="s">
        <v>83</v>
      </c>
      <c r="C22" s="280">
        <v>3860653</v>
      </c>
      <c r="D22" s="280">
        <v>911004</v>
      </c>
      <c r="E22" s="280">
        <v>2211946</v>
      </c>
      <c r="F22" s="280">
        <v>3411233</v>
      </c>
      <c r="G22" s="170">
        <f t="shared" si="0"/>
        <v>7271886</v>
      </c>
      <c r="H22" s="280">
        <v>3480565</v>
      </c>
      <c r="I22" s="280">
        <v>0</v>
      </c>
      <c r="J22" s="280">
        <v>337398</v>
      </c>
      <c r="K22" s="280">
        <v>148522</v>
      </c>
      <c r="L22" s="111">
        <v>15</v>
      </c>
    </row>
    <row r="23" spans="1:12" ht="11.25" x14ac:dyDescent="0.2">
      <c r="A23" s="111">
        <v>16</v>
      </c>
      <c r="B23" s="91" t="s">
        <v>84</v>
      </c>
      <c r="C23" s="280">
        <v>1268468</v>
      </c>
      <c r="D23" s="280">
        <v>330630</v>
      </c>
      <c r="E23" s="280">
        <v>441217</v>
      </c>
      <c r="F23" s="280">
        <v>445541</v>
      </c>
      <c r="G23" s="170">
        <f t="shared" si="0"/>
        <v>1714009</v>
      </c>
      <c r="H23" s="280">
        <v>0</v>
      </c>
      <c r="I23" s="280">
        <v>0</v>
      </c>
      <c r="J23" s="280">
        <v>0</v>
      </c>
      <c r="K23" s="280">
        <v>0</v>
      </c>
      <c r="L23" s="111">
        <v>16</v>
      </c>
    </row>
    <row r="24" spans="1:12" ht="11.25" x14ac:dyDescent="0.2">
      <c r="A24" s="111">
        <v>17</v>
      </c>
      <c r="B24" s="91" t="s">
        <v>85</v>
      </c>
      <c r="C24" s="280">
        <v>1955940</v>
      </c>
      <c r="D24" s="280">
        <v>416191</v>
      </c>
      <c r="E24" s="280">
        <v>1341813</v>
      </c>
      <c r="F24" s="280">
        <v>628814</v>
      </c>
      <c r="G24" s="170">
        <f t="shared" si="0"/>
        <v>2584754</v>
      </c>
      <c r="H24" s="280">
        <v>960539</v>
      </c>
      <c r="I24" s="280">
        <v>0</v>
      </c>
      <c r="J24" s="280">
        <v>0</v>
      </c>
      <c r="K24" s="280">
        <v>217405</v>
      </c>
      <c r="L24" s="111">
        <v>17</v>
      </c>
    </row>
    <row r="25" spans="1:12" ht="11.25" x14ac:dyDescent="0.2">
      <c r="A25" s="111">
        <v>18</v>
      </c>
      <c r="B25" s="91" t="s">
        <v>86</v>
      </c>
      <c r="C25" s="280">
        <v>333424</v>
      </c>
      <c r="D25" s="280">
        <v>0</v>
      </c>
      <c r="E25" s="280">
        <v>0</v>
      </c>
      <c r="F25" s="280">
        <v>0</v>
      </c>
      <c r="G25" s="170">
        <f t="shared" si="0"/>
        <v>333424</v>
      </c>
      <c r="H25" s="280">
        <v>0</v>
      </c>
      <c r="I25" s="280">
        <v>0</v>
      </c>
      <c r="J25" s="280">
        <v>0</v>
      </c>
      <c r="K25" s="280">
        <v>0</v>
      </c>
      <c r="L25" s="111">
        <v>18</v>
      </c>
    </row>
    <row r="26" spans="1:12" ht="11.25" x14ac:dyDescent="0.2">
      <c r="A26" s="111">
        <v>19</v>
      </c>
      <c r="B26" s="91" t="s">
        <v>87</v>
      </c>
      <c r="C26" s="280">
        <v>3737361</v>
      </c>
      <c r="D26" s="280">
        <v>882388</v>
      </c>
      <c r="E26" s="280">
        <v>2155036</v>
      </c>
      <c r="F26" s="280">
        <v>2475253</v>
      </c>
      <c r="G26" s="170">
        <f t="shared" si="0"/>
        <v>6212614</v>
      </c>
      <c r="H26" s="280">
        <v>3434014</v>
      </c>
      <c r="I26" s="280">
        <v>370461</v>
      </c>
      <c r="J26" s="280">
        <v>72186</v>
      </c>
      <c r="K26" s="280">
        <v>242386</v>
      </c>
      <c r="L26" s="111">
        <v>19</v>
      </c>
    </row>
    <row r="27" spans="1:12" ht="11.25" x14ac:dyDescent="0.2">
      <c r="A27" s="111">
        <v>20</v>
      </c>
      <c r="B27" s="91" t="s">
        <v>88</v>
      </c>
      <c r="C27" s="280">
        <v>1122802</v>
      </c>
      <c r="D27" s="280">
        <v>447323</v>
      </c>
      <c r="E27" s="280">
        <v>675479</v>
      </c>
      <c r="F27" s="280">
        <v>278351</v>
      </c>
      <c r="G27" s="170">
        <f t="shared" si="0"/>
        <v>1401153</v>
      </c>
      <c r="H27" s="280">
        <v>0</v>
      </c>
      <c r="I27" s="280">
        <v>0</v>
      </c>
      <c r="J27" s="280">
        <v>0</v>
      </c>
      <c r="K27" s="280">
        <v>0</v>
      </c>
      <c r="L27" s="111">
        <v>20</v>
      </c>
    </row>
    <row r="28" spans="1:12" ht="11.25" x14ac:dyDescent="0.2">
      <c r="A28" s="111">
        <v>21</v>
      </c>
      <c r="B28" s="91" t="s">
        <v>89</v>
      </c>
      <c r="C28" s="280">
        <v>219374</v>
      </c>
      <c r="D28" s="280">
        <v>0</v>
      </c>
      <c r="E28" s="280">
        <v>0</v>
      </c>
      <c r="F28" s="280">
        <v>0</v>
      </c>
      <c r="G28" s="170">
        <f t="shared" si="0"/>
        <v>219374</v>
      </c>
      <c r="H28" s="280">
        <v>0</v>
      </c>
      <c r="I28" s="280">
        <v>0</v>
      </c>
      <c r="J28" s="280">
        <v>0</v>
      </c>
      <c r="K28" s="280">
        <v>389</v>
      </c>
      <c r="L28" s="111">
        <v>21</v>
      </c>
    </row>
    <row r="29" spans="1:12" ht="11.25" x14ac:dyDescent="0.2">
      <c r="A29" s="111">
        <v>22</v>
      </c>
      <c r="B29" s="91" t="s">
        <v>90</v>
      </c>
      <c r="C29" s="280">
        <v>1517076</v>
      </c>
      <c r="D29" s="280">
        <v>401073</v>
      </c>
      <c r="E29" s="280">
        <v>1014171</v>
      </c>
      <c r="F29" s="280">
        <v>769721</v>
      </c>
      <c r="G29" s="170">
        <f t="shared" si="0"/>
        <v>2286797</v>
      </c>
      <c r="H29" s="280">
        <v>1186536</v>
      </c>
      <c r="I29" s="280">
        <v>76512</v>
      </c>
      <c r="J29" s="280">
        <v>0</v>
      </c>
      <c r="K29" s="280">
        <v>39535</v>
      </c>
      <c r="L29" s="111">
        <v>22</v>
      </c>
    </row>
    <row r="30" spans="1:12" ht="11.25" x14ac:dyDescent="0.2">
      <c r="A30" s="111">
        <v>23</v>
      </c>
      <c r="B30" s="91" t="s">
        <v>91</v>
      </c>
      <c r="C30" s="280">
        <v>6811411</v>
      </c>
      <c r="D30" s="280">
        <v>1996422</v>
      </c>
      <c r="E30" s="280">
        <v>3345820</v>
      </c>
      <c r="F30" s="280">
        <v>5296635</v>
      </c>
      <c r="G30" s="170">
        <f t="shared" si="0"/>
        <v>12108046</v>
      </c>
      <c r="H30" s="280">
        <v>3583018</v>
      </c>
      <c r="I30" s="280">
        <v>273689</v>
      </c>
      <c r="J30" s="280">
        <v>0</v>
      </c>
      <c r="K30" s="280">
        <v>944205</v>
      </c>
      <c r="L30" s="111">
        <v>23</v>
      </c>
    </row>
    <row r="31" spans="1:12" ht="11.25" x14ac:dyDescent="0.2">
      <c r="A31" s="111">
        <v>24</v>
      </c>
      <c r="B31" s="91" t="s">
        <v>92</v>
      </c>
      <c r="C31" s="280">
        <v>9298084</v>
      </c>
      <c r="D31" s="280">
        <v>2698451</v>
      </c>
      <c r="E31" s="280">
        <v>5001942</v>
      </c>
      <c r="F31" s="280">
        <v>5824716</v>
      </c>
      <c r="G31" s="170">
        <f t="shared" si="0"/>
        <v>15122800</v>
      </c>
      <c r="H31" s="280">
        <v>7568770</v>
      </c>
      <c r="I31" s="280">
        <v>402513</v>
      </c>
      <c r="J31" s="280">
        <v>0</v>
      </c>
      <c r="K31" s="280">
        <v>1149866</v>
      </c>
      <c r="L31" s="111">
        <v>24</v>
      </c>
    </row>
    <row r="32" spans="1:12" ht="11.25" x14ac:dyDescent="0.2">
      <c r="A32" s="111">
        <v>25</v>
      </c>
      <c r="B32" s="91" t="s">
        <v>93</v>
      </c>
      <c r="C32" s="280">
        <v>339123</v>
      </c>
      <c r="D32" s="280">
        <v>36946</v>
      </c>
      <c r="E32" s="280">
        <v>211226</v>
      </c>
      <c r="F32" s="280">
        <v>30211</v>
      </c>
      <c r="G32" s="170">
        <f t="shared" si="0"/>
        <v>369334</v>
      </c>
      <c r="H32" s="280">
        <v>146559</v>
      </c>
      <c r="I32" s="280">
        <v>0</v>
      </c>
      <c r="J32" s="280">
        <v>0</v>
      </c>
      <c r="K32" s="280">
        <v>702</v>
      </c>
      <c r="L32" s="111">
        <v>25</v>
      </c>
    </row>
    <row r="33" spans="1:12" ht="11.25" x14ac:dyDescent="0.2">
      <c r="A33" s="111">
        <v>26</v>
      </c>
      <c r="B33" s="91" t="s">
        <v>94</v>
      </c>
      <c r="C33" s="280">
        <v>1586401</v>
      </c>
      <c r="D33" s="280">
        <v>694827</v>
      </c>
      <c r="E33" s="280">
        <v>536119</v>
      </c>
      <c r="F33" s="280">
        <v>1066743</v>
      </c>
      <c r="G33" s="170">
        <f t="shared" si="0"/>
        <v>2653144</v>
      </c>
      <c r="H33" s="280">
        <v>1227326</v>
      </c>
      <c r="I33" s="280">
        <v>0</v>
      </c>
      <c r="J33" s="280">
        <v>0</v>
      </c>
      <c r="K33" s="280">
        <v>163833</v>
      </c>
      <c r="L33" s="111">
        <v>26</v>
      </c>
    </row>
    <row r="34" spans="1:12" ht="11.25" x14ac:dyDescent="0.2">
      <c r="A34" s="111">
        <v>27</v>
      </c>
      <c r="B34" s="91" t="s">
        <v>95</v>
      </c>
      <c r="C34" s="280">
        <v>444949</v>
      </c>
      <c r="D34" s="280">
        <v>0</v>
      </c>
      <c r="E34" s="280">
        <v>0</v>
      </c>
      <c r="F34" s="280">
        <v>0</v>
      </c>
      <c r="G34" s="170">
        <f t="shared" si="0"/>
        <v>444949</v>
      </c>
      <c r="H34" s="280">
        <v>0</v>
      </c>
      <c r="I34" s="280">
        <v>0</v>
      </c>
      <c r="J34" s="280">
        <v>0</v>
      </c>
      <c r="K34" s="280">
        <v>0</v>
      </c>
      <c r="L34" s="111">
        <v>27</v>
      </c>
    </row>
    <row r="35" spans="1:12" ht="11.25" x14ac:dyDescent="0.2">
      <c r="A35" s="111">
        <v>28</v>
      </c>
      <c r="B35" s="91" t="s">
        <v>96</v>
      </c>
      <c r="C35" s="280">
        <v>5958929</v>
      </c>
      <c r="D35" s="280">
        <v>1374210</v>
      </c>
      <c r="E35" s="280">
        <v>1946400</v>
      </c>
      <c r="F35" s="280">
        <v>2756851</v>
      </c>
      <c r="G35" s="170">
        <f t="shared" si="0"/>
        <v>8715780</v>
      </c>
      <c r="H35" s="280">
        <v>3291742</v>
      </c>
      <c r="I35" s="280">
        <v>0</v>
      </c>
      <c r="J35" s="280">
        <v>0</v>
      </c>
      <c r="K35" s="280">
        <v>176750</v>
      </c>
      <c r="L35" s="111">
        <v>28</v>
      </c>
    </row>
    <row r="36" spans="1:12" ht="11.25" x14ac:dyDescent="0.2">
      <c r="A36" s="111">
        <v>29</v>
      </c>
      <c r="B36" s="91" t="s">
        <v>97</v>
      </c>
      <c r="C36" s="280">
        <v>882291</v>
      </c>
      <c r="D36" s="280">
        <v>295692</v>
      </c>
      <c r="E36" s="280">
        <v>495655</v>
      </c>
      <c r="F36" s="280">
        <v>343723</v>
      </c>
      <c r="G36" s="170">
        <f t="shared" si="0"/>
        <v>1226014</v>
      </c>
      <c r="H36" s="280">
        <v>735229</v>
      </c>
      <c r="I36" s="280">
        <v>0</v>
      </c>
      <c r="J36" s="280">
        <v>0</v>
      </c>
      <c r="K36" s="280">
        <v>38189</v>
      </c>
      <c r="L36" s="111">
        <v>29</v>
      </c>
    </row>
    <row r="37" spans="1:12" ht="11.25" x14ac:dyDescent="0.2">
      <c r="A37" s="111">
        <v>30</v>
      </c>
      <c r="B37" s="91" t="s">
        <v>98</v>
      </c>
      <c r="C37" s="280">
        <v>9592269</v>
      </c>
      <c r="D37" s="280">
        <v>3617811</v>
      </c>
      <c r="E37" s="280">
        <v>4500232</v>
      </c>
      <c r="F37" s="280">
        <v>5843257</v>
      </c>
      <c r="G37" s="170">
        <f t="shared" si="0"/>
        <v>15435526</v>
      </c>
      <c r="H37" s="280">
        <v>6280476</v>
      </c>
      <c r="I37" s="280">
        <v>182769</v>
      </c>
      <c r="J37" s="280">
        <v>226028</v>
      </c>
      <c r="K37" s="280">
        <v>442674</v>
      </c>
      <c r="L37" s="111">
        <v>30</v>
      </c>
    </row>
    <row r="38" spans="1:12" ht="11.25" x14ac:dyDescent="0.2">
      <c r="A38" s="111">
        <v>31</v>
      </c>
      <c r="B38" s="91" t="s">
        <v>99</v>
      </c>
      <c r="C38" s="280">
        <v>3975124</v>
      </c>
      <c r="D38" s="280">
        <v>1652425</v>
      </c>
      <c r="E38" s="280">
        <v>742040</v>
      </c>
      <c r="F38" s="280">
        <v>2341247</v>
      </c>
      <c r="G38" s="170">
        <f t="shared" si="0"/>
        <v>6316371</v>
      </c>
      <c r="H38" s="280">
        <v>2926412</v>
      </c>
      <c r="I38" s="280">
        <v>239526</v>
      </c>
      <c r="J38" s="280">
        <v>0</v>
      </c>
      <c r="K38" s="280">
        <v>975557</v>
      </c>
      <c r="L38" s="111">
        <v>31</v>
      </c>
    </row>
    <row r="39" spans="1:12" ht="11.25" x14ac:dyDescent="0.2">
      <c r="A39" s="111">
        <v>32</v>
      </c>
      <c r="B39" s="91" t="s">
        <v>100</v>
      </c>
      <c r="C39" s="280">
        <v>1715447</v>
      </c>
      <c r="D39" s="280">
        <v>561101</v>
      </c>
      <c r="E39" s="280">
        <v>999529</v>
      </c>
      <c r="F39" s="280">
        <v>581920</v>
      </c>
      <c r="G39" s="170">
        <f t="shared" si="0"/>
        <v>2297367</v>
      </c>
      <c r="H39" s="280">
        <v>999701</v>
      </c>
      <c r="I39" s="280">
        <v>95249</v>
      </c>
      <c r="J39" s="280">
        <v>0</v>
      </c>
      <c r="K39" s="280">
        <v>136276</v>
      </c>
      <c r="L39" s="111">
        <v>32</v>
      </c>
    </row>
    <row r="40" spans="1:12" ht="11.25" x14ac:dyDescent="0.2">
      <c r="A40" s="111">
        <v>33</v>
      </c>
      <c r="B40" s="91" t="s">
        <v>101</v>
      </c>
      <c r="C40" s="280">
        <v>1272850</v>
      </c>
      <c r="D40" s="280">
        <v>462635</v>
      </c>
      <c r="E40" s="280">
        <v>525612</v>
      </c>
      <c r="F40" s="280">
        <v>584534</v>
      </c>
      <c r="G40" s="170">
        <f t="shared" si="0"/>
        <v>1857384</v>
      </c>
      <c r="H40" s="280">
        <v>998735</v>
      </c>
      <c r="I40" s="280">
        <v>74906</v>
      </c>
      <c r="J40" s="280">
        <v>0</v>
      </c>
      <c r="K40" s="280">
        <v>59339</v>
      </c>
      <c r="L40" s="111">
        <v>33</v>
      </c>
    </row>
    <row r="41" spans="1:12" ht="11.25" x14ac:dyDescent="0.2">
      <c r="A41" s="111">
        <v>34</v>
      </c>
      <c r="B41" s="91" t="s">
        <v>102</v>
      </c>
      <c r="C41" s="280">
        <v>5499207</v>
      </c>
      <c r="D41" s="280">
        <v>1404025</v>
      </c>
      <c r="E41" s="280">
        <v>2733099</v>
      </c>
      <c r="F41" s="280">
        <v>3559236</v>
      </c>
      <c r="G41" s="170">
        <f t="shared" si="0"/>
        <v>9058443</v>
      </c>
      <c r="H41" s="280">
        <v>2803250</v>
      </c>
      <c r="I41" s="280">
        <v>45966</v>
      </c>
      <c r="J41" s="280">
        <v>300906</v>
      </c>
      <c r="K41" s="280">
        <v>272141</v>
      </c>
      <c r="L41" s="111">
        <v>34</v>
      </c>
    </row>
    <row r="42" spans="1:12" ht="11.25" x14ac:dyDescent="0.2">
      <c r="A42" s="111">
        <v>35</v>
      </c>
      <c r="B42" s="91" t="s">
        <v>103</v>
      </c>
      <c r="C42" s="280">
        <v>10789856</v>
      </c>
      <c r="D42" s="280">
        <v>3495200</v>
      </c>
      <c r="E42" s="280">
        <v>4661285</v>
      </c>
      <c r="F42" s="280">
        <v>7832997</v>
      </c>
      <c r="G42" s="170">
        <f t="shared" si="0"/>
        <v>18622853</v>
      </c>
      <c r="H42" s="280">
        <v>9307553</v>
      </c>
      <c r="I42" s="280">
        <v>0</v>
      </c>
      <c r="J42" s="280">
        <v>43684</v>
      </c>
      <c r="K42" s="280">
        <v>1276868</v>
      </c>
      <c r="L42" s="111">
        <v>35</v>
      </c>
    </row>
    <row r="43" spans="1:12" ht="11.25" x14ac:dyDescent="0.2">
      <c r="A43" s="111">
        <v>36</v>
      </c>
      <c r="B43" s="91" t="s">
        <v>104</v>
      </c>
      <c r="C43" s="280">
        <v>1871983</v>
      </c>
      <c r="D43" s="280">
        <v>382762</v>
      </c>
      <c r="E43" s="280">
        <v>493243</v>
      </c>
      <c r="F43" s="280">
        <v>502257</v>
      </c>
      <c r="G43" s="170">
        <f t="shared" si="0"/>
        <v>2374240</v>
      </c>
      <c r="H43" s="280">
        <v>981159</v>
      </c>
      <c r="I43" s="280">
        <v>0</v>
      </c>
      <c r="J43" s="280">
        <v>0</v>
      </c>
      <c r="K43" s="280">
        <v>16929</v>
      </c>
      <c r="L43" s="111">
        <v>36</v>
      </c>
    </row>
    <row r="44" spans="1:12" ht="11.25" x14ac:dyDescent="0.2">
      <c r="A44" s="111">
        <v>37</v>
      </c>
      <c r="B44" s="91" t="s">
        <v>105</v>
      </c>
      <c r="C44" s="280">
        <v>401237</v>
      </c>
      <c r="D44" s="280">
        <v>0</v>
      </c>
      <c r="E44" s="280">
        <v>0</v>
      </c>
      <c r="F44" s="280">
        <v>0</v>
      </c>
      <c r="G44" s="170">
        <f t="shared" si="0"/>
        <v>401237</v>
      </c>
      <c r="H44" s="280">
        <v>10125</v>
      </c>
      <c r="I44" s="280">
        <v>0</v>
      </c>
      <c r="J44" s="280">
        <v>0</v>
      </c>
      <c r="K44" s="280">
        <v>11237</v>
      </c>
      <c r="L44" s="111">
        <v>37</v>
      </c>
    </row>
    <row r="45" spans="1:12" ht="11.25" x14ac:dyDescent="0.2">
      <c r="A45" s="108">
        <v>38</v>
      </c>
      <c r="B45" s="91" t="s">
        <v>106</v>
      </c>
      <c r="C45" s="282">
        <v>2373996</v>
      </c>
      <c r="D45" s="282">
        <v>583288</v>
      </c>
      <c r="E45" s="282">
        <v>1289211</v>
      </c>
      <c r="F45" s="282">
        <v>1404627</v>
      </c>
      <c r="G45" s="171">
        <f t="shared" si="0"/>
        <v>3778623</v>
      </c>
      <c r="H45" s="282">
        <v>1519550</v>
      </c>
      <c r="I45" s="282">
        <v>116692</v>
      </c>
      <c r="J45" s="282">
        <v>0</v>
      </c>
      <c r="K45" s="282">
        <v>147226</v>
      </c>
      <c r="L45" s="108">
        <v>38</v>
      </c>
    </row>
    <row r="46" spans="1:12" ht="11.25" x14ac:dyDescent="0.2">
      <c r="A46" s="108">
        <f>A45</f>
        <v>38</v>
      </c>
      <c r="B46" s="109" t="s">
        <v>107</v>
      </c>
      <c r="C46" s="173">
        <f>SUM(C8:C45)</f>
        <v>127998879</v>
      </c>
      <c r="D46" s="173">
        <f>SUM(D8:D45)</f>
        <v>31041346</v>
      </c>
      <c r="E46" s="173">
        <f>SUM(E8:E45)</f>
        <v>66277798</v>
      </c>
      <c r="F46" s="173">
        <f>SUM(F8:F45)</f>
        <v>59907912</v>
      </c>
      <c r="G46" s="173">
        <f t="shared" si="0"/>
        <v>187906791</v>
      </c>
      <c r="H46" s="173">
        <f>SUM(H8:H45)</f>
        <v>70335198</v>
      </c>
      <c r="I46" s="173">
        <f>SUM(I8:I45)</f>
        <v>4371486</v>
      </c>
      <c r="J46" s="173">
        <f>SUM(J8:J45)</f>
        <v>1014069</v>
      </c>
      <c r="K46" s="173">
        <f>SUM(K8:K45)</f>
        <v>9319248</v>
      </c>
      <c r="L46" s="108">
        <f>L45</f>
        <v>38</v>
      </c>
    </row>
    <row r="47" spans="1:12" ht="9.75" customHeight="1" x14ac:dyDescent="0.2">
      <c r="A47" s="148"/>
      <c r="B47" s="111"/>
      <c r="C47" s="153"/>
      <c r="D47" s="153"/>
      <c r="E47" s="153"/>
      <c r="F47" s="153"/>
      <c r="G47" s="153"/>
      <c r="H47" s="153"/>
      <c r="I47" s="153"/>
      <c r="J47" s="153"/>
      <c r="K47" s="153"/>
      <c r="L47" s="153"/>
    </row>
    <row r="48" spans="1:12" ht="9.75" customHeight="1" x14ac:dyDescent="0.2">
      <c r="A48" s="148"/>
      <c r="B48" s="111"/>
      <c r="C48" s="153"/>
      <c r="D48" s="153"/>
      <c r="E48" s="153"/>
      <c r="F48" s="153"/>
      <c r="G48" s="153"/>
      <c r="H48" s="153"/>
      <c r="I48" s="153"/>
      <c r="J48" s="153"/>
      <c r="K48" s="153"/>
      <c r="L48" s="153"/>
    </row>
    <row r="49" spans="1:12" ht="9.75" customHeight="1" x14ac:dyDescent="0.2">
      <c r="A49" s="148"/>
      <c r="B49" s="111"/>
      <c r="C49" s="153"/>
      <c r="D49" s="153"/>
      <c r="E49" s="153"/>
      <c r="F49" s="153"/>
      <c r="G49" s="153"/>
      <c r="H49" s="153"/>
      <c r="I49" s="153"/>
      <c r="J49" s="153"/>
      <c r="K49" s="153"/>
      <c r="L49" s="153"/>
    </row>
    <row r="50" spans="1:12" s="114" customFormat="1" ht="10.5" customHeight="1" x14ac:dyDescent="0.2">
      <c r="A50" s="148"/>
      <c r="B50" s="111"/>
      <c r="C50" s="153"/>
      <c r="D50" s="153"/>
      <c r="E50" s="153"/>
      <c r="F50" s="153"/>
      <c r="G50" s="153"/>
      <c r="H50" s="153"/>
      <c r="I50" s="153"/>
      <c r="J50" s="153"/>
      <c r="K50" s="153"/>
      <c r="L50" s="153"/>
    </row>
    <row r="51" spans="1:12" s="114" customFormat="1" ht="10.5" customHeight="1" x14ac:dyDescent="0.2">
      <c r="A51" s="93"/>
      <c r="B51" s="93"/>
      <c r="C51" s="93"/>
      <c r="D51" s="93"/>
      <c r="E51" s="93"/>
      <c r="F51" s="93"/>
      <c r="G51" s="93"/>
      <c r="H51" s="93"/>
      <c r="I51" s="93"/>
      <c r="J51" s="93"/>
      <c r="K51" s="93"/>
      <c r="L51" s="93"/>
    </row>
    <row r="52" spans="1:12" s="114" customFormat="1" ht="10.5" customHeight="1" x14ac:dyDescent="0.2">
      <c r="A52" s="93"/>
      <c r="B52" s="93"/>
      <c r="C52" s="93"/>
      <c r="D52" s="93"/>
      <c r="E52" s="93"/>
      <c r="F52" s="93"/>
      <c r="G52" s="93"/>
      <c r="H52" s="93"/>
      <c r="I52" s="93"/>
      <c r="J52" s="93"/>
      <c r="K52" s="93"/>
      <c r="L52" s="93"/>
    </row>
    <row r="53" spans="1:12" s="114" customFormat="1" ht="10.5" customHeight="1" x14ac:dyDescent="0.2">
      <c r="A53" s="93"/>
      <c r="B53" s="93"/>
      <c r="C53" s="93"/>
      <c r="D53" s="93"/>
      <c r="E53" s="93"/>
      <c r="F53" s="93"/>
      <c r="G53" s="93"/>
      <c r="H53" s="93"/>
      <c r="I53" s="93"/>
      <c r="J53" s="93"/>
      <c r="K53" s="93"/>
      <c r="L53" s="93"/>
    </row>
    <row r="55" spans="1:12" ht="10.5" customHeight="1" x14ac:dyDescent="0.2"/>
    <row r="56" spans="1:12" ht="10.5" customHeight="1" x14ac:dyDescent="0.2"/>
    <row r="57" spans="1:12" ht="10.5" customHeight="1" x14ac:dyDescent="0.2"/>
    <row r="58" spans="1:12" ht="10.5" customHeight="1" x14ac:dyDescent="0.2"/>
    <row r="59" spans="1:12" ht="10.5" customHeight="1" x14ac:dyDescent="0.2"/>
    <row r="60" spans="1:12" ht="10.5" customHeight="1" x14ac:dyDescent="0.2"/>
    <row r="61" spans="1:12" ht="10.5" customHeight="1" x14ac:dyDescent="0.2"/>
    <row r="62" spans="1:12" ht="10.5" customHeight="1" x14ac:dyDescent="0.2"/>
    <row r="63" spans="1:12" ht="10.5" customHeight="1" x14ac:dyDescent="0.2"/>
    <row r="126" spans="1:12" s="114" customFormat="1" ht="10.5" customHeight="1" x14ac:dyDescent="0.2">
      <c r="A126" s="93"/>
      <c r="B126" s="93"/>
      <c r="C126" s="93"/>
      <c r="D126" s="93"/>
      <c r="E126" s="93"/>
      <c r="F126" s="93"/>
      <c r="G126" s="93"/>
      <c r="H126" s="93"/>
      <c r="I126" s="93"/>
      <c r="J126" s="93"/>
      <c r="K126" s="93"/>
      <c r="L126" s="93"/>
    </row>
    <row r="127" spans="1:12" s="114" customFormat="1" ht="10.5" customHeight="1" x14ac:dyDescent="0.2">
      <c r="A127" s="93"/>
      <c r="B127" s="93"/>
      <c r="C127" s="93"/>
      <c r="D127" s="93"/>
      <c r="E127" s="93"/>
      <c r="F127" s="93"/>
      <c r="G127" s="93"/>
      <c r="H127" s="93"/>
      <c r="I127" s="93"/>
      <c r="J127" s="93"/>
      <c r="K127" s="93"/>
      <c r="L127" s="93"/>
    </row>
    <row r="128" spans="1:12" s="114" customFormat="1" ht="10.5" customHeight="1" x14ac:dyDescent="0.2">
      <c r="A128" s="93"/>
      <c r="B128" s="93"/>
      <c r="C128" s="93"/>
      <c r="D128" s="93"/>
      <c r="E128" s="93"/>
      <c r="F128" s="93"/>
      <c r="G128" s="93"/>
      <c r="H128" s="93"/>
      <c r="I128" s="93"/>
      <c r="J128" s="93"/>
      <c r="K128" s="93"/>
      <c r="L128" s="93"/>
    </row>
    <row r="129" spans="1:12" s="114" customFormat="1" ht="10.5" customHeight="1" x14ac:dyDescent="0.2">
      <c r="A129" s="93"/>
      <c r="B129" s="93"/>
      <c r="C129" s="93"/>
      <c r="D129" s="93"/>
      <c r="E129" s="93"/>
      <c r="F129" s="93"/>
      <c r="G129" s="93"/>
      <c r="H129" s="93"/>
      <c r="I129" s="93"/>
      <c r="J129" s="93"/>
      <c r="K129" s="93"/>
      <c r="L129" s="93"/>
    </row>
    <row r="130" spans="1:12" ht="10.5" customHeight="1" x14ac:dyDescent="0.2"/>
    <row r="131" spans="1:12" ht="10.5" customHeight="1" x14ac:dyDescent="0.2"/>
    <row r="132" spans="1:12" ht="10.5" customHeight="1" x14ac:dyDescent="0.2"/>
    <row r="133" spans="1:12" ht="10.5" customHeight="1" x14ac:dyDescent="0.2"/>
    <row r="134" spans="1:12" ht="10.5" customHeight="1" x14ac:dyDescent="0.2"/>
    <row r="135" spans="1:12" ht="10.5" customHeight="1" x14ac:dyDescent="0.2"/>
    <row r="136" spans="1:12" ht="10.5" customHeight="1" x14ac:dyDescent="0.2"/>
    <row r="137" spans="1:12" ht="10.5" customHeight="1" x14ac:dyDescent="0.2"/>
    <row r="138" spans="1:12" ht="10.5" customHeight="1" x14ac:dyDescent="0.2"/>
    <row r="139" spans="1:12" ht="10.5" customHeight="1" x14ac:dyDescent="0.2"/>
    <row r="202" spans="1:12" s="114" customFormat="1" ht="10.5" customHeight="1" x14ac:dyDescent="0.2">
      <c r="A202" s="93"/>
      <c r="B202" s="93"/>
      <c r="C202" s="93"/>
      <c r="D202" s="93"/>
      <c r="E202" s="93"/>
      <c r="F202" s="93"/>
      <c r="G202" s="93"/>
      <c r="H202" s="93"/>
      <c r="I202" s="93"/>
      <c r="J202" s="93"/>
      <c r="K202" s="93"/>
      <c r="L202" s="93"/>
    </row>
    <row r="203" spans="1:12" s="114" customFormat="1" ht="10.5" customHeight="1" x14ac:dyDescent="0.2">
      <c r="A203" s="93"/>
      <c r="B203" s="93"/>
      <c r="C203" s="93"/>
      <c r="D203" s="93"/>
      <c r="E203" s="93"/>
      <c r="F203" s="93"/>
      <c r="G203" s="93"/>
      <c r="H203" s="93"/>
      <c r="I203" s="93"/>
      <c r="J203" s="93"/>
      <c r="K203" s="93"/>
      <c r="L203" s="93"/>
    </row>
    <row r="204" spans="1:12" s="114" customFormat="1" ht="10.5" customHeight="1" x14ac:dyDescent="0.2">
      <c r="A204" s="93"/>
      <c r="B204" s="93"/>
      <c r="C204" s="93"/>
      <c r="D204" s="93"/>
      <c r="E204" s="93"/>
      <c r="F204" s="93"/>
      <c r="G204" s="93"/>
      <c r="H204" s="93"/>
      <c r="I204" s="93"/>
      <c r="J204" s="93"/>
      <c r="K204" s="93"/>
      <c r="L204" s="93"/>
    </row>
    <row r="205" spans="1:12" s="114" customFormat="1" ht="10.5" customHeight="1" x14ac:dyDescent="0.2">
      <c r="A205" s="93"/>
      <c r="B205" s="93"/>
      <c r="C205" s="93"/>
      <c r="D205" s="93"/>
      <c r="E205" s="93"/>
      <c r="F205" s="93"/>
      <c r="G205" s="93"/>
      <c r="H205" s="93"/>
      <c r="I205" s="93"/>
      <c r="J205" s="93"/>
      <c r="K205" s="93"/>
      <c r="L205" s="93"/>
    </row>
    <row r="206" spans="1:12" ht="10.5" customHeight="1" x14ac:dyDescent="0.2"/>
    <row r="207" spans="1:12" ht="10.5" customHeight="1" x14ac:dyDescent="0.2"/>
    <row r="208" spans="1:12" ht="10.5" customHeight="1" x14ac:dyDescent="0.2"/>
    <row r="209" ht="10.5" customHeight="1" x14ac:dyDescent="0.2"/>
    <row r="210" ht="10.5" customHeight="1" x14ac:dyDescent="0.2"/>
    <row r="211" ht="10.5" customHeight="1" x14ac:dyDescent="0.2"/>
    <row r="212" ht="10.5" customHeight="1" x14ac:dyDescent="0.2"/>
    <row r="213" ht="10.5" customHeight="1" x14ac:dyDescent="0.2"/>
    <row r="214" ht="10.5" customHeight="1" x14ac:dyDescent="0.2"/>
    <row r="215" ht="10.5" customHeight="1" x14ac:dyDescent="0.2"/>
    <row r="261" ht="12" customHeight="1" x14ac:dyDescent="0.2"/>
    <row r="278" spans="1:12" s="114" customFormat="1" ht="10.5" customHeight="1" x14ac:dyDescent="0.2">
      <c r="A278" s="93"/>
      <c r="B278" s="93"/>
      <c r="C278" s="93"/>
      <c r="D278" s="93"/>
      <c r="E278" s="93"/>
      <c r="F278" s="93"/>
      <c r="G278" s="93"/>
      <c r="H278" s="93"/>
      <c r="I278" s="93"/>
      <c r="J278" s="93"/>
      <c r="K278" s="93"/>
      <c r="L278" s="93"/>
    </row>
  </sheetData>
  <printOptions gridLines="1" gridLinesSet="0"/>
  <pageMargins left="0.75" right="0.5" top="0.5" bottom="0.18" header="0.5" footer="0.5"/>
  <pageSetup paperSize="5" pageOrder="overThenDown" orientation="landscape" r:id="rId1"/>
  <headerFooter alignWithMargins="0"/>
  <rowBreaks count="1" manualBreakCount="1">
    <brk id="202" max="3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heetViews>
  <sheetFormatPr defaultRowHeight="11.25" x14ac:dyDescent="0.2"/>
  <cols>
    <col min="1" max="1" width="3.83203125" style="93" bestFit="1" customWidth="1"/>
    <col min="2" max="2" width="14.1640625" style="93" bestFit="1" customWidth="1"/>
    <col min="3" max="3" width="13.6640625" style="93" bestFit="1" customWidth="1"/>
    <col min="4" max="4" width="15.33203125" style="93" customWidth="1"/>
    <col min="5" max="5" width="16" style="93" customWidth="1"/>
    <col min="6" max="6" width="18.1640625" style="93" customWidth="1"/>
    <col min="7" max="7" width="13.6640625" style="93" bestFit="1" customWidth="1"/>
    <col min="8" max="8" width="16" style="93" customWidth="1"/>
    <col min="9" max="9" width="12.33203125" style="93" customWidth="1"/>
    <col min="10" max="10" width="16" style="93" bestFit="1" customWidth="1"/>
    <col min="11" max="11" width="12.83203125" style="93" bestFit="1" customWidth="1"/>
    <col min="12" max="12" width="3.83203125" style="93" bestFit="1" customWidth="1"/>
    <col min="13" max="16384" width="9.33203125" style="93"/>
  </cols>
  <sheetData>
    <row r="1" spans="1:12" ht="12" x14ac:dyDescent="0.2">
      <c r="A1" s="140" t="s">
        <v>46</v>
      </c>
      <c r="B1" s="111"/>
      <c r="C1" s="140"/>
      <c r="D1" s="140"/>
      <c r="E1" s="140"/>
      <c r="F1" s="140"/>
      <c r="G1" s="140"/>
      <c r="H1" s="140"/>
      <c r="I1" s="140"/>
      <c r="J1" s="140"/>
      <c r="K1" s="140"/>
      <c r="L1" s="140"/>
    </row>
    <row r="2" spans="1:12" ht="12" x14ac:dyDescent="0.2">
      <c r="A2" s="160" t="s">
        <v>303</v>
      </c>
      <c r="B2" s="111"/>
      <c r="C2" s="140"/>
      <c r="D2" s="140"/>
      <c r="E2" s="140"/>
      <c r="F2" s="140"/>
      <c r="G2" s="158"/>
      <c r="H2" s="159"/>
      <c r="I2" s="140"/>
      <c r="J2" s="140"/>
      <c r="K2" s="135"/>
      <c r="L2" s="158"/>
    </row>
    <row r="3" spans="1:12" ht="12" x14ac:dyDescent="0.2">
      <c r="A3" s="161" t="s">
        <v>48</v>
      </c>
      <c r="B3" s="111"/>
      <c r="C3" s="140"/>
      <c r="D3" s="140"/>
      <c r="E3" s="140"/>
      <c r="F3" s="140"/>
      <c r="G3" s="158"/>
      <c r="H3" s="159"/>
      <c r="I3" s="140"/>
      <c r="J3" s="140"/>
      <c r="K3" s="135"/>
      <c r="L3" s="158"/>
    </row>
    <row r="4" spans="1:12" x14ac:dyDescent="0.2">
      <c r="A4" s="157"/>
      <c r="B4" s="111"/>
      <c r="C4" s="111"/>
      <c r="D4" s="111"/>
      <c r="E4" s="111"/>
      <c r="F4" s="111"/>
      <c r="G4" s="111"/>
      <c r="H4" s="139"/>
      <c r="I4" s="139"/>
      <c r="J4" s="139"/>
      <c r="K4" s="139"/>
      <c r="L4" s="111"/>
    </row>
    <row r="5" spans="1:12" x14ac:dyDescent="0.2">
      <c r="A5" s="157"/>
      <c r="B5" s="111"/>
      <c r="C5" s="165" t="s">
        <v>304</v>
      </c>
      <c r="D5" s="165"/>
      <c r="E5" s="165"/>
      <c r="F5" s="111"/>
      <c r="G5" s="111"/>
      <c r="H5" s="182"/>
      <c r="I5" s="182"/>
      <c r="J5" s="182"/>
      <c r="K5" s="139"/>
      <c r="L5" s="111"/>
    </row>
    <row r="6" spans="1:12" x14ac:dyDescent="0.2">
      <c r="A6" s="157"/>
      <c r="B6" s="111"/>
      <c r="C6" s="111"/>
      <c r="D6" s="165" t="s">
        <v>289</v>
      </c>
      <c r="E6" s="165"/>
      <c r="F6" s="111"/>
      <c r="G6" s="111"/>
      <c r="H6" s="97" t="s">
        <v>290</v>
      </c>
      <c r="I6" s="97"/>
      <c r="J6" s="97"/>
      <c r="K6" s="97"/>
      <c r="L6" s="111"/>
    </row>
    <row r="7" spans="1:12" s="102" customFormat="1" ht="22.5" x14ac:dyDescent="0.2">
      <c r="A7" s="152" t="s">
        <v>55</v>
      </c>
      <c r="B7" s="152" t="s">
        <v>57</v>
      </c>
      <c r="C7" s="152" t="s">
        <v>292</v>
      </c>
      <c r="D7" s="168" t="s">
        <v>305</v>
      </c>
      <c r="E7" s="152" t="s">
        <v>306</v>
      </c>
      <c r="F7" s="167" t="s">
        <v>307</v>
      </c>
      <c r="G7" s="152" t="s">
        <v>107</v>
      </c>
      <c r="H7" s="123" t="s">
        <v>301</v>
      </c>
      <c r="I7" s="123" t="s">
        <v>59</v>
      </c>
      <c r="J7" s="123" t="s">
        <v>60</v>
      </c>
      <c r="K7" s="123" t="s">
        <v>302</v>
      </c>
      <c r="L7" s="152" t="s">
        <v>55</v>
      </c>
    </row>
    <row r="8" spans="1:12" x14ac:dyDescent="0.2">
      <c r="A8" s="111">
        <v>1</v>
      </c>
      <c r="B8" s="111" t="s">
        <v>108</v>
      </c>
      <c r="C8" s="169">
        <v>1140082</v>
      </c>
      <c r="D8" s="169">
        <v>492942</v>
      </c>
      <c r="E8" s="169">
        <v>499466</v>
      </c>
      <c r="F8" s="169">
        <v>382808</v>
      </c>
      <c r="G8" s="169">
        <f t="shared" ref="G8:G71" si="0">(C8+F8)</f>
        <v>1522890</v>
      </c>
      <c r="H8" s="169">
        <v>893347</v>
      </c>
      <c r="I8" s="169">
        <v>0</v>
      </c>
      <c r="J8" s="169">
        <v>0</v>
      </c>
      <c r="K8" s="169">
        <v>81388</v>
      </c>
      <c r="L8" s="111">
        <v>1</v>
      </c>
    </row>
    <row r="9" spans="1:12" x14ac:dyDescent="0.2">
      <c r="A9" s="111">
        <v>2</v>
      </c>
      <c r="B9" s="111" t="s">
        <v>109</v>
      </c>
      <c r="C9" s="280">
        <v>4526071</v>
      </c>
      <c r="D9" s="280">
        <v>942007</v>
      </c>
      <c r="E9" s="280">
        <v>3448224</v>
      </c>
      <c r="F9" s="280">
        <v>1278210</v>
      </c>
      <c r="G9" s="170">
        <f t="shared" si="0"/>
        <v>5804281</v>
      </c>
      <c r="H9" s="280">
        <v>1705225</v>
      </c>
      <c r="I9" s="280">
        <v>18200</v>
      </c>
      <c r="J9" s="280">
        <v>0</v>
      </c>
      <c r="K9" s="280">
        <v>492322</v>
      </c>
      <c r="L9" s="111">
        <v>2</v>
      </c>
    </row>
    <row r="10" spans="1:12" x14ac:dyDescent="0.2">
      <c r="A10" s="111">
        <v>3</v>
      </c>
      <c r="B10" s="111" t="s">
        <v>110</v>
      </c>
      <c r="C10" s="280">
        <v>997939</v>
      </c>
      <c r="D10" s="280">
        <v>454170</v>
      </c>
      <c r="E10" s="280">
        <v>455569</v>
      </c>
      <c r="F10" s="280">
        <v>763827</v>
      </c>
      <c r="G10" s="170">
        <f t="shared" si="0"/>
        <v>1761766</v>
      </c>
      <c r="H10" s="280">
        <v>915436</v>
      </c>
      <c r="I10" s="280">
        <v>0</v>
      </c>
      <c r="J10" s="280">
        <v>0</v>
      </c>
      <c r="K10" s="280">
        <v>66112</v>
      </c>
      <c r="L10" s="111">
        <v>3</v>
      </c>
    </row>
    <row r="11" spans="1:12" x14ac:dyDescent="0.2">
      <c r="A11" s="111">
        <v>4</v>
      </c>
      <c r="B11" s="111" t="s">
        <v>111</v>
      </c>
      <c r="C11" s="280">
        <v>529432</v>
      </c>
      <c r="D11" s="280">
        <v>305701</v>
      </c>
      <c r="E11" s="280">
        <v>100146</v>
      </c>
      <c r="F11" s="280">
        <v>305416</v>
      </c>
      <c r="G11" s="170">
        <f t="shared" si="0"/>
        <v>834848</v>
      </c>
      <c r="H11" s="280">
        <v>610485</v>
      </c>
      <c r="I11" s="280">
        <v>52333</v>
      </c>
      <c r="J11" s="280">
        <v>0</v>
      </c>
      <c r="K11" s="280">
        <v>40041</v>
      </c>
      <c r="L11" s="111">
        <v>4</v>
      </c>
    </row>
    <row r="12" spans="1:12" x14ac:dyDescent="0.2">
      <c r="A12" s="111">
        <v>5</v>
      </c>
      <c r="B12" s="111" t="s">
        <v>112</v>
      </c>
      <c r="C12" s="280">
        <v>902386</v>
      </c>
      <c r="D12" s="280">
        <v>512082</v>
      </c>
      <c r="E12" s="280">
        <v>368017</v>
      </c>
      <c r="F12" s="280">
        <v>680118</v>
      </c>
      <c r="G12" s="170">
        <f t="shared" si="0"/>
        <v>1582504</v>
      </c>
      <c r="H12" s="280">
        <v>991336</v>
      </c>
      <c r="I12" s="280">
        <v>2622</v>
      </c>
      <c r="J12" s="280">
        <v>0</v>
      </c>
      <c r="K12" s="280">
        <v>247135</v>
      </c>
      <c r="L12" s="111">
        <v>5</v>
      </c>
    </row>
    <row r="13" spans="1:12" x14ac:dyDescent="0.2">
      <c r="A13" s="111">
        <v>6</v>
      </c>
      <c r="B13" s="111" t="s">
        <v>113</v>
      </c>
      <c r="C13" s="280">
        <v>737775</v>
      </c>
      <c r="D13" s="280">
        <v>270547</v>
      </c>
      <c r="E13" s="280">
        <v>157572</v>
      </c>
      <c r="F13" s="280">
        <v>467046</v>
      </c>
      <c r="G13" s="170">
        <f t="shared" si="0"/>
        <v>1204821</v>
      </c>
      <c r="H13" s="280">
        <v>579088</v>
      </c>
      <c r="I13" s="280">
        <v>64731</v>
      </c>
      <c r="J13" s="280">
        <v>0</v>
      </c>
      <c r="K13" s="280">
        <v>28015</v>
      </c>
      <c r="L13" s="111">
        <v>6</v>
      </c>
    </row>
    <row r="14" spans="1:12" x14ac:dyDescent="0.2">
      <c r="A14" s="111">
        <v>7</v>
      </c>
      <c r="B14" s="111" t="s">
        <v>114</v>
      </c>
      <c r="C14" s="280">
        <v>13352554</v>
      </c>
      <c r="D14" s="280">
        <v>5177882</v>
      </c>
      <c r="E14" s="280">
        <v>7529737</v>
      </c>
      <c r="F14" s="280">
        <v>4936751</v>
      </c>
      <c r="G14" s="170">
        <f t="shared" si="0"/>
        <v>18289305</v>
      </c>
      <c r="H14" s="280">
        <v>4005093</v>
      </c>
      <c r="I14" s="280">
        <v>36530</v>
      </c>
      <c r="J14" s="280">
        <v>0</v>
      </c>
      <c r="K14" s="280">
        <v>837413</v>
      </c>
      <c r="L14" s="111">
        <v>7</v>
      </c>
    </row>
    <row r="15" spans="1:12" x14ac:dyDescent="0.2">
      <c r="A15" s="111">
        <v>8</v>
      </c>
      <c r="B15" s="111" t="s">
        <v>115</v>
      </c>
      <c r="C15" s="280">
        <v>1322648</v>
      </c>
      <c r="D15" s="280">
        <v>849628</v>
      </c>
      <c r="E15" s="280">
        <v>311934</v>
      </c>
      <c r="F15" s="280">
        <v>1009682</v>
      </c>
      <c r="G15" s="170">
        <f t="shared" si="0"/>
        <v>2332330</v>
      </c>
      <c r="H15" s="280">
        <v>1374617</v>
      </c>
      <c r="I15" s="280">
        <v>47320</v>
      </c>
      <c r="J15" s="280">
        <v>0</v>
      </c>
      <c r="K15" s="280">
        <v>232593</v>
      </c>
      <c r="L15" s="111">
        <v>8</v>
      </c>
    </row>
    <row r="16" spans="1:12" x14ac:dyDescent="0.2">
      <c r="A16" s="111">
        <v>9</v>
      </c>
      <c r="B16" s="111" t="s">
        <v>116</v>
      </c>
      <c r="C16" s="280">
        <v>335676</v>
      </c>
      <c r="D16" s="280">
        <v>287173</v>
      </c>
      <c r="E16" s="280">
        <v>18049</v>
      </c>
      <c r="F16" s="280">
        <v>125349</v>
      </c>
      <c r="G16" s="170">
        <f t="shared" si="0"/>
        <v>461025</v>
      </c>
      <c r="H16" s="280">
        <v>224826</v>
      </c>
      <c r="I16" s="280">
        <v>0</v>
      </c>
      <c r="J16" s="280">
        <v>0</v>
      </c>
      <c r="K16" s="280">
        <v>24350</v>
      </c>
      <c r="L16" s="111">
        <v>9</v>
      </c>
    </row>
    <row r="17" spans="1:12" x14ac:dyDescent="0.2">
      <c r="A17" s="111">
        <v>10</v>
      </c>
      <c r="B17" s="111" t="s">
        <v>117</v>
      </c>
      <c r="C17" s="280">
        <v>2584498</v>
      </c>
      <c r="D17" s="280">
        <v>985117</v>
      </c>
      <c r="E17" s="280">
        <v>1241526</v>
      </c>
      <c r="F17" s="280">
        <v>958658</v>
      </c>
      <c r="G17" s="170">
        <f t="shared" si="0"/>
        <v>3543156</v>
      </c>
      <c r="H17" s="280">
        <v>1574833</v>
      </c>
      <c r="I17" s="280">
        <v>111764</v>
      </c>
      <c r="J17" s="280">
        <v>0</v>
      </c>
      <c r="K17" s="280">
        <v>169684</v>
      </c>
      <c r="L17" s="111">
        <v>10</v>
      </c>
    </row>
    <row r="18" spans="1:12" x14ac:dyDescent="0.2">
      <c r="A18" s="111">
        <v>11</v>
      </c>
      <c r="B18" s="111" t="s">
        <v>118</v>
      </c>
      <c r="C18" s="280">
        <v>440231</v>
      </c>
      <c r="D18" s="280">
        <v>218712</v>
      </c>
      <c r="E18" s="280">
        <v>144491</v>
      </c>
      <c r="F18" s="280">
        <v>216405</v>
      </c>
      <c r="G18" s="170">
        <f t="shared" si="0"/>
        <v>656636</v>
      </c>
      <c r="H18" s="280">
        <v>419616</v>
      </c>
      <c r="I18" s="280">
        <v>0</v>
      </c>
      <c r="J18" s="280">
        <v>0</v>
      </c>
      <c r="K18" s="280">
        <v>749</v>
      </c>
      <c r="L18" s="111">
        <v>11</v>
      </c>
    </row>
    <row r="19" spans="1:12" x14ac:dyDescent="0.2">
      <c r="A19" s="111">
        <v>12</v>
      </c>
      <c r="B19" s="111" t="s">
        <v>119</v>
      </c>
      <c r="C19" s="280">
        <v>1679271</v>
      </c>
      <c r="D19" s="280">
        <v>693965</v>
      </c>
      <c r="E19" s="280">
        <v>955162</v>
      </c>
      <c r="F19" s="280">
        <v>790978</v>
      </c>
      <c r="G19" s="170">
        <f t="shared" si="0"/>
        <v>2470249</v>
      </c>
      <c r="H19" s="280">
        <v>1103261</v>
      </c>
      <c r="I19" s="280">
        <v>0</v>
      </c>
      <c r="J19" s="280">
        <v>0</v>
      </c>
      <c r="K19" s="280">
        <v>214521</v>
      </c>
      <c r="L19" s="111">
        <v>12</v>
      </c>
    </row>
    <row r="20" spans="1:12" x14ac:dyDescent="0.2">
      <c r="A20" s="111">
        <v>13</v>
      </c>
      <c r="B20" s="111" t="s">
        <v>120</v>
      </c>
      <c r="C20" s="280">
        <v>943968</v>
      </c>
      <c r="D20" s="280">
        <v>304224</v>
      </c>
      <c r="E20" s="280">
        <v>460453</v>
      </c>
      <c r="F20" s="280">
        <v>504286</v>
      </c>
      <c r="G20" s="170">
        <f t="shared" si="0"/>
        <v>1448254</v>
      </c>
      <c r="H20" s="280">
        <v>770508</v>
      </c>
      <c r="I20" s="280">
        <v>90371</v>
      </c>
      <c r="J20" s="280">
        <v>0</v>
      </c>
      <c r="K20" s="280">
        <v>315900</v>
      </c>
      <c r="L20" s="111">
        <v>13</v>
      </c>
    </row>
    <row r="21" spans="1:12" x14ac:dyDescent="0.2">
      <c r="A21" s="111">
        <v>14</v>
      </c>
      <c r="B21" s="111" t="s">
        <v>121</v>
      </c>
      <c r="C21" s="280">
        <v>1391949</v>
      </c>
      <c r="D21" s="280">
        <v>510590</v>
      </c>
      <c r="E21" s="280">
        <v>532756</v>
      </c>
      <c r="F21" s="280">
        <v>778331</v>
      </c>
      <c r="G21" s="170">
        <f t="shared" si="0"/>
        <v>2170280</v>
      </c>
      <c r="H21" s="280">
        <v>1000282</v>
      </c>
      <c r="I21" s="280">
        <v>0</v>
      </c>
      <c r="J21" s="280">
        <v>0</v>
      </c>
      <c r="K21" s="280">
        <v>43840</v>
      </c>
      <c r="L21" s="111">
        <v>14</v>
      </c>
    </row>
    <row r="22" spans="1:12" x14ac:dyDescent="0.2">
      <c r="A22" s="111">
        <v>15</v>
      </c>
      <c r="B22" s="111" t="s">
        <v>122</v>
      </c>
      <c r="C22" s="280">
        <v>751123</v>
      </c>
      <c r="D22" s="280">
        <v>368523</v>
      </c>
      <c r="E22" s="280">
        <v>320984</v>
      </c>
      <c r="F22" s="280">
        <v>402517</v>
      </c>
      <c r="G22" s="170">
        <f t="shared" si="0"/>
        <v>1153640</v>
      </c>
      <c r="H22" s="280">
        <v>568788</v>
      </c>
      <c r="I22" s="280">
        <v>26483</v>
      </c>
      <c r="J22" s="280">
        <v>0</v>
      </c>
      <c r="K22" s="280">
        <v>9109</v>
      </c>
      <c r="L22" s="111">
        <v>15</v>
      </c>
    </row>
    <row r="23" spans="1:12" x14ac:dyDescent="0.2">
      <c r="A23" s="111">
        <v>16</v>
      </c>
      <c r="B23" s="111" t="s">
        <v>123</v>
      </c>
      <c r="C23" s="280">
        <v>1570569</v>
      </c>
      <c r="D23" s="280">
        <v>576363</v>
      </c>
      <c r="E23" s="280">
        <v>681610</v>
      </c>
      <c r="F23" s="280">
        <v>900908</v>
      </c>
      <c r="G23" s="170">
        <f t="shared" si="0"/>
        <v>2471477</v>
      </c>
      <c r="H23" s="280">
        <v>1268470</v>
      </c>
      <c r="I23" s="280">
        <v>0</v>
      </c>
      <c r="J23" s="280">
        <v>0</v>
      </c>
      <c r="K23" s="280">
        <v>5165</v>
      </c>
      <c r="L23" s="111">
        <v>16</v>
      </c>
    </row>
    <row r="24" spans="1:12" x14ac:dyDescent="0.2">
      <c r="A24" s="111">
        <v>17</v>
      </c>
      <c r="B24" s="111" t="s">
        <v>124</v>
      </c>
      <c r="C24" s="280">
        <v>1639303</v>
      </c>
      <c r="D24" s="280">
        <v>565292</v>
      </c>
      <c r="E24" s="280">
        <v>807372</v>
      </c>
      <c r="F24" s="280">
        <v>465279</v>
      </c>
      <c r="G24" s="170">
        <f t="shared" si="0"/>
        <v>2104582</v>
      </c>
      <c r="H24" s="280">
        <v>840478</v>
      </c>
      <c r="I24" s="280">
        <v>0</v>
      </c>
      <c r="J24" s="280">
        <v>0</v>
      </c>
      <c r="K24" s="280">
        <v>207584</v>
      </c>
      <c r="L24" s="111">
        <v>17</v>
      </c>
    </row>
    <row r="25" spans="1:12" x14ac:dyDescent="0.2">
      <c r="A25" s="111">
        <v>18</v>
      </c>
      <c r="B25" s="111" t="s">
        <v>125</v>
      </c>
      <c r="C25" s="280">
        <v>924147</v>
      </c>
      <c r="D25" s="280">
        <v>473332</v>
      </c>
      <c r="E25" s="280">
        <v>248510</v>
      </c>
      <c r="F25" s="280">
        <v>585534</v>
      </c>
      <c r="G25" s="170">
        <f t="shared" si="0"/>
        <v>1509681</v>
      </c>
      <c r="H25" s="280">
        <v>1020776</v>
      </c>
      <c r="I25" s="280">
        <v>1263</v>
      </c>
      <c r="J25" s="280">
        <v>0</v>
      </c>
      <c r="K25" s="280">
        <v>6278</v>
      </c>
      <c r="L25" s="111">
        <v>18</v>
      </c>
    </row>
    <row r="26" spans="1:12" x14ac:dyDescent="0.2">
      <c r="A26" s="111">
        <v>19</v>
      </c>
      <c r="B26" s="111" t="s">
        <v>126</v>
      </c>
      <c r="C26" s="280">
        <v>466233</v>
      </c>
      <c r="D26" s="280">
        <v>201481</v>
      </c>
      <c r="E26" s="280">
        <v>203808</v>
      </c>
      <c r="F26" s="280">
        <v>212381</v>
      </c>
      <c r="G26" s="170">
        <f t="shared" si="0"/>
        <v>678614</v>
      </c>
      <c r="H26" s="280">
        <v>417784</v>
      </c>
      <c r="I26" s="280">
        <v>0</v>
      </c>
      <c r="J26" s="280">
        <v>0</v>
      </c>
      <c r="K26" s="280">
        <v>17211</v>
      </c>
      <c r="L26" s="111">
        <v>19</v>
      </c>
    </row>
    <row r="27" spans="1:12" x14ac:dyDescent="0.2">
      <c r="A27" s="111">
        <v>20</v>
      </c>
      <c r="B27" s="111" t="s">
        <v>127</v>
      </c>
      <c r="C27" s="280">
        <v>709250</v>
      </c>
      <c r="D27" s="280">
        <v>322792</v>
      </c>
      <c r="E27" s="280">
        <v>353376</v>
      </c>
      <c r="F27" s="280">
        <v>225849</v>
      </c>
      <c r="G27" s="170">
        <f t="shared" si="0"/>
        <v>935099</v>
      </c>
      <c r="H27" s="280">
        <v>589064</v>
      </c>
      <c r="I27" s="280">
        <v>0</v>
      </c>
      <c r="J27" s="280">
        <v>0</v>
      </c>
      <c r="K27" s="280">
        <v>49742</v>
      </c>
      <c r="L27" s="111">
        <v>20</v>
      </c>
    </row>
    <row r="28" spans="1:12" x14ac:dyDescent="0.2">
      <c r="A28" s="111">
        <v>21</v>
      </c>
      <c r="B28" s="111" t="s">
        <v>128</v>
      </c>
      <c r="C28" s="280">
        <v>13762028</v>
      </c>
      <c r="D28" s="280">
        <v>4032403</v>
      </c>
      <c r="E28" s="280">
        <v>8265255</v>
      </c>
      <c r="F28" s="280">
        <v>4827724</v>
      </c>
      <c r="G28" s="170">
        <f t="shared" si="0"/>
        <v>18589752</v>
      </c>
      <c r="H28" s="280">
        <v>5781882</v>
      </c>
      <c r="I28" s="280">
        <v>488578</v>
      </c>
      <c r="J28" s="280">
        <v>0</v>
      </c>
      <c r="K28" s="280">
        <v>676695</v>
      </c>
      <c r="L28" s="111">
        <v>21</v>
      </c>
    </row>
    <row r="29" spans="1:12" x14ac:dyDescent="0.2">
      <c r="A29" s="111">
        <v>22</v>
      </c>
      <c r="B29" s="111" t="s">
        <v>129</v>
      </c>
      <c r="C29" s="280">
        <v>495086</v>
      </c>
      <c r="D29" s="280">
        <v>245478</v>
      </c>
      <c r="E29" s="280">
        <v>154356</v>
      </c>
      <c r="F29" s="280">
        <v>357564</v>
      </c>
      <c r="G29" s="170">
        <f t="shared" si="0"/>
        <v>852650</v>
      </c>
      <c r="H29" s="280">
        <v>399584</v>
      </c>
      <c r="I29" s="280">
        <v>6731</v>
      </c>
      <c r="J29" s="280">
        <v>0</v>
      </c>
      <c r="K29" s="280">
        <v>54725</v>
      </c>
      <c r="L29" s="111">
        <v>22</v>
      </c>
    </row>
    <row r="30" spans="1:12" x14ac:dyDescent="0.2">
      <c r="A30" s="111">
        <v>23</v>
      </c>
      <c r="B30" s="111" t="s">
        <v>130</v>
      </c>
      <c r="C30" s="280">
        <v>442487</v>
      </c>
      <c r="D30" s="280">
        <v>230652</v>
      </c>
      <c r="E30" s="280">
        <v>205906</v>
      </c>
      <c r="F30" s="280">
        <v>95303</v>
      </c>
      <c r="G30" s="170">
        <f t="shared" si="0"/>
        <v>537790</v>
      </c>
      <c r="H30" s="280">
        <v>374741</v>
      </c>
      <c r="I30" s="280">
        <v>2025</v>
      </c>
      <c r="J30" s="280">
        <v>0</v>
      </c>
      <c r="K30" s="280">
        <v>6137</v>
      </c>
      <c r="L30" s="111">
        <v>23</v>
      </c>
    </row>
    <row r="31" spans="1:12" x14ac:dyDescent="0.2">
      <c r="A31" s="111">
        <v>24</v>
      </c>
      <c r="B31" s="111" t="s">
        <v>131</v>
      </c>
      <c r="C31" s="280">
        <v>2169045</v>
      </c>
      <c r="D31" s="280">
        <v>676481</v>
      </c>
      <c r="E31" s="280">
        <v>1183492</v>
      </c>
      <c r="F31" s="280">
        <v>1260445</v>
      </c>
      <c r="G31" s="170">
        <f t="shared" si="0"/>
        <v>3429490</v>
      </c>
      <c r="H31" s="280">
        <v>1253327</v>
      </c>
      <c r="I31" s="280">
        <v>0</v>
      </c>
      <c r="J31" s="280">
        <v>0</v>
      </c>
      <c r="K31" s="280">
        <v>149916</v>
      </c>
      <c r="L31" s="111">
        <v>24</v>
      </c>
    </row>
    <row r="32" spans="1:12" x14ac:dyDescent="0.2">
      <c r="A32" s="111">
        <v>25</v>
      </c>
      <c r="B32" s="111" t="s">
        <v>132</v>
      </c>
      <c r="C32" s="280">
        <v>561003</v>
      </c>
      <c r="D32" s="280">
        <v>258432</v>
      </c>
      <c r="E32" s="280">
        <v>253118</v>
      </c>
      <c r="F32" s="280">
        <v>208904</v>
      </c>
      <c r="G32" s="170">
        <f t="shared" si="0"/>
        <v>769907</v>
      </c>
      <c r="H32" s="280">
        <v>484161</v>
      </c>
      <c r="I32" s="280">
        <v>21140</v>
      </c>
      <c r="J32" s="280">
        <v>0</v>
      </c>
      <c r="K32" s="280">
        <v>12813</v>
      </c>
      <c r="L32" s="111">
        <v>25</v>
      </c>
    </row>
    <row r="33" spans="1:12" x14ac:dyDescent="0.2">
      <c r="A33" s="111">
        <v>26</v>
      </c>
      <c r="B33" s="111" t="s">
        <v>133</v>
      </c>
      <c r="C33" s="280">
        <v>1105977</v>
      </c>
      <c r="D33" s="280">
        <v>398638</v>
      </c>
      <c r="E33" s="280">
        <v>354016</v>
      </c>
      <c r="F33" s="280">
        <v>535146</v>
      </c>
      <c r="G33" s="170">
        <f t="shared" si="0"/>
        <v>1641123</v>
      </c>
      <c r="H33" s="280">
        <v>766947</v>
      </c>
      <c r="I33" s="280">
        <v>0</v>
      </c>
      <c r="J33" s="280">
        <v>0</v>
      </c>
      <c r="K33" s="280">
        <v>94155</v>
      </c>
      <c r="L33" s="111">
        <v>26</v>
      </c>
    </row>
    <row r="34" spans="1:12" x14ac:dyDescent="0.2">
      <c r="A34" s="111">
        <v>27</v>
      </c>
      <c r="B34" s="111" t="s">
        <v>134</v>
      </c>
      <c r="C34" s="280">
        <v>1091681</v>
      </c>
      <c r="D34" s="280">
        <v>477268</v>
      </c>
      <c r="E34" s="280">
        <v>463764</v>
      </c>
      <c r="F34" s="280">
        <v>518621</v>
      </c>
      <c r="G34" s="170">
        <f t="shared" si="0"/>
        <v>1610302</v>
      </c>
      <c r="H34" s="280">
        <v>789295</v>
      </c>
      <c r="I34" s="280">
        <v>92008</v>
      </c>
      <c r="J34" s="280">
        <v>0</v>
      </c>
      <c r="K34" s="280">
        <v>122430</v>
      </c>
      <c r="L34" s="111">
        <v>27</v>
      </c>
    </row>
    <row r="35" spans="1:12" x14ac:dyDescent="0.2">
      <c r="A35" s="111">
        <v>28</v>
      </c>
      <c r="B35" s="111" t="s">
        <v>135</v>
      </c>
      <c r="C35" s="280">
        <v>513253</v>
      </c>
      <c r="D35" s="280">
        <v>317655</v>
      </c>
      <c r="E35" s="280">
        <v>142091</v>
      </c>
      <c r="F35" s="280">
        <v>308699</v>
      </c>
      <c r="G35" s="170">
        <f t="shared" si="0"/>
        <v>821952</v>
      </c>
      <c r="H35" s="280">
        <v>517516</v>
      </c>
      <c r="I35" s="280">
        <v>0</v>
      </c>
      <c r="J35" s="280">
        <v>0</v>
      </c>
      <c r="K35" s="280">
        <v>11071</v>
      </c>
      <c r="L35" s="111">
        <v>28</v>
      </c>
    </row>
    <row r="36" spans="1:12" x14ac:dyDescent="0.2">
      <c r="A36" s="111">
        <v>29</v>
      </c>
      <c r="B36" s="111" t="s">
        <v>78</v>
      </c>
      <c r="C36" s="280">
        <v>51157122</v>
      </c>
      <c r="D36" s="280">
        <v>9174457</v>
      </c>
      <c r="E36" s="280">
        <v>32462334</v>
      </c>
      <c r="F36" s="280">
        <v>5100581</v>
      </c>
      <c r="G36" s="170">
        <f t="shared" si="0"/>
        <v>56257703</v>
      </c>
      <c r="H36" s="280">
        <v>11880415</v>
      </c>
      <c r="I36" s="280">
        <v>0</v>
      </c>
      <c r="J36" s="280">
        <v>1082591</v>
      </c>
      <c r="K36" s="280">
        <v>343111</v>
      </c>
      <c r="L36" s="111">
        <v>29</v>
      </c>
    </row>
    <row r="37" spans="1:12" x14ac:dyDescent="0.2">
      <c r="A37" s="111">
        <v>30</v>
      </c>
      <c r="B37" s="111" t="s">
        <v>136</v>
      </c>
      <c r="C37" s="280">
        <v>5098705</v>
      </c>
      <c r="D37" s="280">
        <v>1282749</v>
      </c>
      <c r="E37" s="280">
        <v>2600058</v>
      </c>
      <c r="F37" s="280">
        <v>1592799</v>
      </c>
      <c r="G37" s="170">
        <f t="shared" si="0"/>
        <v>6691504</v>
      </c>
      <c r="H37" s="280">
        <v>1950511</v>
      </c>
      <c r="I37" s="280">
        <v>7171</v>
      </c>
      <c r="J37" s="280">
        <v>0</v>
      </c>
      <c r="K37" s="280">
        <v>163383</v>
      </c>
      <c r="L37" s="111">
        <v>30</v>
      </c>
    </row>
    <row r="38" spans="1:12" x14ac:dyDescent="0.2">
      <c r="A38" s="111">
        <v>31</v>
      </c>
      <c r="B38" s="111" t="s">
        <v>137</v>
      </c>
      <c r="C38" s="280">
        <v>595544</v>
      </c>
      <c r="D38" s="280">
        <v>303582</v>
      </c>
      <c r="E38" s="280">
        <v>277841</v>
      </c>
      <c r="F38" s="280">
        <v>297449</v>
      </c>
      <c r="G38" s="170">
        <f t="shared" si="0"/>
        <v>892993</v>
      </c>
      <c r="H38" s="280">
        <v>600052</v>
      </c>
      <c r="I38" s="280">
        <v>0</v>
      </c>
      <c r="J38" s="280">
        <v>0</v>
      </c>
      <c r="K38" s="280">
        <v>108861</v>
      </c>
      <c r="L38" s="111">
        <v>31</v>
      </c>
    </row>
    <row r="39" spans="1:12" x14ac:dyDescent="0.2">
      <c r="A39" s="111">
        <v>32</v>
      </c>
      <c r="B39" s="111" t="s">
        <v>138</v>
      </c>
      <c r="C39" s="280">
        <v>1831751</v>
      </c>
      <c r="D39" s="280">
        <v>611614</v>
      </c>
      <c r="E39" s="280">
        <v>1170078</v>
      </c>
      <c r="F39" s="280">
        <v>479078</v>
      </c>
      <c r="G39" s="170">
        <f t="shared" si="0"/>
        <v>2310829</v>
      </c>
      <c r="H39" s="280">
        <v>1000148</v>
      </c>
      <c r="I39" s="280">
        <v>0</v>
      </c>
      <c r="J39" s="280">
        <v>0</v>
      </c>
      <c r="K39" s="280">
        <v>50668</v>
      </c>
      <c r="L39" s="111">
        <v>32</v>
      </c>
    </row>
    <row r="40" spans="1:12" x14ac:dyDescent="0.2">
      <c r="A40" s="111">
        <v>33</v>
      </c>
      <c r="B40" s="111" t="s">
        <v>80</v>
      </c>
      <c r="C40" s="280">
        <v>1981677</v>
      </c>
      <c r="D40" s="280">
        <v>708299</v>
      </c>
      <c r="E40" s="280">
        <v>787143</v>
      </c>
      <c r="F40" s="280">
        <v>764041</v>
      </c>
      <c r="G40" s="170">
        <f t="shared" si="0"/>
        <v>2745718</v>
      </c>
      <c r="H40" s="280">
        <v>1483959</v>
      </c>
      <c r="I40" s="280">
        <v>0</v>
      </c>
      <c r="J40" s="280">
        <v>0</v>
      </c>
      <c r="K40" s="280">
        <v>81972</v>
      </c>
      <c r="L40" s="111">
        <v>33</v>
      </c>
    </row>
    <row r="41" spans="1:12" x14ac:dyDescent="0.2">
      <c r="A41" s="111">
        <v>34</v>
      </c>
      <c r="B41" s="111" t="s">
        <v>139</v>
      </c>
      <c r="C41" s="280">
        <v>2105207</v>
      </c>
      <c r="D41" s="280">
        <v>729486</v>
      </c>
      <c r="E41" s="280">
        <v>655382</v>
      </c>
      <c r="F41" s="280">
        <v>1447027</v>
      </c>
      <c r="G41" s="170">
        <f t="shared" si="0"/>
        <v>3552234</v>
      </c>
      <c r="H41" s="280">
        <v>1142355</v>
      </c>
      <c r="I41" s="280">
        <v>0</v>
      </c>
      <c r="J41" s="280">
        <v>0</v>
      </c>
      <c r="K41" s="280">
        <v>832880</v>
      </c>
      <c r="L41" s="111">
        <v>34</v>
      </c>
    </row>
    <row r="42" spans="1:12" x14ac:dyDescent="0.2">
      <c r="A42" s="111">
        <v>35</v>
      </c>
      <c r="B42" s="111" t="s">
        <v>140</v>
      </c>
      <c r="C42" s="280">
        <v>936081</v>
      </c>
      <c r="D42" s="280">
        <v>434055</v>
      </c>
      <c r="E42" s="280">
        <v>453207</v>
      </c>
      <c r="F42" s="280">
        <v>443651</v>
      </c>
      <c r="G42" s="170">
        <f t="shared" si="0"/>
        <v>1379732</v>
      </c>
      <c r="H42" s="280">
        <v>826579</v>
      </c>
      <c r="I42" s="280">
        <v>0</v>
      </c>
      <c r="J42" s="280">
        <v>0</v>
      </c>
      <c r="K42" s="280">
        <v>4823</v>
      </c>
      <c r="L42" s="111">
        <v>35</v>
      </c>
    </row>
    <row r="43" spans="1:12" x14ac:dyDescent="0.2">
      <c r="A43" s="111">
        <v>36</v>
      </c>
      <c r="B43" s="111" t="s">
        <v>141</v>
      </c>
      <c r="C43" s="280">
        <v>1472262</v>
      </c>
      <c r="D43" s="280">
        <v>465836</v>
      </c>
      <c r="E43" s="280">
        <v>501117</v>
      </c>
      <c r="F43" s="280">
        <v>660298</v>
      </c>
      <c r="G43" s="170">
        <f t="shared" si="0"/>
        <v>2132560</v>
      </c>
      <c r="H43" s="280">
        <v>1376113</v>
      </c>
      <c r="I43" s="280">
        <v>75288</v>
      </c>
      <c r="J43" s="280">
        <v>0</v>
      </c>
      <c r="K43" s="280">
        <v>123523</v>
      </c>
      <c r="L43" s="111">
        <v>36</v>
      </c>
    </row>
    <row r="44" spans="1:12" x14ac:dyDescent="0.2">
      <c r="A44" s="111">
        <v>37</v>
      </c>
      <c r="B44" s="111" t="s">
        <v>142</v>
      </c>
      <c r="C44" s="280">
        <v>1224619</v>
      </c>
      <c r="D44" s="280">
        <v>588402</v>
      </c>
      <c r="E44" s="280">
        <v>522203</v>
      </c>
      <c r="F44" s="280">
        <v>503013</v>
      </c>
      <c r="G44" s="170">
        <f t="shared" si="0"/>
        <v>1727632</v>
      </c>
      <c r="H44" s="280">
        <v>524179</v>
      </c>
      <c r="I44" s="280">
        <v>0</v>
      </c>
      <c r="J44" s="280">
        <v>0</v>
      </c>
      <c r="K44" s="280">
        <v>58393</v>
      </c>
      <c r="L44" s="111">
        <v>37</v>
      </c>
    </row>
    <row r="45" spans="1:12" x14ac:dyDescent="0.2">
      <c r="A45" s="111">
        <v>38</v>
      </c>
      <c r="B45" s="111" t="s">
        <v>143</v>
      </c>
      <c r="C45" s="280">
        <v>1154168</v>
      </c>
      <c r="D45" s="280">
        <v>337836</v>
      </c>
      <c r="E45" s="280">
        <v>596187</v>
      </c>
      <c r="F45" s="280">
        <v>343635</v>
      </c>
      <c r="G45" s="170">
        <f t="shared" si="0"/>
        <v>1497803</v>
      </c>
      <c r="H45" s="280">
        <v>753680</v>
      </c>
      <c r="I45" s="280">
        <v>0</v>
      </c>
      <c r="J45" s="280">
        <v>0</v>
      </c>
      <c r="K45" s="280">
        <v>15926</v>
      </c>
      <c r="L45" s="111">
        <v>38</v>
      </c>
    </row>
    <row r="46" spans="1:12" x14ac:dyDescent="0.2">
      <c r="A46" s="111">
        <v>39</v>
      </c>
      <c r="B46" s="111" t="s">
        <v>144</v>
      </c>
      <c r="C46" s="280">
        <v>1176925</v>
      </c>
      <c r="D46" s="280">
        <v>379232</v>
      </c>
      <c r="E46" s="280">
        <v>628991</v>
      </c>
      <c r="F46" s="280">
        <v>337767</v>
      </c>
      <c r="G46" s="170">
        <f t="shared" si="0"/>
        <v>1514692</v>
      </c>
      <c r="H46" s="280">
        <v>604258</v>
      </c>
      <c r="I46" s="280">
        <v>0</v>
      </c>
      <c r="J46" s="280">
        <v>0</v>
      </c>
      <c r="K46" s="280">
        <v>44072</v>
      </c>
      <c r="L46" s="111">
        <v>39</v>
      </c>
    </row>
    <row r="47" spans="1:12" x14ac:dyDescent="0.2">
      <c r="A47" s="111">
        <v>40</v>
      </c>
      <c r="B47" s="111" t="s">
        <v>145</v>
      </c>
      <c r="C47" s="280">
        <v>845419</v>
      </c>
      <c r="D47" s="281">
        <v>258448</v>
      </c>
      <c r="E47" s="281">
        <v>324137</v>
      </c>
      <c r="F47" s="281">
        <v>539196</v>
      </c>
      <c r="G47" s="170">
        <f t="shared" si="0"/>
        <v>1384615</v>
      </c>
      <c r="H47" s="281">
        <v>815333</v>
      </c>
      <c r="I47" s="281">
        <v>0</v>
      </c>
      <c r="J47" s="281">
        <v>0</v>
      </c>
      <c r="K47" s="281">
        <v>188687</v>
      </c>
      <c r="L47" s="111">
        <v>40</v>
      </c>
    </row>
    <row r="48" spans="1:12" x14ac:dyDescent="0.2">
      <c r="A48" s="111">
        <v>41</v>
      </c>
      <c r="B48" s="111" t="s">
        <v>146</v>
      </c>
      <c r="C48" s="280">
        <v>1136100</v>
      </c>
      <c r="D48" s="280">
        <v>582284</v>
      </c>
      <c r="E48" s="280">
        <v>374398</v>
      </c>
      <c r="F48" s="281">
        <v>805770</v>
      </c>
      <c r="G48" s="170">
        <f t="shared" si="0"/>
        <v>1941870</v>
      </c>
      <c r="H48" s="281">
        <v>1082836</v>
      </c>
      <c r="I48" s="281">
        <v>0</v>
      </c>
      <c r="J48" s="281">
        <v>0</v>
      </c>
      <c r="K48" s="280">
        <v>97179</v>
      </c>
      <c r="L48" s="111">
        <v>41</v>
      </c>
    </row>
    <row r="49" spans="1:12" x14ac:dyDescent="0.2">
      <c r="A49" s="111">
        <v>42</v>
      </c>
      <c r="B49" s="111" t="s">
        <v>147</v>
      </c>
      <c r="C49" s="280">
        <v>4220451</v>
      </c>
      <c r="D49" s="280">
        <v>1376717</v>
      </c>
      <c r="E49" s="280">
        <v>2526512</v>
      </c>
      <c r="F49" s="281">
        <v>1906616</v>
      </c>
      <c r="G49" s="170">
        <f t="shared" si="0"/>
        <v>6127067</v>
      </c>
      <c r="H49" s="281">
        <v>1850117</v>
      </c>
      <c r="I49" s="281">
        <v>92907</v>
      </c>
      <c r="J49" s="281">
        <v>0</v>
      </c>
      <c r="K49" s="280">
        <v>148387</v>
      </c>
      <c r="L49" s="111">
        <v>42</v>
      </c>
    </row>
    <row r="50" spans="1:12" x14ac:dyDescent="0.2">
      <c r="A50" s="111">
        <v>43</v>
      </c>
      <c r="B50" s="111" t="s">
        <v>148</v>
      </c>
      <c r="C50" s="280">
        <v>7439767</v>
      </c>
      <c r="D50" s="280">
        <v>2615873</v>
      </c>
      <c r="E50" s="280">
        <v>1935023</v>
      </c>
      <c r="F50" s="281">
        <v>5700281</v>
      </c>
      <c r="G50" s="170">
        <f t="shared" si="0"/>
        <v>13140048</v>
      </c>
      <c r="H50" s="281">
        <v>7425709</v>
      </c>
      <c r="I50" s="281">
        <v>495702</v>
      </c>
      <c r="J50" s="281">
        <v>0</v>
      </c>
      <c r="K50" s="280">
        <v>23478</v>
      </c>
      <c r="L50" s="111">
        <v>43</v>
      </c>
    </row>
    <row r="51" spans="1:12" x14ac:dyDescent="0.2">
      <c r="A51" s="111">
        <v>44</v>
      </c>
      <c r="B51" s="111" t="s">
        <v>149</v>
      </c>
      <c r="C51" s="280">
        <v>2063943</v>
      </c>
      <c r="D51" s="280">
        <v>729045</v>
      </c>
      <c r="E51" s="280">
        <v>1037499</v>
      </c>
      <c r="F51" s="281">
        <v>833870</v>
      </c>
      <c r="G51" s="170">
        <f t="shared" si="0"/>
        <v>2897813</v>
      </c>
      <c r="H51" s="281">
        <v>1593718</v>
      </c>
      <c r="I51" s="281">
        <v>113807</v>
      </c>
      <c r="J51" s="281">
        <v>0</v>
      </c>
      <c r="K51" s="280">
        <v>114749</v>
      </c>
      <c r="L51" s="111">
        <v>44</v>
      </c>
    </row>
    <row r="52" spans="1:12" x14ac:dyDescent="0.2">
      <c r="A52" s="111">
        <v>45</v>
      </c>
      <c r="B52" s="111" t="s">
        <v>150</v>
      </c>
      <c r="C52" s="280">
        <v>317294</v>
      </c>
      <c r="D52" s="280">
        <v>211767</v>
      </c>
      <c r="E52" s="280">
        <v>103609</v>
      </c>
      <c r="F52" s="281">
        <v>104241</v>
      </c>
      <c r="G52" s="170">
        <f t="shared" si="0"/>
        <v>421535</v>
      </c>
      <c r="H52" s="281">
        <v>325464</v>
      </c>
      <c r="I52" s="281">
        <v>0</v>
      </c>
      <c r="J52" s="281">
        <v>0</v>
      </c>
      <c r="K52" s="280">
        <v>1895</v>
      </c>
      <c r="L52" s="111">
        <v>45</v>
      </c>
    </row>
    <row r="53" spans="1:12" x14ac:dyDescent="0.2">
      <c r="A53" s="111">
        <v>46</v>
      </c>
      <c r="B53" s="111" t="s">
        <v>151</v>
      </c>
      <c r="C53" s="280">
        <v>1868438</v>
      </c>
      <c r="D53" s="280">
        <v>525037</v>
      </c>
      <c r="E53" s="280">
        <v>885488</v>
      </c>
      <c r="F53" s="281">
        <v>559931</v>
      </c>
      <c r="G53" s="170">
        <f t="shared" si="0"/>
        <v>2428369</v>
      </c>
      <c r="H53" s="281">
        <v>951380</v>
      </c>
      <c r="I53" s="281">
        <v>74340</v>
      </c>
      <c r="J53" s="281">
        <v>0</v>
      </c>
      <c r="K53" s="280">
        <v>61448</v>
      </c>
      <c r="L53" s="111">
        <v>46</v>
      </c>
    </row>
    <row r="54" spans="1:12" x14ac:dyDescent="0.2">
      <c r="A54" s="111">
        <v>47</v>
      </c>
      <c r="B54" s="111" t="s">
        <v>152</v>
      </c>
      <c r="C54" s="280">
        <v>5225214</v>
      </c>
      <c r="D54" s="280">
        <v>1000563</v>
      </c>
      <c r="E54" s="280">
        <v>1772815</v>
      </c>
      <c r="F54" s="281">
        <v>1161997</v>
      </c>
      <c r="G54" s="170">
        <f t="shared" si="0"/>
        <v>6387211</v>
      </c>
      <c r="H54" s="281">
        <v>2990445</v>
      </c>
      <c r="I54" s="281">
        <v>138842</v>
      </c>
      <c r="J54" s="281">
        <v>28372</v>
      </c>
      <c r="K54" s="280">
        <v>251538</v>
      </c>
      <c r="L54" s="111">
        <v>47</v>
      </c>
    </row>
    <row r="55" spans="1:12" x14ac:dyDescent="0.2">
      <c r="A55" s="111">
        <v>48</v>
      </c>
      <c r="B55" s="111" t="s">
        <v>153</v>
      </c>
      <c r="C55" s="280">
        <v>628339</v>
      </c>
      <c r="D55" s="280">
        <v>237980</v>
      </c>
      <c r="E55" s="280">
        <v>257719</v>
      </c>
      <c r="F55" s="281">
        <v>210668</v>
      </c>
      <c r="G55" s="170">
        <f t="shared" si="0"/>
        <v>839007</v>
      </c>
      <c r="H55" s="281">
        <v>344395</v>
      </c>
      <c r="I55" s="281">
        <v>0</v>
      </c>
      <c r="J55" s="281">
        <v>0</v>
      </c>
      <c r="K55" s="280">
        <v>42002</v>
      </c>
      <c r="L55" s="111">
        <v>48</v>
      </c>
    </row>
    <row r="56" spans="1:12" x14ac:dyDescent="0.2">
      <c r="A56" s="111">
        <v>49</v>
      </c>
      <c r="B56" s="111" t="s">
        <v>154</v>
      </c>
      <c r="C56" s="280">
        <v>1425451</v>
      </c>
      <c r="D56" s="280">
        <v>463443</v>
      </c>
      <c r="E56" s="280">
        <v>801455</v>
      </c>
      <c r="F56" s="281">
        <v>557592</v>
      </c>
      <c r="G56" s="170">
        <f t="shared" si="0"/>
        <v>1983043</v>
      </c>
      <c r="H56" s="281">
        <v>718579</v>
      </c>
      <c r="I56" s="281">
        <v>0</v>
      </c>
      <c r="J56" s="281">
        <v>0</v>
      </c>
      <c r="K56" s="280">
        <v>37094</v>
      </c>
      <c r="L56" s="111">
        <v>49</v>
      </c>
    </row>
    <row r="57" spans="1:12" x14ac:dyDescent="0.2">
      <c r="A57" s="111">
        <v>50</v>
      </c>
      <c r="B57" s="111" t="s">
        <v>155</v>
      </c>
      <c r="C57" s="280">
        <v>835661</v>
      </c>
      <c r="D57" s="280">
        <v>249547</v>
      </c>
      <c r="E57" s="280">
        <v>529563</v>
      </c>
      <c r="F57" s="281">
        <v>226937</v>
      </c>
      <c r="G57" s="170">
        <f t="shared" si="0"/>
        <v>1062598</v>
      </c>
      <c r="H57" s="281">
        <v>616454</v>
      </c>
      <c r="I57" s="281">
        <v>0</v>
      </c>
      <c r="J57" s="281">
        <v>0</v>
      </c>
      <c r="K57" s="281">
        <v>19319</v>
      </c>
      <c r="L57" s="111">
        <v>50</v>
      </c>
    </row>
    <row r="58" spans="1:12" x14ac:dyDescent="0.2">
      <c r="A58" s="111">
        <v>51</v>
      </c>
      <c r="B58" s="111" t="s">
        <v>156</v>
      </c>
      <c r="C58" s="169">
        <v>484585</v>
      </c>
      <c r="D58" s="169">
        <v>287310</v>
      </c>
      <c r="E58" s="169">
        <v>100682</v>
      </c>
      <c r="F58" s="169">
        <v>317277</v>
      </c>
      <c r="G58" s="169">
        <f t="shared" si="0"/>
        <v>801862</v>
      </c>
      <c r="H58" s="169">
        <v>464758</v>
      </c>
      <c r="I58" s="169">
        <v>1503</v>
      </c>
      <c r="J58" s="169">
        <v>0</v>
      </c>
      <c r="K58" s="169">
        <v>16717</v>
      </c>
      <c r="L58" s="111">
        <v>51</v>
      </c>
    </row>
    <row r="59" spans="1:12" x14ac:dyDescent="0.2">
      <c r="A59" s="111">
        <v>52</v>
      </c>
      <c r="B59" s="111" t="s">
        <v>157</v>
      </c>
      <c r="C59" s="280">
        <v>1181348</v>
      </c>
      <c r="D59" s="280">
        <v>455185</v>
      </c>
      <c r="E59" s="280">
        <v>593930</v>
      </c>
      <c r="F59" s="281">
        <v>463990</v>
      </c>
      <c r="G59" s="170">
        <f t="shared" si="0"/>
        <v>1645338</v>
      </c>
      <c r="H59" s="281">
        <v>1061286</v>
      </c>
      <c r="I59" s="281">
        <v>0</v>
      </c>
      <c r="J59" s="281">
        <v>0</v>
      </c>
      <c r="K59" s="280">
        <v>32710</v>
      </c>
      <c r="L59" s="111">
        <v>52</v>
      </c>
    </row>
    <row r="60" spans="1:12" x14ac:dyDescent="0.2">
      <c r="A60" s="111">
        <v>53</v>
      </c>
      <c r="B60" s="111" t="s">
        <v>158</v>
      </c>
      <c r="C60" s="280">
        <v>10853664</v>
      </c>
      <c r="D60" s="280">
        <v>4357202</v>
      </c>
      <c r="E60" s="280">
        <v>4430761</v>
      </c>
      <c r="F60" s="281">
        <v>3659893</v>
      </c>
      <c r="G60" s="170">
        <f t="shared" si="0"/>
        <v>14513557</v>
      </c>
      <c r="H60" s="281">
        <v>2720579</v>
      </c>
      <c r="I60" s="281">
        <v>0</v>
      </c>
      <c r="J60" s="281">
        <v>0</v>
      </c>
      <c r="K60" s="280">
        <v>1516581</v>
      </c>
      <c r="L60" s="111">
        <v>53</v>
      </c>
    </row>
    <row r="61" spans="1:12" x14ac:dyDescent="0.2">
      <c r="A61" s="111">
        <v>54</v>
      </c>
      <c r="B61" s="111" t="s">
        <v>159</v>
      </c>
      <c r="C61" s="280">
        <v>1156676</v>
      </c>
      <c r="D61" s="280">
        <v>471408</v>
      </c>
      <c r="E61" s="280">
        <v>640572</v>
      </c>
      <c r="F61" s="281">
        <v>671693</v>
      </c>
      <c r="G61" s="170">
        <f t="shared" si="0"/>
        <v>1828369</v>
      </c>
      <c r="H61" s="281">
        <v>871307</v>
      </c>
      <c r="I61" s="281">
        <v>0</v>
      </c>
      <c r="J61" s="281">
        <v>0</v>
      </c>
      <c r="K61" s="280">
        <v>79698</v>
      </c>
      <c r="L61" s="111">
        <v>54</v>
      </c>
    </row>
    <row r="62" spans="1:12" x14ac:dyDescent="0.2">
      <c r="A62" s="111">
        <v>55</v>
      </c>
      <c r="B62" s="111" t="s">
        <v>160</v>
      </c>
      <c r="C62" s="280">
        <v>707815</v>
      </c>
      <c r="D62" s="280">
        <v>312878</v>
      </c>
      <c r="E62" s="280">
        <v>250056</v>
      </c>
      <c r="F62" s="281">
        <v>239773</v>
      </c>
      <c r="G62" s="170">
        <f t="shared" si="0"/>
        <v>947588</v>
      </c>
      <c r="H62" s="281">
        <v>561084</v>
      </c>
      <c r="I62" s="281">
        <v>0</v>
      </c>
      <c r="J62" s="281">
        <v>0</v>
      </c>
      <c r="K62" s="280">
        <v>26960</v>
      </c>
      <c r="L62" s="111">
        <v>55</v>
      </c>
    </row>
    <row r="63" spans="1:12" x14ac:dyDescent="0.2">
      <c r="A63" s="111">
        <v>56</v>
      </c>
      <c r="B63" s="111" t="s">
        <v>161</v>
      </c>
      <c r="C63" s="280">
        <v>1310206</v>
      </c>
      <c r="D63" s="280">
        <v>346625</v>
      </c>
      <c r="E63" s="280">
        <v>908249</v>
      </c>
      <c r="F63" s="281">
        <v>332080</v>
      </c>
      <c r="G63" s="170">
        <f t="shared" si="0"/>
        <v>1642286</v>
      </c>
      <c r="H63" s="281">
        <v>625589</v>
      </c>
      <c r="I63" s="281">
        <v>0</v>
      </c>
      <c r="J63" s="281">
        <v>0</v>
      </c>
      <c r="K63" s="280">
        <v>51652</v>
      </c>
      <c r="L63" s="111">
        <v>56</v>
      </c>
    </row>
    <row r="64" spans="1:12" x14ac:dyDescent="0.2">
      <c r="A64" s="111">
        <v>57</v>
      </c>
      <c r="B64" s="111" t="s">
        <v>162</v>
      </c>
      <c r="C64" s="280">
        <v>573847</v>
      </c>
      <c r="D64" s="280">
        <v>237724</v>
      </c>
      <c r="E64" s="280">
        <v>265202</v>
      </c>
      <c r="F64" s="281">
        <v>246244</v>
      </c>
      <c r="G64" s="170">
        <f t="shared" si="0"/>
        <v>820091</v>
      </c>
      <c r="H64" s="281">
        <v>434954</v>
      </c>
      <c r="I64" s="281">
        <v>0</v>
      </c>
      <c r="J64" s="281">
        <v>0</v>
      </c>
      <c r="K64" s="280">
        <v>24114</v>
      </c>
      <c r="L64" s="111">
        <v>57</v>
      </c>
    </row>
    <row r="65" spans="1:12" x14ac:dyDescent="0.2">
      <c r="A65" s="111">
        <v>58</v>
      </c>
      <c r="B65" s="111" t="s">
        <v>163</v>
      </c>
      <c r="C65" s="280">
        <v>1628696</v>
      </c>
      <c r="D65" s="280">
        <v>649219</v>
      </c>
      <c r="E65" s="280">
        <v>332</v>
      </c>
      <c r="F65" s="281">
        <v>579612</v>
      </c>
      <c r="G65" s="170">
        <f t="shared" si="0"/>
        <v>2208308</v>
      </c>
      <c r="H65" s="281">
        <v>1324514</v>
      </c>
      <c r="I65" s="281">
        <v>0</v>
      </c>
      <c r="J65" s="281">
        <v>0</v>
      </c>
      <c r="K65" s="280">
        <v>58082</v>
      </c>
      <c r="L65" s="111">
        <v>58</v>
      </c>
    </row>
    <row r="66" spans="1:12" x14ac:dyDescent="0.2">
      <c r="A66" s="111">
        <v>59</v>
      </c>
      <c r="B66" s="111" t="s">
        <v>164</v>
      </c>
      <c r="C66" s="280">
        <v>553347</v>
      </c>
      <c r="D66" s="280">
        <v>259350</v>
      </c>
      <c r="E66" s="280">
        <v>196241</v>
      </c>
      <c r="F66" s="281">
        <v>210044</v>
      </c>
      <c r="G66" s="170">
        <f t="shared" si="0"/>
        <v>763391</v>
      </c>
      <c r="H66" s="281">
        <v>361450</v>
      </c>
      <c r="I66" s="281">
        <v>48568</v>
      </c>
      <c r="J66" s="281">
        <v>0</v>
      </c>
      <c r="K66" s="280">
        <v>18598</v>
      </c>
      <c r="L66" s="111">
        <v>59</v>
      </c>
    </row>
    <row r="67" spans="1:12" x14ac:dyDescent="0.2">
      <c r="A67" s="111">
        <v>60</v>
      </c>
      <c r="B67" s="111" t="s">
        <v>165</v>
      </c>
      <c r="C67" s="280">
        <v>2229022</v>
      </c>
      <c r="D67" s="280">
        <v>761226</v>
      </c>
      <c r="E67" s="280">
        <v>1242054</v>
      </c>
      <c r="F67" s="281">
        <v>967415</v>
      </c>
      <c r="G67" s="170">
        <f t="shared" si="0"/>
        <v>3196437</v>
      </c>
      <c r="H67" s="281">
        <v>2027573</v>
      </c>
      <c r="I67" s="281">
        <v>0</v>
      </c>
      <c r="J67" s="281">
        <v>0</v>
      </c>
      <c r="K67" s="280">
        <v>112820</v>
      </c>
      <c r="L67" s="111">
        <v>60</v>
      </c>
    </row>
    <row r="68" spans="1:12" x14ac:dyDescent="0.2">
      <c r="A68" s="111">
        <v>61</v>
      </c>
      <c r="B68" s="111" t="s">
        <v>166</v>
      </c>
      <c r="C68" s="280">
        <v>683585</v>
      </c>
      <c r="D68" s="280">
        <v>339194</v>
      </c>
      <c r="E68" s="280">
        <v>289005</v>
      </c>
      <c r="F68" s="281">
        <v>371830</v>
      </c>
      <c r="G68" s="170">
        <f t="shared" si="0"/>
        <v>1055415</v>
      </c>
      <c r="H68" s="281">
        <v>594168</v>
      </c>
      <c r="I68" s="281">
        <v>43569</v>
      </c>
      <c r="J68" s="281">
        <v>0</v>
      </c>
      <c r="K68" s="280">
        <v>16167</v>
      </c>
      <c r="L68" s="111">
        <v>61</v>
      </c>
    </row>
    <row r="69" spans="1:12" x14ac:dyDescent="0.2">
      <c r="A69" s="111">
        <v>62</v>
      </c>
      <c r="B69" s="111" t="s">
        <v>167</v>
      </c>
      <c r="C69" s="280">
        <v>1070560</v>
      </c>
      <c r="D69" s="280">
        <v>361223</v>
      </c>
      <c r="E69" s="280">
        <v>507528</v>
      </c>
      <c r="F69" s="281">
        <v>388877</v>
      </c>
      <c r="G69" s="170">
        <f t="shared" si="0"/>
        <v>1459437</v>
      </c>
      <c r="H69" s="281">
        <v>852440</v>
      </c>
      <c r="I69" s="281">
        <v>0</v>
      </c>
      <c r="J69" s="281">
        <v>0</v>
      </c>
      <c r="K69" s="280">
        <v>138403</v>
      </c>
      <c r="L69" s="111">
        <v>62</v>
      </c>
    </row>
    <row r="70" spans="1:12" x14ac:dyDescent="0.2">
      <c r="A70" s="111">
        <v>63</v>
      </c>
      <c r="B70" s="111" t="s">
        <v>168</v>
      </c>
      <c r="C70" s="280">
        <v>871491</v>
      </c>
      <c r="D70" s="280">
        <v>301676</v>
      </c>
      <c r="E70" s="280">
        <v>496326</v>
      </c>
      <c r="F70" s="281">
        <v>314215</v>
      </c>
      <c r="G70" s="170">
        <f t="shared" si="0"/>
        <v>1185706</v>
      </c>
      <c r="H70" s="281">
        <v>645754</v>
      </c>
      <c r="I70" s="281">
        <v>0</v>
      </c>
      <c r="J70" s="281">
        <v>0</v>
      </c>
      <c r="K70" s="280">
        <v>215170</v>
      </c>
      <c r="L70" s="111">
        <v>63</v>
      </c>
    </row>
    <row r="71" spans="1:12" x14ac:dyDescent="0.2">
      <c r="A71" s="111">
        <v>64</v>
      </c>
      <c r="B71" s="111" t="s">
        <v>169</v>
      </c>
      <c r="C71" s="280">
        <v>942749</v>
      </c>
      <c r="D71" s="280">
        <v>349092</v>
      </c>
      <c r="E71" s="280">
        <v>451125</v>
      </c>
      <c r="F71" s="281">
        <v>299207</v>
      </c>
      <c r="G71" s="170">
        <f t="shared" si="0"/>
        <v>1241956</v>
      </c>
      <c r="H71" s="281">
        <v>643805</v>
      </c>
      <c r="I71" s="281">
        <v>33407</v>
      </c>
      <c r="J71" s="281">
        <v>0</v>
      </c>
      <c r="K71" s="280">
        <v>22981</v>
      </c>
      <c r="L71" s="111">
        <v>64</v>
      </c>
    </row>
    <row r="72" spans="1:12" x14ac:dyDescent="0.2">
      <c r="A72" s="111">
        <v>65</v>
      </c>
      <c r="B72" s="111" t="s">
        <v>170</v>
      </c>
      <c r="C72" s="280">
        <v>438735</v>
      </c>
      <c r="D72" s="280">
        <v>274537</v>
      </c>
      <c r="E72" s="280">
        <v>130657</v>
      </c>
      <c r="F72" s="281">
        <v>310590</v>
      </c>
      <c r="G72" s="170">
        <f t="shared" ref="G72:G102" si="1">(C72+F72)</f>
        <v>749325</v>
      </c>
      <c r="H72" s="281">
        <v>491877</v>
      </c>
      <c r="I72" s="281">
        <v>0</v>
      </c>
      <c r="J72" s="281">
        <v>0</v>
      </c>
      <c r="K72" s="280">
        <v>41260</v>
      </c>
      <c r="L72" s="111">
        <v>65</v>
      </c>
    </row>
    <row r="73" spans="1:12" x14ac:dyDescent="0.2">
      <c r="A73" s="111">
        <v>66</v>
      </c>
      <c r="B73" s="111" t="s">
        <v>171</v>
      </c>
      <c r="C73" s="280">
        <v>1156665</v>
      </c>
      <c r="D73" s="280">
        <v>453173</v>
      </c>
      <c r="E73" s="280">
        <v>621080</v>
      </c>
      <c r="F73" s="281">
        <v>527056</v>
      </c>
      <c r="G73" s="170">
        <f t="shared" si="1"/>
        <v>1683721</v>
      </c>
      <c r="H73" s="281">
        <v>561920</v>
      </c>
      <c r="I73" s="281">
        <v>0</v>
      </c>
      <c r="J73" s="281">
        <v>0</v>
      </c>
      <c r="K73" s="280">
        <v>80167</v>
      </c>
      <c r="L73" s="111">
        <v>66</v>
      </c>
    </row>
    <row r="74" spans="1:12" x14ac:dyDescent="0.2">
      <c r="A74" s="111">
        <v>67</v>
      </c>
      <c r="B74" s="111" t="s">
        <v>172</v>
      </c>
      <c r="C74" s="280">
        <v>718125</v>
      </c>
      <c r="D74" s="280">
        <v>425490</v>
      </c>
      <c r="E74" s="280">
        <v>190189</v>
      </c>
      <c r="F74" s="281">
        <v>511890</v>
      </c>
      <c r="G74" s="170">
        <f t="shared" si="1"/>
        <v>1230015</v>
      </c>
      <c r="H74" s="281">
        <v>694612</v>
      </c>
      <c r="I74" s="281">
        <v>0</v>
      </c>
      <c r="J74" s="281">
        <v>0</v>
      </c>
      <c r="K74" s="280">
        <v>7111</v>
      </c>
      <c r="L74" s="111">
        <v>67</v>
      </c>
    </row>
    <row r="75" spans="1:12" x14ac:dyDescent="0.2">
      <c r="A75" s="111">
        <v>68</v>
      </c>
      <c r="B75" s="111" t="s">
        <v>173</v>
      </c>
      <c r="C75" s="280">
        <v>1036979</v>
      </c>
      <c r="D75" s="280">
        <v>296694</v>
      </c>
      <c r="E75" s="280">
        <v>615569</v>
      </c>
      <c r="F75" s="281">
        <v>375947</v>
      </c>
      <c r="G75" s="170">
        <f t="shared" si="1"/>
        <v>1412926</v>
      </c>
      <c r="H75" s="281">
        <v>768692</v>
      </c>
      <c r="I75" s="281">
        <v>0</v>
      </c>
      <c r="J75" s="281">
        <v>0</v>
      </c>
      <c r="K75" s="280">
        <v>3783</v>
      </c>
      <c r="L75" s="111">
        <v>68</v>
      </c>
    </row>
    <row r="76" spans="1:12" x14ac:dyDescent="0.2">
      <c r="A76" s="111">
        <v>69</v>
      </c>
      <c r="B76" s="111" t="s">
        <v>174</v>
      </c>
      <c r="C76" s="280">
        <v>1227132</v>
      </c>
      <c r="D76" s="280">
        <v>713632</v>
      </c>
      <c r="E76" s="280">
        <v>233393</v>
      </c>
      <c r="F76" s="281">
        <v>748498</v>
      </c>
      <c r="G76" s="170">
        <f t="shared" si="1"/>
        <v>1975630</v>
      </c>
      <c r="H76" s="281">
        <v>1177752</v>
      </c>
      <c r="I76" s="281">
        <v>78731</v>
      </c>
      <c r="J76" s="281">
        <v>0</v>
      </c>
      <c r="K76" s="280">
        <v>80062</v>
      </c>
      <c r="L76" s="111">
        <v>69</v>
      </c>
    </row>
    <row r="77" spans="1:12" x14ac:dyDescent="0.2">
      <c r="A77" s="111">
        <v>70</v>
      </c>
      <c r="B77" s="111" t="s">
        <v>175</v>
      </c>
      <c r="C77" s="280">
        <v>1390596</v>
      </c>
      <c r="D77" s="280">
        <v>362511</v>
      </c>
      <c r="E77" s="280">
        <v>672274</v>
      </c>
      <c r="F77" s="281">
        <v>411159</v>
      </c>
      <c r="G77" s="170">
        <f t="shared" si="1"/>
        <v>1801755</v>
      </c>
      <c r="H77" s="281">
        <v>866408</v>
      </c>
      <c r="I77" s="281">
        <v>0</v>
      </c>
      <c r="J77" s="281">
        <v>0</v>
      </c>
      <c r="K77" s="280">
        <v>95155</v>
      </c>
      <c r="L77" s="111">
        <v>70</v>
      </c>
    </row>
    <row r="78" spans="1:12" x14ac:dyDescent="0.2">
      <c r="A78" s="111">
        <v>71</v>
      </c>
      <c r="B78" s="111" t="s">
        <v>176</v>
      </c>
      <c r="C78" s="280">
        <v>1025807</v>
      </c>
      <c r="D78" s="280">
        <v>511008</v>
      </c>
      <c r="E78" s="280">
        <v>389839</v>
      </c>
      <c r="F78" s="281">
        <v>567979</v>
      </c>
      <c r="G78" s="170">
        <f t="shared" si="1"/>
        <v>1593786</v>
      </c>
      <c r="H78" s="281">
        <v>886569</v>
      </c>
      <c r="I78" s="281">
        <v>11742</v>
      </c>
      <c r="J78" s="281">
        <v>0</v>
      </c>
      <c r="K78" s="280">
        <v>23470</v>
      </c>
      <c r="L78" s="111">
        <v>71</v>
      </c>
    </row>
    <row r="79" spans="1:12" x14ac:dyDescent="0.2">
      <c r="A79" s="111">
        <v>72</v>
      </c>
      <c r="B79" s="111" t="s">
        <v>177</v>
      </c>
      <c r="C79" s="280">
        <v>1825372</v>
      </c>
      <c r="D79" s="280">
        <v>490493</v>
      </c>
      <c r="E79" s="280">
        <v>1043602</v>
      </c>
      <c r="F79" s="281">
        <v>552905</v>
      </c>
      <c r="G79" s="170">
        <f t="shared" si="1"/>
        <v>2378277</v>
      </c>
      <c r="H79" s="281">
        <v>896689</v>
      </c>
      <c r="I79" s="281">
        <v>0</v>
      </c>
      <c r="J79" s="281">
        <v>0</v>
      </c>
      <c r="K79" s="280">
        <v>141962</v>
      </c>
      <c r="L79" s="111">
        <v>72</v>
      </c>
    </row>
    <row r="80" spans="1:12" x14ac:dyDescent="0.2">
      <c r="A80" s="111">
        <v>73</v>
      </c>
      <c r="B80" s="111" t="s">
        <v>178</v>
      </c>
      <c r="C80" s="280">
        <v>14286000</v>
      </c>
      <c r="D80" s="280">
        <v>4546000</v>
      </c>
      <c r="E80" s="280">
        <v>9211000</v>
      </c>
      <c r="F80" s="281">
        <v>5373000</v>
      </c>
      <c r="G80" s="170">
        <f t="shared" si="1"/>
        <v>19659000</v>
      </c>
      <c r="H80" s="281">
        <v>5596000</v>
      </c>
      <c r="I80" s="281">
        <v>218000</v>
      </c>
      <c r="J80" s="281">
        <v>0</v>
      </c>
      <c r="K80" s="280">
        <v>1865000</v>
      </c>
      <c r="L80" s="111">
        <v>73</v>
      </c>
    </row>
    <row r="81" spans="1:12" x14ac:dyDescent="0.2">
      <c r="A81" s="111">
        <v>74</v>
      </c>
      <c r="B81" s="111" t="s">
        <v>179</v>
      </c>
      <c r="C81" s="280">
        <v>1857141</v>
      </c>
      <c r="D81" s="280">
        <v>619142</v>
      </c>
      <c r="E81" s="280">
        <v>764478</v>
      </c>
      <c r="F81" s="281">
        <v>917951</v>
      </c>
      <c r="G81" s="170">
        <f t="shared" si="1"/>
        <v>2775092</v>
      </c>
      <c r="H81" s="281">
        <v>1382078</v>
      </c>
      <c r="I81" s="281">
        <v>0</v>
      </c>
      <c r="J81" s="281">
        <v>0</v>
      </c>
      <c r="K81" s="280">
        <v>47168</v>
      </c>
      <c r="L81" s="111">
        <v>74</v>
      </c>
    </row>
    <row r="82" spans="1:12" x14ac:dyDescent="0.2">
      <c r="A82" s="111">
        <v>75</v>
      </c>
      <c r="B82" s="111" t="s">
        <v>180</v>
      </c>
      <c r="C82" s="280">
        <v>1076871</v>
      </c>
      <c r="D82" s="280">
        <v>269972</v>
      </c>
      <c r="E82" s="280">
        <v>718587</v>
      </c>
      <c r="F82" s="281">
        <v>258538</v>
      </c>
      <c r="G82" s="170">
        <f t="shared" si="1"/>
        <v>1335409</v>
      </c>
      <c r="H82" s="281">
        <v>542325</v>
      </c>
      <c r="I82" s="281">
        <v>0</v>
      </c>
      <c r="J82" s="281">
        <v>0</v>
      </c>
      <c r="K82" s="280">
        <v>35897</v>
      </c>
      <c r="L82" s="111">
        <v>75</v>
      </c>
    </row>
    <row r="83" spans="1:12" x14ac:dyDescent="0.2">
      <c r="A83" s="111">
        <v>76</v>
      </c>
      <c r="B83" s="111" t="s">
        <v>98</v>
      </c>
      <c r="C83" s="280">
        <v>551627</v>
      </c>
      <c r="D83" s="280">
        <v>226181</v>
      </c>
      <c r="E83" s="280">
        <v>298464</v>
      </c>
      <c r="F83" s="281">
        <v>283173</v>
      </c>
      <c r="G83" s="170">
        <f t="shared" si="1"/>
        <v>834800</v>
      </c>
      <c r="H83" s="281">
        <v>458905</v>
      </c>
      <c r="I83" s="281">
        <v>0</v>
      </c>
      <c r="J83" s="281">
        <v>0</v>
      </c>
      <c r="K83" s="280">
        <v>27274</v>
      </c>
      <c r="L83" s="111">
        <v>76</v>
      </c>
    </row>
    <row r="84" spans="1:12" x14ac:dyDescent="0.2">
      <c r="A84" s="111">
        <v>77</v>
      </c>
      <c r="B84" s="111" t="s">
        <v>99</v>
      </c>
      <c r="C84" s="280">
        <v>3536890</v>
      </c>
      <c r="D84" s="280">
        <v>1169589</v>
      </c>
      <c r="E84" s="280">
        <v>1980730</v>
      </c>
      <c r="F84" s="281">
        <v>1329364</v>
      </c>
      <c r="G84" s="170">
        <f t="shared" si="1"/>
        <v>4866254</v>
      </c>
      <c r="H84" s="281">
        <v>1456873</v>
      </c>
      <c r="I84" s="281">
        <v>126201</v>
      </c>
      <c r="J84" s="281">
        <v>0</v>
      </c>
      <c r="K84" s="280">
        <v>80800</v>
      </c>
      <c r="L84" s="111">
        <v>77</v>
      </c>
    </row>
    <row r="85" spans="1:12" x14ac:dyDescent="0.2">
      <c r="A85" s="111">
        <v>78</v>
      </c>
      <c r="B85" s="111" t="s">
        <v>181</v>
      </c>
      <c r="C85" s="280">
        <v>1020894</v>
      </c>
      <c r="D85" s="280">
        <v>459808</v>
      </c>
      <c r="E85" s="280">
        <v>390918</v>
      </c>
      <c r="F85" s="281">
        <v>480673</v>
      </c>
      <c r="G85" s="170">
        <f t="shared" si="1"/>
        <v>1501567</v>
      </c>
      <c r="H85" s="281">
        <v>771339</v>
      </c>
      <c r="I85" s="281">
        <v>0</v>
      </c>
      <c r="J85" s="281">
        <v>0</v>
      </c>
      <c r="K85" s="280">
        <v>266279</v>
      </c>
      <c r="L85" s="111">
        <v>78</v>
      </c>
    </row>
    <row r="86" spans="1:12" x14ac:dyDescent="0.2">
      <c r="A86" s="111">
        <v>79</v>
      </c>
      <c r="B86" s="111" t="s">
        <v>182</v>
      </c>
      <c r="C86" s="280">
        <v>2176627</v>
      </c>
      <c r="D86" s="280">
        <v>1275107</v>
      </c>
      <c r="E86" s="280">
        <v>840189</v>
      </c>
      <c r="F86" s="281">
        <v>1728308</v>
      </c>
      <c r="G86" s="170">
        <f t="shared" si="1"/>
        <v>3904935</v>
      </c>
      <c r="H86" s="281">
        <v>2408342</v>
      </c>
      <c r="I86" s="281">
        <v>0</v>
      </c>
      <c r="J86" s="281">
        <v>7499</v>
      </c>
      <c r="K86" s="280">
        <v>753126</v>
      </c>
      <c r="L86" s="111">
        <v>79</v>
      </c>
    </row>
    <row r="87" spans="1:12" x14ac:dyDescent="0.2">
      <c r="A87" s="111">
        <v>80</v>
      </c>
      <c r="B87" s="111" t="s">
        <v>183</v>
      </c>
      <c r="C87" s="280">
        <v>1673668</v>
      </c>
      <c r="D87" s="280">
        <v>422021</v>
      </c>
      <c r="E87" s="280">
        <v>1051758</v>
      </c>
      <c r="F87" s="281">
        <v>652803</v>
      </c>
      <c r="G87" s="170">
        <f t="shared" si="1"/>
        <v>2326471</v>
      </c>
      <c r="H87" s="281">
        <v>1056770</v>
      </c>
      <c r="I87" s="281">
        <v>0</v>
      </c>
      <c r="J87" s="281">
        <v>0</v>
      </c>
      <c r="K87" s="280">
        <v>12658</v>
      </c>
      <c r="L87" s="111">
        <v>80</v>
      </c>
    </row>
    <row r="88" spans="1:12" x14ac:dyDescent="0.2">
      <c r="A88" s="111">
        <v>81</v>
      </c>
      <c r="B88" s="111" t="s">
        <v>184</v>
      </c>
      <c r="C88" s="280">
        <v>1570572</v>
      </c>
      <c r="D88" s="280">
        <v>434564</v>
      </c>
      <c r="E88" s="280">
        <v>678338</v>
      </c>
      <c r="F88" s="281">
        <v>491478</v>
      </c>
      <c r="G88" s="170">
        <f t="shared" si="1"/>
        <v>2062050</v>
      </c>
      <c r="H88" s="281">
        <v>1392836</v>
      </c>
      <c r="I88" s="281">
        <v>130921</v>
      </c>
      <c r="J88" s="281">
        <v>0</v>
      </c>
      <c r="K88" s="280">
        <v>3406</v>
      </c>
      <c r="L88" s="111">
        <v>81</v>
      </c>
    </row>
    <row r="89" spans="1:12" x14ac:dyDescent="0.2">
      <c r="A89" s="111">
        <v>82</v>
      </c>
      <c r="B89" s="111" t="s">
        <v>185</v>
      </c>
      <c r="C89" s="280">
        <v>1431135</v>
      </c>
      <c r="D89" s="280">
        <v>567235</v>
      </c>
      <c r="E89" s="280">
        <v>650216</v>
      </c>
      <c r="F89" s="281">
        <v>542473</v>
      </c>
      <c r="G89" s="170">
        <f t="shared" si="1"/>
        <v>1973608</v>
      </c>
      <c r="H89" s="281">
        <v>901697</v>
      </c>
      <c r="I89" s="281">
        <v>0</v>
      </c>
      <c r="J89" s="281">
        <v>0</v>
      </c>
      <c r="K89" s="280">
        <v>177090</v>
      </c>
      <c r="L89" s="111">
        <v>82</v>
      </c>
    </row>
    <row r="90" spans="1:12" x14ac:dyDescent="0.2">
      <c r="A90" s="111">
        <v>83</v>
      </c>
      <c r="B90" s="111" t="s">
        <v>186</v>
      </c>
      <c r="C90" s="280">
        <v>1263288</v>
      </c>
      <c r="D90" s="280">
        <v>557653</v>
      </c>
      <c r="E90" s="280">
        <v>276493</v>
      </c>
      <c r="F90" s="281">
        <v>615156</v>
      </c>
      <c r="G90" s="170">
        <f t="shared" si="1"/>
        <v>1878444</v>
      </c>
      <c r="H90" s="281">
        <v>962614</v>
      </c>
      <c r="I90" s="281">
        <v>0</v>
      </c>
      <c r="J90" s="281">
        <v>0</v>
      </c>
      <c r="K90" s="280">
        <v>90628</v>
      </c>
      <c r="L90" s="111">
        <v>83</v>
      </c>
    </row>
    <row r="91" spans="1:12" x14ac:dyDescent="0.2">
      <c r="A91" s="111">
        <v>84</v>
      </c>
      <c r="B91" s="111" t="s">
        <v>187</v>
      </c>
      <c r="C91" s="280">
        <v>1206599</v>
      </c>
      <c r="D91" s="280">
        <v>557875</v>
      </c>
      <c r="E91" s="280">
        <v>394013</v>
      </c>
      <c r="F91" s="281">
        <v>599717</v>
      </c>
      <c r="G91" s="170">
        <f t="shared" si="1"/>
        <v>1806316</v>
      </c>
      <c r="H91" s="281">
        <v>1083037</v>
      </c>
      <c r="I91" s="281">
        <v>21745</v>
      </c>
      <c r="J91" s="281">
        <v>0</v>
      </c>
      <c r="K91" s="280">
        <v>53847</v>
      </c>
      <c r="L91" s="111">
        <v>84</v>
      </c>
    </row>
    <row r="92" spans="1:12" x14ac:dyDescent="0.2">
      <c r="A92" s="111">
        <v>85</v>
      </c>
      <c r="B92" s="111" t="s">
        <v>188</v>
      </c>
      <c r="C92" s="280">
        <v>5279808</v>
      </c>
      <c r="D92" s="280">
        <v>1503753</v>
      </c>
      <c r="E92" s="280">
        <v>3181732</v>
      </c>
      <c r="F92" s="281">
        <v>2039213</v>
      </c>
      <c r="G92" s="170">
        <f t="shared" si="1"/>
        <v>7319021</v>
      </c>
      <c r="H92" s="281">
        <v>3049151</v>
      </c>
      <c r="I92" s="281">
        <v>219299</v>
      </c>
      <c r="J92" s="281">
        <v>12712</v>
      </c>
      <c r="K92" s="280">
        <v>294408</v>
      </c>
      <c r="L92" s="111">
        <v>85</v>
      </c>
    </row>
    <row r="93" spans="1:12" x14ac:dyDescent="0.2">
      <c r="A93" s="111">
        <v>86</v>
      </c>
      <c r="B93" s="111" t="s">
        <v>189</v>
      </c>
      <c r="C93" s="280">
        <v>4501417</v>
      </c>
      <c r="D93" s="280">
        <v>1786809</v>
      </c>
      <c r="E93" s="280">
        <v>2520157</v>
      </c>
      <c r="F93" s="281">
        <v>3088202</v>
      </c>
      <c r="G93" s="170">
        <f t="shared" si="1"/>
        <v>7589619</v>
      </c>
      <c r="H93" s="281">
        <v>2276483</v>
      </c>
      <c r="I93" s="281">
        <v>0</v>
      </c>
      <c r="J93" s="281">
        <v>0</v>
      </c>
      <c r="K93" s="280">
        <v>426253</v>
      </c>
      <c r="L93" s="111">
        <v>86</v>
      </c>
    </row>
    <row r="94" spans="1:12" x14ac:dyDescent="0.2">
      <c r="A94" s="111">
        <v>87</v>
      </c>
      <c r="B94" s="111" t="s">
        <v>190</v>
      </c>
      <c r="C94" s="280">
        <v>659522</v>
      </c>
      <c r="D94" s="280">
        <v>273055</v>
      </c>
      <c r="E94" s="280">
        <v>306412</v>
      </c>
      <c r="F94" s="281">
        <v>217091</v>
      </c>
      <c r="G94" s="170">
        <f t="shared" si="1"/>
        <v>876613</v>
      </c>
      <c r="H94" s="281">
        <v>442729</v>
      </c>
      <c r="I94" s="281">
        <v>0</v>
      </c>
      <c r="J94" s="281">
        <v>0</v>
      </c>
      <c r="K94" s="280">
        <v>22657</v>
      </c>
      <c r="L94" s="111">
        <v>87</v>
      </c>
    </row>
    <row r="95" spans="1:12" x14ac:dyDescent="0.2">
      <c r="A95" s="111">
        <v>88</v>
      </c>
      <c r="B95" s="111" t="s">
        <v>191</v>
      </c>
      <c r="C95" s="280">
        <v>720444</v>
      </c>
      <c r="D95" s="280">
        <v>402176</v>
      </c>
      <c r="E95" s="280">
        <v>208140</v>
      </c>
      <c r="F95" s="281">
        <v>425618</v>
      </c>
      <c r="G95" s="170">
        <f t="shared" si="1"/>
        <v>1146062</v>
      </c>
      <c r="H95" s="281">
        <v>537320</v>
      </c>
      <c r="I95" s="281">
        <v>0</v>
      </c>
      <c r="J95" s="281">
        <v>0</v>
      </c>
      <c r="K95" s="280">
        <v>192918</v>
      </c>
      <c r="L95" s="111">
        <v>88</v>
      </c>
    </row>
    <row r="96" spans="1:12" x14ac:dyDescent="0.2">
      <c r="A96" s="111">
        <v>89</v>
      </c>
      <c r="B96" s="111" t="s">
        <v>192</v>
      </c>
      <c r="C96" s="280">
        <v>1458333</v>
      </c>
      <c r="D96" s="280">
        <v>821200</v>
      </c>
      <c r="E96" s="280">
        <v>239285</v>
      </c>
      <c r="F96" s="281">
        <v>1092167</v>
      </c>
      <c r="G96" s="170">
        <f t="shared" si="1"/>
        <v>2550500</v>
      </c>
      <c r="H96" s="281">
        <v>1552449</v>
      </c>
      <c r="I96" s="281">
        <v>0</v>
      </c>
      <c r="J96" s="281">
        <v>0</v>
      </c>
      <c r="K96" s="280">
        <v>165032</v>
      </c>
      <c r="L96" s="111">
        <v>89</v>
      </c>
    </row>
    <row r="97" spans="1:12" x14ac:dyDescent="0.2">
      <c r="A97" s="111">
        <v>90</v>
      </c>
      <c r="B97" s="111" t="s">
        <v>193</v>
      </c>
      <c r="C97" s="280">
        <v>1559077</v>
      </c>
      <c r="D97" s="280">
        <v>540201</v>
      </c>
      <c r="E97" s="280">
        <v>953962</v>
      </c>
      <c r="F97" s="281">
        <v>746281</v>
      </c>
      <c r="G97" s="170">
        <f t="shared" si="1"/>
        <v>2305358</v>
      </c>
      <c r="H97" s="281">
        <v>1025940</v>
      </c>
      <c r="I97" s="281">
        <v>0</v>
      </c>
      <c r="J97" s="281">
        <v>0</v>
      </c>
      <c r="K97" s="281">
        <v>105752</v>
      </c>
      <c r="L97" s="111">
        <v>90</v>
      </c>
    </row>
    <row r="98" spans="1:12" x14ac:dyDescent="0.2">
      <c r="A98" s="111">
        <v>91</v>
      </c>
      <c r="B98" s="111" t="s">
        <v>194</v>
      </c>
      <c r="C98" s="280">
        <v>1322686</v>
      </c>
      <c r="D98" s="280">
        <v>642167</v>
      </c>
      <c r="E98" s="280">
        <v>561222</v>
      </c>
      <c r="F98" s="281">
        <v>907250</v>
      </c>
      <c r="G98" s="170">
        <f t="shared" si="1"/>
        <v>2229936</v>
      </c>
      <c r="H98" s="281">
        <v>1275472</v>
      </c>
      <c r="I98" s="281">
        <v>0</v>
      </c>
      <c r="J98" s="281">
        <v>0</v>
      </c>
      <c r="K98" s="280">
        <v>11570</v>
      </c>
      <c r="L98" s="111">
        <v>91</v>
      </c>
    </row>
    <row r="99" spans="1:12" x14ac:dyDescent="0.2">
      <c r="A99" s="111">
        <v>92</v>
      </c>
      <c r="B99" s="111" t="s">
        <v>195</v>
      </c>
      <c r="C99" s="280">
        <v>1159952</v>
      </c>
      <c r="D99" s="280">
        <v>422095</v>
      </c>
      <c r="E99" s="280">
        <v>615986</v>
      </c>
      <c r="F99" s="281">
        <v>410441</v>
      </c>
      <c r="G99" s="170">
        <f t="shared" si="1"/>
        <v>1570393</v>
      </c>
      <c r="H99" s="281">
        <v>679169</v>
      </c>
      <c r="I99" s="281">
        <v>0</v>
      </c>
      <c r="J99" s="281">
        <v>0</v>
      </c>
      <c r="K99" s="280">
        <v>28077</v>
      </c>
      <c r="L99" s="111">
        <v>92</v>
      </c>
    </row>
    <row r="100" spans="1:12" x14ac:dyDescent="0.2">
      <c r="A100" s="111">
        <v>93</v>
      </c>
      <c r="B100" s="111" t="s">
        <v>196</v>
      </c>
      <c r="C100" s="280">
        <v>1813969</v>
      </c>
      <c r="D100" s="280">
        <v>878009</v>
      </c>
      <c r="E100" s="280">
        <v>512290</v>
      </c>
      <c r="F100" s="281">
        <v>1028479</v>
      </c>
      <c r="G100" s="170">
        <f t="shared" si="1"/>
        <v>2842448</v>
      </c>
      <c r="H100" s="281">
        <v>1744137</v>
      </c>
      <c r="I100" s="281">
        <v>0</v>
      </c>
      <c r="J100" s="281">
        <v>0</v>
      </c>
      <c r="K100" s="280">
        <v>63103</v>
      </c>
      <c r="L100" s="111">
        <v>93</v>
      </c>
    </row>
    <row r="101" spans="1:12" x14ac:dyDescent="0.2">
      <c r="A101" s="111">
        <v>94</v>
      </c>
      <c r="B101" s="111" t="s">
        <v>197</v>
      </c>
      <c r="C101" s="280">
        <v>1419630</v>
      </c>
      <c r="D101" s="280">
        <v>455636</v>
      </c>
      <c r="E101" s="280">
        <v>634904</v>
      </c>
      <c r="F101" s="281">
        <v>652652</v>
      </c>
      <c r="G101" s="170">
        <f t="shared" si="1"/>
        <v>2072282</v>
      </c>
      <c r="H101" s="281">
        <v>1120979</v>
      </c>
      <c r="I101" s="281">
        <v>0</v>
      </c>
      <c r="J101" s="281">
        <v>0</v>
      </c>
      <c r="K101" s="280">
        <v>242816</v>
      </c>
      <c r="L101" s="111">
        <v>94</v>
      </c>
    </row>
    <row r="102" spans="1:12" x14ac:dyDescent="0.2">
      <c r="A102" s="108">
        <v>95</v>
      </c>
      <c r="B102" s="111" t="s">
        <v>198</v>
      </c>
      <c r="C102" s="282">
        <v>2279132</v>
      </c>
      <c r="D102" s="282">
        <v>982369</v>
      </c>
      <c r="E102" s="282">
        <v>1167016</v>
      </c>
      <c r="F102" s="282">
        <v>1172176</v>
      </c>
      <c r="G102" s="171">
        <f t="shared" si="1"/>
        <v>3451308</v>
      </c>
      <c r="H102" s="282">
        <v>1429043</v>
      </c>
      <c r="I102" s="282">
        <v>126975</v>
      </c>
      <c r="J102" s="282">
        <v>0</v>
      </c>
      <c r="K102" s="282">
        <v>129092</v>
      </c>
      <c r="L102" s="108">
        <v>95</v>
      </c>
    </row>
    <row r="103" spans="1:12" x14ac:dyDescent="0.2">
      <c r="A103" s="108">
        <f>A102</f>
        <v>95</v>
      </c>
      <c r="B103" s="109" t="s">
        <v>107</v>
      </c>
      <c r="C103" s="173">
        <f t="shared" ref="C103:K103" si="2">SUM(C8:C102)</f>
        <v>238718087</v>
      </c>
      <c r="D103" s="173">
        <f t="shared" si="2"/>
        <v>77245249</v>
      </c>
      <c r="E103" s="173">
        <f t="shared" si="2"/>
        <v>123488475</v>
      </c>
      <c r="F103" s="173">
        <f t="shared" si="2"/>
        <v>86799555</v>
      </c>
      <c r="G103" s="173">
        <f t="shared" si="2"/>
        <v>325517642</v>
      </c>
      <c r="H103" s="173">
        <f t="shared" si="2"/>
        <v>124776913</v>
      </c>
      <c r="I103" s="173">
        <f t="shared" si="2"/>
        <v>3120817</v>
      </c>
      <c r="J103" s="173">
        <f t="shared" si="2"/>
        <v>1131174</v>
      </c>
      <c r="K103" s="173">
        <f t="shared" si="2"/>
        <v>14928956</v>
      </c>
      <c r="L103" s="108">
        <f>L102</f>
        <v>95</v>
      </c>
    </row>
    <row r="104" spans="1:12" x14ac:dyDescent="0.2">
      <c r="A104" s="148"/>
      <c r="B104" s="111"/>
      <c r="C104" s="153"/>
      <c r="D104" s="153"/>
      <c r="E104" s="153"/>
      <c r="F104" s="153"/>
      <c r="G104" s="153"/>
      <c r="H104" s="153"/>
      <c r="I104" s="153"/>
      <c r="J104" s="153"/>
      <c r="K104" s="153"/>
      <c r="L104" s="153"/>
    </row>
    <row r="105" spans="1:12" x14ac:dyDescent="0.2">
      <c r="A105" s="148"/>
      <c r="B105" s="111"/>
      <c r="C105" s="153"/>
      <c r="D105" s="153"/>
      <c r="E105" s="153"/>
      <c r="F105" s="153"/>
      <c r="G105" s="153"/>
      <c r="H105" s="153"/>
      <c r="I105" s="153"/>
      <c r="J105" s="153"/>
      <c r="K105" s="153"/>
      <c r="L105" s="153"/>
    </row>
    <row r="106" spans="1:12" x14ac:dyDescent="0.2">
      <c r="A106" s="148"/>
      <c r="B106" s="111"/>
      <c r="C106" s="153"/>
      <c r="D106" s="153"/>
      <c r="E106" s="153"/>
      <c r="F106" s="153"/>
      <c r="G106" s="153"/>
      <c r="H106" s="153"/>
      <c r="I106" s="153"/>
      <c r="J106" s="153"/>
      <c r="K106" s="153"/>
      <c r="L106" s="153"/>
    </row>
    <row r="107" spans="1:12" x14ac:dyDescent="0.2">
      <c r="A107" s="148"/>
      <c r="B107" s="111"/>
      <c r="C107" s="153"/>
      <c r="D107" s="153"/>
      <c r="E107" s="153"/>
      <c r="F107" s="153"/>
      <c r="G107" s="153"/>
      <c r="H107" s="153"/>
      <c r="I107" s="153"/>
      <c r="J107" s="153"/>
      <c r="K107" s="153"/>
      <c r="L107" s="153"/>
    </row>
  </sheetData>
  <printOptions gridLines="1"/>
  <pageMargins left="0.75" right="0.5" top="0.75" bottom="0.5" header="0.5" footer="0.5"/>
  <pageSetup paperSize="5" scale="9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heetViews>
  <sheetFormatPr defaultRowHeight="11.25" x14ac:dyDescent="0.2"/>
  <cols>
    <col min="1" max="1" width="4.1640625" style="93" bestFit="1" customWidth="1"/>
    <col min="2" max="2" width="13.5" style="93" bestFit="1" customWidth="1"/>
    <col min="3" max="3" width="11.5" style="93" bestFit="1" customWidth="1"/>
    <col min="4" max="4" width="14.5" style="93" customWidth="1"/>
    <col min="5" max="5" width="13.6640625" style="93" customWidth="1"/>
    <col min="6" max="6" width="18.5" style="93" customWidth="1"/>
    <col min="7" max="7" width="9.33203125" style="93"/>
    <col min="8" max="8" width="17.6640625" style="93" customWidth="1"/>
    <col min="9" max="9" width="14.83203125" style="93" customWidth="1"/>
    <col min="10" max="10" width="10.83203125" style="93" customWidth="1"/>
    <col min="11" max="11" width="12.83203125" style="93" bestFit="1" customWidth="1"/>
    <col min="12" max="12" width="3.83203125" style="93" bestFit="1" customWidth="1"/>
    <col min="13" max="16384" width="9.33203125" style="93"/>
  </cols>
  <sheetData>
    <row r="1" spans="1:12" ht="12" x14ac:dyDescent="0.2">
      <c r="A1" s="140" t="s">
        <v>46</v>
      </c>
      <c r="B1" s="111"/>
      <c r="C1" s="140"/>
      <c r="D1" s="140"/>
      <c r="E1" s="140"/>
      <c r="F1" s="140"/>
      <c r="G1" s="140"/>
      <c r="H1" s="140"/>
      <c r="I1" s="140"/>
      <c r="J1" s="140"/>
      <c r="K1" s="140"/>
      <c r="L1" s="140"/>
    </row>
    <row r="2" spans="1:12" ht="12" x14ac:dyDescent="0.2">
      <c r="A2" s="160" t="s">
        <v>303</v>
      </c>
      <c r="B2" s="111"/>
      <c r="C2" s="140"/>
      <c r="D2" s="140"/>
      <c r="E2" s="140"/>
      <c r="F2" s="140"/>
      <c r="G2" s="158"/>
      <c r="H2" s="159"/>
      <c r="I2" s="140"/>
      <c r="J2" s="140"/>
      <c r="K2" s="135"/>
      <c r="L2" s="158"/>
    </row>
    <row r="3" spans="1:12" ht="12" x14ac:dyDescent="0.2">
      <c r="A3" s="161" t="s">
        <v>48</v>
      </c>
      <c r="B3" s="111"/>
      <c r="C3" s="140"/>
      <c r="D3" s="140"/>
      <c r="E3" s="140"/>
      <c r="F3" s="140"/>
      <c r="G3" s="158"/>
      <c r="H3" s="159"/>
      <c r="I3" s="140"/>
      <c r="J3" s="140"/>
      <c r="K3" s="135"/>
      <c r="L3" s="158"/>
    </row>
    <row r="4" spans="1:12" x14ac:dyDescent="0.2">
      <c r="A4" s="157"/>
      <c r="B4" s="111"/>
      <c r="C4" s="111"/>
      <c r="D4" s="111"/>
      <c r="E4" s="111"/>
      <c r="F4" s="111"/>
      <c r="G4" s="111"/>
      <c r="H4" s="139"/>
      <c r="I4" s="139"/>
      <c r="J4" s="139"/>
      <c r="K4" s="139"/>
      <c r="L4" s="111"/>
    </row>
    <row r="5" spans="1:12" x14ac:dyDescent="0.2">
      <c r="A5" s="157"/>
      <c r="B5" s="111"/>
      <c r="C5" s="165" t="s">
        <v>304</v>
      </c>
      <c r="D5" s="165"/>
      <c r="E5" s="165"/>
      <c r="F5" s="111"/>
      <c r="G5" s="111"/>
      <c r="H5" s="182"/>
      <c r="I5" s="182"/>
      <c r="J5" s="182"/>
      <c r="K5" s="139"/>
      <c r="L5" s="111"/>
    </row>
    <row r="6" spans="1:12" x14ac:dyDescent="0.2">
      <c r="A6" s="157"/>
      <c r="B6" s="111"/>
      <c r="C6" s="111"/>
      <c r="D6" s="165" t="s">
        <v>289</v>
      </c>
      <c r="E6" s="165"/>
      <c r="F6" s="111"/>
      <c r="G6" s="111"/>
      <c r="H6" s="97" t="s">
        <v>290</v>
      </c>
      <c r="I6" s="97"/>
      <c r="J6" s="97"/>
      <c r="K6" s="97"/>
      <c r="L6" s="111"/>
    </row>
    <row r="7" spans="1:12" s="102" customFormat="1" ht="22.5" x14ac:dyDescent="0.2">
      <c r="A7" s="152" t="s">
        <v>55</v>
      </c>
      <c r="B7" s="152" t="s">
        <v>57</v>
      </c>
      <c r="C7" s="152" t="s">
        <v>292</v>
      </c>
      <c r="D7" s="168" t="s">
        <v>305</v>
      </c>
      <c r="E7" s="152" t="s">
        <v>306</v>
      </c>
      <c r="F7" s="167" t="s">
        <v>307</v>
      </c>
      <c r="G7" s="152" t="s">
        <v>107</v>
      </c>
      <c r="H7" s="123" t="s">
        <v>301</v>
      </c>
      <c r="I7" s="123" t="s">
        <v>59</v>
      </c>
      <c r="J7" s="123" t="s">
        <v>60</v>
      </c>
      <c r="K7" s="123" t="s">
        <v>302</v>
      </c>
      <c r="L7" s="152" t="s">
        <v>55</v>
      </c>
    </row>
    <row r="8" spans="1:12" x14ac:dyDescent="0.2">
      <c r="A8" s="91">
        <v>1</v>
      </c>
      <c r="B8" s="91" t="s">
        <v>199</v>
      </c>
      <c r="C8" s="169">
        <v>0</v>
      </c>
      <c r="D8" s="169">
        <v>0</v>
      </c>
      <c r="E8" s="169">
        <v>0</v>
      </c>
      <c r="F8" s="169">
        <v>0</v>
      </c>
      <c r="G8" s="169">
        <f t="shared" ref="G8:G45" si="0">(C8+F8)</f>
        <v>0</v>
      </c>
      <c r="H8" s="169">
        <v>0</v>
      </c>
      <c r="I8" s="169">
        <v>0</v>
      </c>
      <c r="J8" s="169">
        <v>0</v>
      </c>
      <c r="K8" s="169">
        <v>0</v>
      </c>
      <c r="L8" s="111">
        <v>1</v>
      </c>
    </row>
    <row r="9" spans="1:12" x14ac:dyDescent="0.2">
      <c r="A9" s="91">
        <v>2</v>
      </c>
      <c r="B9" s="91" t="s">
        <v>200</v>
      </c>
      <c r="C9" s="280">
        <v>0</v>
      </c>
      <c r="D9" s="280">
        <v>0</v>
      </c>
      <c r="E9" s="280">
        <v>0</v>
      </c>
      <c r="F9" s="280">
        <v>0</v>
      </c>
      <c r="G9" s="170">
        <f t="shared" si="0"/>
        <v>0</v>
      </c>
      <c r="H9" s="280">
        <v>0</v>
      </c>
      <c r="I9" s="281">
        <v>0</v>
      </c>
      <c r="J9" s="280">
        <v>0</v>
      </c>
      <c r="K9" s="280">
        <v>0</v>
      </c>
      <c r="L9" s="111">
        <v>2</v>
      </c>
    </row>
    <row r="10" spans="1:12" x14ac:dyDescent="0.2">
      <c r="A10" s="91">
        <v>3</v>
      </c>
      <c r="B10" s="91" t="s">
        <v>117</v>
      </c>
      <c r="C10" s="280">
        <v>0</v>
      </c>
      <c r="D10" s="280">
        <v>0</v>
      </c>
      <c r="E10" s="280">
        <v>0</v>
      </c>
      <c r="F10" s="280">
        <v>4200</v>
      </c>
      <c r="G10" s="170">
        <f t="shared" si="0"/>
        <v>4200</v>
      </c>
      <c r="H10" s="280">
        <v>0</v>
      </c>
      <c r="I10" s="281">
        <v>0</v>
      </c>
      <c r="J10" s="280">
        <v>0</v>
      </c>
      <c r="K10" s="280">
        <v>0</v>
      </c>
      <c r="L10" s="111">
        <v>3</v>
      </c>
    </row>
    <row r="11" spans="1:12" x14ac:dyDescent="0.2">
      <c r="A11" s="91">
        <v>4</v>
      </c>
      <c r="B11" s="91" t="s">
        <v>201</v>
      </c>
      <c r="C11" s="280">
        <v>0</v>
      </c>
      <c r="D11" s="280">
        <v>0</v>
      </c>
      <c r="E11" s="280">
        <v>0</v>
      </c>
      <c r="F11" s="280">
        <v>0</v>
      </c>
      <c r="G11" s="170">
        <f t="shared" si="0"/>
        <v>0</v>
      </c>
      <c r="H11" s="280">
        <v>0</v>
      </c>
      <c r="I11" s="281">
        <v>0</v>
      </c>
      <c r="J11" s="280">
        <v>0</v>
      </c>
      <c r="K11" s="280">
        <v>0</v>
      </c>
      <c r="L11" s="111">
        <v>4</v>
      </c>
    </row>
    <row r="12" spans="1:12" x14ac:dyDescent="0.2">
      <c r="A12" s="91">
        <v>5</v>
      </c>
      <c r="B12" s="91" t="s">
        <v>202</v>
      </c>
      <c r="C12" s="280">
        <v>0</v>
      </c>
      <c r="D12" s="280">
        <v>0</v>
      </c>
      <c r="E12" s="280">
        <v>0</v>
      </c>
      <c r="F12" s="280">
        <v>0</v>
      </c>
      <c r="G12" s="170">
        <f t="shared" si="0"/>
        <v>0</v>
      </c>
      <c r="H12" s="280">
        <v>0</v>
      </c>
      <c r="I12" s="281">
        <v>0</v>
      </c>
      <c r="J12" s="280">
        <v>0</v>
      </c>
      <c r="K12" s="280">
        <v>0</v>
      </c>
      <c r="L12" s="111">
        <v>5</v>
      </c>
    </row>
    <row r="13" spans="1:12" x14ac:dyDescent="0.2">
      <c r="A13" s="91">
        <v>6</v>
      </c>
      <c r="B13" s="91" t="s">
        <v>203</v>
      </c>
      <c r="C13" s="280">
        <v>0</v>
      </c>
      <c r="D13" s="280">
        <v>0</v>
      </c>
      <c r="E13" s="280">
        <v>0</v>
      </c>
      <c r="F13" s="280">
        <v>0</v>
      </c>
      <c r="G13" s="170">
        <f t="shared" si="0"/>
        <v>0</v>
      </c>
      <c r="H13" s="280">
        <v>0</v>
      </c>
      <c r="I13" s="281">
        <v>0</v>
      </c>
      <c r="J13" s="280">
        <v>0</v>
      </c>
      <c r="K13" s="280">
        <v>0</v>
      </c>
      <c r="L13" s="111">
        <v>6</v>
      </c>
    </row>
    <row r="14" spans="1:12" x14ac:dyDescent="0.2">
      <c r="A14" s="91">
        <v>7</v>
      </c>
      <c r="B14" s="91" t="s">
        <v>204</v>
      </c>
      <c r="C14" s="280">
        <v>0</v>
      </c>
      <c r="D14" s="280">
        <v>0</v>
      </c>
      <c r="E14" s="280">
        <v>0</v>
      </c>
      <c r="F14" s="280">
        <v>0</v>
      </c>
      <c r="G14" s="170">
        <f t="shared" si="0"/>
        <v>0</v>
      </c>
      <c r="H14" s="280">
        <v>0</v>
      </c>
      <c r="I14" s="281">
        <v>0</v>
      </c>
      <c r="J14" s="280">
        <v>0</v>
      </c>
      <c r="K14" s="280">
        <v>0</v>
      </c>
      <c r="L14" s="111">
        <v>7</v>
      </c>
    </row>
    <row r="15" spans="1:12" x14ac:dyDescent="0.2">
      <c r="A15" s="91">
        <v>8</v>
      </c>
      <c r="B15" s="91" t="s">
        <v>205</v>
      </c>
      <c r="C15" s="280">
        <v>0</v>
      </c>
      <c r="D15" s="280">
        <v>0</v>
      </c>
      <c r="E15" s="280">
        <v>0</v>
      </c>
      <c r="F15" s="280">
        <v>0</v>
      </c>
      <c r="G15" s="170">
        <f t="shared" si="0"/>
        <v>0</v>
      </c>
      <c r="H15" s="280">
        <v>0</v>
      </c>
      <c r="I15" s="281">
        <v>0</v>
      </c>
      <c r="J15" s="280">
        <v>0</v>
      </c>
      <c r="K15" s="280">
        <v>0</v>
      </c>
      <c r="L15" s="111">
        <v>8</v>
      </c>
    </row>
    <row r="16" spans="1:12" x14ac:dyDescent="0.2">
      <c r="A16" s="91">
        <v>9</v>
      </c>
      <c r="B16" s="91" t="s">
        <v>206</v>
      </c>
      <c r="C16" s="280">
        <v>0</v>
      </c>
      <c r="D16" s="280">
        <v>0</v>
      </c>
      <c r="E16" s="280">
        <v>0</v>
      </c>
      <c r="F16" s="280">
        <v>0</v>
      </c>
      <c r="G16" s="170">
        <f t="shared" si="0"/>
        <v>0</v>
      </c>
      <c r="H16" s="280">
        <v>0</v>
      </c>
      <c r="I16" s="281">
        <v>0</v>
      </c>
      <c r="J16" s="280">
        <v>0</v>
      </c>
      <c r="K16" s="280">
        <v>0</v>
      </c>
      <c r="L16" s="111">
        <v>9</v>
      </c>
    </row>
    <row r="17" spans="1:12" x14ac:dyDescent="0.2">
      <c r="A17" s="91">
        <v>10</v>
      </c>
      <c r="B17" s="91" t="s">
        <v>207</v>
      </c>
      <c r="C17" s="280">
        <v>0</v>
      </c>
      <c r="D17" s="280">
        <v>0</v>
      </c>
      <c r="E17" s="280">
        <v>0</v>
      </c>
      <c r="F17" s="280">
        <v>0</v>
      </c>
      <c r="G17" s="170">
        <f t="shared" si="0"/>
        <v>0</v>
      </c>
      <c r="H17" s="280">
        <v>0</v>
      </c>
      <c r="I17" s="281">
        <v>0</v>
      </c>
      <c r="J17" s="280">
        <v>0</v>
      </c>
      <c r="K17" s="280">
        <v>0</v>
      </c>
      <c r="L17" s="111">
        <v>10</v>
      </c>
    </row>
    <row r="18" spans="1:12" x14ac:dyDescent="0.2">
      <c r="A18" s="91">
        <v>11</v>
      </c>
      <c r="B18" s="91" t="s">
        <v>208</v>
      </c>
      <c r="C18" s="280">
        <v>0</v>
      </c>
      <c r="D18" s="280">
        <v>0</v>
      </c>
      <c r="E18" s="280">
        <v>0</v>
      </c>
      <c r="F18" s="280">
        <v>0</v>
      </c>
      <c r="G18" s="170">
        <f t="shared" si="0"/>
        <v>0</v>
      </c>
      <c r="H18" s="280">
        <v>0</v>
      </c>
      <c r="I18" s="281">
        <v>0</v>
      </c>
      <c r="J18" s="280">
        <v>0</v>
      </c>
      <c r="K18" s="280">
        <v>0</v>
      </c>
      <c r="L18" s="111">
        <v>11</v>
      </c>
    </row>
    <row r="19" spans="1:12" x14ac:dyDescent="0.2">
      <c r="A19" s="91">
        <v>12</v>
      </c>
      <c r="B19" s="93" t="s">
        <v>209</v>
      </c>
      <c r="C19" s="280">
        <v>0</v>
      </c>
      <c r="D19" s="280">
        <v>0</v>
      </c>
      <c r="E19" s="280">
        <v>0</v>
      </c>
      <c r="F19" s="280">
        <v>0</v>
      </c>
      <c r="G19" s="170">
        <f t="shared" si="0"/>
        <v>0</v>
      </c>
      <c r="H19" s="280">
        <v>0</v>
      </c>
      <c r="I19" s="281">
        <v>0</v>
      </c>
      <c r="J19" s="280">
        <v>0</v>
      </c>
      <c r="K19" s="280">
        <v>0</v>
      </c>
      <c r="L19" s="111">
        <v>12</v>
      </c>
    </row>
    <row r="20" spans="1:12" x14ac:dyDescent="0.2">
      <c r="A20" s="91">
        <v>13</v>
      </c>
      <c r="B20" s="91" t="s">
        <v>210</v>
      </c>
      <c r="C20" s="280">
        <v>0</v>
      </c>
      <c r="D20" s="280">
        <v>0</v>
      </c>
      <c r="E20" s="280">
        <v>0</v>
      </c>
      <c r="F20" s="280">
        <v>0</v>
      </c>
      <c r="G20" s="170">
        <f t="shared" si="0"/>
        <v>0</v>
      </c>
      <c r="H20" s="280">
        <v>0</v>
      </c>
      <c r="I20" s="281">
        <v>0</v>
      </c>
      <c r="J20" s="280">
        <v>0</v>
      </c>
      <c r="K20" s="280">
        <v>0</v>
      </c>
      <c r="L20" s="111">
        <v>13</v>
      </c>
    </row>
    <row r="21" spans="1:12" x14ac:dyDescent="0.2">
      <c r="A21" s="91">
        <v>14</v>
      </c>
      <c r="B21" s="91" t="s">
        <v>131</v>
      </c>
      <c r="C21" s="280">
        <v>0</v>
      </c>
      <c r="D21" s="280">
        <v>0</v>
      </c>
      <c r="E21" s="280">
        <v>0</v>
      </c>
      <c r="F21" s="280">
        <v>0</v>
      </c>
      <c r="G21" s="170">
        <f t="shared" si="0"/>
        <v>0</v>
      </c>
      <c r="H21" s="280">
        <v>0</v>
      </c>
      <c r="I21" s="281">
        <v>0</v>
      </c>
      <c r="J21" s="280">
        <v>0</v>
      </c>
      <c r="K21" s="280">
        <v>0</v>
      </c>
      <c r="L21" s="111">
        <v>14</v>
      </c>
    </row>
    <row r="22" spans="1:12" x14ac:dyDescent="0.2">
      <c r="A22" s="91">
        <v>15</v>
      </c>
      <c r="B22" s="91" t="s">
        <v>211</v>
      </c>
      <c r="C22" s="280">
        <v>0</v>
      </c>
      <c r="D22" s="280">
        <v>0</v>
      </c>
      <c r="E22" s="280">
        <v>0</v>
      </c>
      <c r="F22" s="280">
        <v>0</v>
      </c>
      <c r="G22" s="170">
        <f t="shared" si="0"/>
        <v>0</v>
      </c>
      <c r="H22" s="280">
        <v>0</v>
      </c>
      <c r="I22" s="281">
        <v>0</v>
      </c>
      <c r="J22" s="280">
        <v>0</v>
      </c>
      <c r="K22" s="280">
        <v>0</v>
      </c>
      <c r="L22" s="111">
        <v>15</v>
      </c>
    </row>
    <row r="23" spans="1:12" x14ac:dyDescent="0.2">
      <c r="A23" s="91">
        <v>16</v>
      </c>
      <c r="B23" s="91" t="s">
        <v>212</v>
      </c>
      <c r="C23" s="280">
        <v>0</v>
      </c>
      <c r="D23" s="280">
        <v>0</v>
      </c>
      <c r="E23" s="280">
        <v>0</v>
      </c>
      <c r="F23" s="280">
        <v>0</v>
      </c>
      <c r="G23" s="170">
        <f t="shared" si="0"/>
        <v>0</v>
      </c>
      <c r="H23" s="280">
        <v>0</v>
      </c>
      <c r="I23" s="281">
        <v>0</v>
      </c>
      <c r="J23" s="280">
        <v>0</v>
      </c>
      <c r="K23" s="280">
        <v>0</v>
      </c>
      <c r="L23" s="111">
        <v>16</v>
      </c>
    </row>
    <row r="24" spans="1:12" x14ac:dyDescent="0.2">
      <c r="A24" s="91">
        <v>17</v>
      </c>
      <c r="B24" s="91" t="s">
        <v>213</v>
      </c>
      <c r="C24" s="280">
        <v>0</v>
      </c>
      <c r="D24" s="280">
        <v>0</v>
      </c>
      <c r="E24" s="280">
        <v>0</v>
      </c>
      <c r="F24" s="280">
        <v>0</v>
      </c>
      <c r="G24" s="170">
        <f t="shared" si="0"/>
        <v>0</v>
      </c>
      <c r="H24" s="280">
        <v>0</v>
      </c>
      <c r="I24" s="281">
        <v>0</v>
      </c>
      <c r="J24" s="280">
        <v>0</v>
      </c>
      <c r="K24" s="280">
        <v>0</v>
      </c>
      <c r="L24" s="111">
        <v>17</v>
      </c>
    </row>
    <row r="25" spans="1:12" x14ac:dyDescent="0.2">
      <c r="A25" s="91">
        <v>18</v>
      </c>
      <c r="B25" s="91" t="s">
        <v>214</v>
      </c>
      <c r="C25" s="280">
        <v>0</v>
      </c>
      <c r="D25" s="280">
        <v>0</v>
      </c>
      <c r="E25" s="280">
        <v>0</v>
      </c>
      <c r="F25" s="280">
        <v>0</v>
      </c>
      <c r="G25" s="170">
        <f t="shared" si="0"/>
        <v>0</v>
      </c>
      <c r="H25" s="280">
        <v>0</v>
      </c>
      <c r="I25" s="281">
        <v>0</v>
      </c>
      <c r="J25" s="280">
        <v>0</v>
      </c>
      <c r="K25" s="280">
        <v>0</v>
      </c>
      <c r="L25" s="111">
        <v>18</v>
      </c>
    </row>
    <row r="26" spans="1:12" x14ac:dyDescent="0.2">
      <c r="A26" s="91">
        <v>19</v>
      </c>
      <c r="B26" s="91" t="s">
        <v>215</v>
      </c>
      <c r="C26" s="280">
        <v>0</v>
      </c>
      <c r="D26" s="280">
        <v>0</v>
      </c>
      <c r="E26" s="280">
        <v>0</v>
      </c>
      <c r="F26" s="280">
        <v>0</v>
      </c>
      <c r="G26" s="170">
        <f t="shared" si="0"/>
        <v>0</v>
      </c>
      <c r="H26" s="280">
        <v>0</v>
      </c>
      <c r="I26" s="281">
        <v>0</v>
      </c>
      <c r="J26" s="280">
        <v>0</v>
      </c>
      <c r="K26" s="280">
        <v>0</v>
      </c>
      <c r="L26" s="111">
        <v>19</v>
      </c>
    </row>
    <row r="27" spans="1:12" x14ac:dyDescent="0.2">
      <c r="A27" s="91">
        <v>20</v>
      </c>
      <c r="B27" s="91" t="s">
        <v>216</v>
      </c>
      <c r="C27" s="280">
        <v>0</v>
      </c>
      <c r="D27" s="280">
        <v>0</v>
      </c>
      <c r="E27" s="280">
        <v>0</v>
      </c>
      <c r="F27" s="280">
        <v>0</v>
      </c>
      <c r="G27" s="170">
        <f t="shared" si="0"/>
        <v>0</v>
      </c>
      <c r="H27" s="280">
        <v>0</v>
      </c>
      <c r="I27" s="281">
        <v>0</v>
      </c>
      <c r="J27" s="280">
        <v>0</v>
      </c>
      <c r="K27" s="280">
        <v>0</v>
      </c>
      <c r="L27" s="111">
        <v>20</v>
      </c>
    </row>
    <row r="28" spans="1:12" x14ac:dyDescent="0.2">
      <c r="A28" s="91">
        <v>21</v>
      </c>
      <c r="B28" s="91" t="s">
        <v>217</v>
      </c>
      <c r="C28" s="280">
        <v>0</v>
      </c>
      <c r="D28" s="280">
        <v>0</v>
      </c>
      <c r="E28" s="280">
        <v>0</v>
      </c>
      <c r="F28" s="280">
        <v>0</v>
      </c>
      <c r="G28" s="170">
        <f t="shared" si="0"/>
        <v>0</v>
      </c>
      <c r="H28" s="280">
        <v>0</v>
      </c>
      <c r="I28" s="281">
        <v>0</v>
      </c>
      <c r="J28" s="280">
        <v>0</v>
      </c>
      <c r="K28" s="280">
        <v>0</v>
      </c>
      <c r="L28" s="111">
        <v>21</v>
      </c>
    </row>
    <row r="29" spans="1:12" x14ac:dyDescent="0.2">
      <c r="A29" s="91">
        <v>22</v>
      </c>
      <c r="B29" s="93" t="s">
        <v>171</v>
      </c>
      <c r="C29" s="280">
        <v>0</v>
      </c>
      <c r="D29" s="280">
        <v>0</v>
      </c>
      <c r="E29" s="280">
        <v>0</v>
      </c>
      <c r="F29" s="280">
        <v>0</v>
      </c>
      <c r="G29" s="170">
        <f t="shared" si="0"/>
        <v>0</v>
      </c>
      <c r="H29" s="280">
        <v>0</v>
      </c>
      <c r="I29" s="281">
        <v>0</v>
      </c>
      <c r="J29" s="280">
        <v>0</v>
      </c>
      <c r="K29" s="280">
        <v>0</v>
      </c>
      <c r="L29" s="111">
        <v>22</v>
      </c>
    </row>
    <row r="30" spans="1:12" x14ac:dyDescent="0.2">
      <c r="A30" s="91">
        <v>23</v>
      </c>
      <c r="B30" s="91" t="s">
        <v>179</v>
      </c>
      <c r="C30" s="280">
        <v>0</v>
      </c>
      <c r="D30" s="280">
        <v>0</v>
      </c>
      <c r="E30" s="280">
        <v>0</v>
      </c>
      <c r="F30" s="280">
        <v>0</v>
      </c>
      <c r="G30" s="170">
        <f t="shared" si="0"/>
        <v>0</v>
      </c>
      <c r="H30" s="280">
        <v>0</v>
      </c>
      <c r="I30" s="281">
        <v>0</v>
      </c>
      <c r="J30" s="280">
        <v>0</v>
      </c>
      <c r="K30" s="280">
        <v>0</v>
      </c>
      <c r="L30" s="111">
        <v>23</v>
      </c>
    </row>
    <row r="31" spans="1:12" x14ac:dyDescent="0.2">
      <c r="A31" s="91">
        <v>24</v>
      </c>
      <c r="B31" s="105" t="s">
        <v>218</v>
      </c>
      <c r="C31" s="280">
        <v>0</v>
      </c>
      <c r="D31" s="280">
        <v>0</v>
      </c>
      <c r="E31" s="280">
        <v>0</v>
      </c>
      <c r="F31" s="280">
        <v>0</v>
      </c>
      <c r="G31" s="170">
        <f t="shared" si="0"/>
        <v>0</v>
      </c>
      <c r="H31" s="280">
        <v>0</v>
      </c>
      <c r="I31" s="281">
        <v>0</v>
      </c>
      <c r="J31" s="280">
        <v>0</v>
      </c>
      <c r="K31" s="280">
        <v>0</v>
      </c>
      <c r="L31" s="111">
        <v>24</v>
      </c>
    </row>
    <row r="32" spans="1:12" x14ac:dyDescent="0.2">
      <c r="A32" s="91">
        <v>25</v>
      </c>
      <c r="B32" s="91" t="s">
        <v>219</v>
      </c>
      <c r="C32" s="280">
        <v>0</v>
      </c>
      <c r="D32" s="280">
        <v>0</v>
      </c>
      <c r="E32" s="280">
        <v>0</v>
      </c>
      <c r="F32" s="280">
        <v>0</v>
      </c>
      <c r="G32" s="170">
        <f t="shared" si="0"/>
        <v>0</v>
      </c>
      <c r="H32" s="280">
        <v>0</v>
      </c>
      <c r="I32" s="281">
        <v>0</v>
      </c>
      <c r="J32" s="280">
        <v>0</v>
      </c>
      <c r="K32" s="280">
        <v>0</v>
      </c>
      <c r="L32" s="111">
        <v>25</v>
      </c>
    </row>
    <row r="33" spans="1:12" x14ac:dyDescent="0.2">
      <c r="A33" s="91">
        <v>26</v>
      </c>
      <c r="B33" s="91" t="s">
        <v>220</v>
      </c>
      <c r="C33" s="280">
        <v>0</v>
      </c>
      <c r="D33" s="280">
        <v>0</v>
      </c>
      <c r="E33" s="280">
        <v>0</v>
      </c>
      <c r="F33" s="280">
        <v>0</v>
      </c>
      <c r="G33" s="170">
        <f t="shared" si="0"/>
        <v>0</v>
      </c>
      <c r="H33" s="280">
        <v>0</v>
      </c>
      <c r="I33" s="281">
        <v>0</v>
      </c>
      <c r="J33" s="280">
        <v>0</v>
      </c>
      <c r="K33" s="280">
        <v>0</v>
      </c>
      <c r="L33" s="111">
        <v>26</v>
      </c>
    </row>
    <row r="34" spans="1:12" x14ac:dyDescent="0.2">
      <c r="A34" s="91">
        <v>27</v>
      </c>
      <c r="B34" s="91" t="s">
        <v>221</v>
      </c>
      <c r="C34" s="280">
        <v>0</v>
      </c>
      <c r="D34" s="280">
        <v>0</v>
      </c>
      <c r="E34" s="280">
        <v>0</v>
      </c>
      <c r="F34" s="280">
        <v>0</v>
      </c>
      <c r="G34" s="170">
        <f t="shared" si="0"/>
        <v>0</v>
      </c>
      <c r="H34" s="280">
        <v>0</v>
      </c>
      <c r="I34" s="281">
        <v>0</v>
      </c>
      <c r="J34" s="280">
        <v>0</v>
      </c>
      <c r="K34" s="280">
        <v>0</v>
      </c>
      <c r="L34" s="111">
        <v>27</v>
      </c>
    </row>
    <row r="35" spans="1:12" x14ac:dyDescent="0.2">
      <c r="A35" s="91">
        <v>28</v>
      </c>
      <c r="B35" s="91" t="s">
        <v>222</v>
      </c>
      <c r="C35" s="280">
        <v>0</v>
      </c>
      <c r="D35" s="280">
        <v>0</v>
      </c>
      <c r="E35" s="280">
        <v>0</v>
      </c>
      <c r="F35" s="280">
        <v>0</v>
      </c>
      <c r="G35" s="170">
        <f t="shared" si="0"/>
        <v>0</v>
      </c>
      <c r="H35" s="280">
        <v>0</v>
      </c>
      <c r="I35" s="281">
        <v>0</v>
      </c>
      <c r="J35" s="280">
        <v>0</v>
      </c>
      <c r="K35" s="280">
        <v>0</v>
      </c>
      <c r="L35" s="111">
        <v>28</v>
      </c>
    </row>
    <row r="36" spans="1:12" x14ac:dyDescent="0.2">
      <c r="A36" s="91">
        <v>29</v>
      </c>
      <c r="B36" s="91" t="s">
        <v>223</v>
      </c>
      <c r="C36" s="280">
        <v>0</v>
      </c>
      <c r="D36" s="280">
        <v>0</v>
      </c>
      <c r="E36" s="280">
        <v>0</v>
      </c>
      <c r="F36" s="280">
        <v>0</v>
      </c>
      <c r="G36" s="170">
        <f t="shared" si="0"/>
        <v>0</v>
      </c>
      <c r="H36" s="280">
        <v>0</v>
      </c>
      <c r="I36" s="281">
        <v>0</v>
      </c>
      <c r="J36" s="280">
        <v>0</v>
      </c>
      <c r="K36" s="280">
        <v>0</v>
      </c>
      <c r="L36" s="111">
        <v>29</v>
      </c>
    </row>
    <row r="37" spans="1:12" x14ac:dyDescent="0.2">
      <c r="A37" s="91">
        <v>30</v>
      </c>
      <c r="B37" s="91" t="s">
        <v>224</v>
      </c>
      <c r="C37" s="280">
        <v>0</v>
      </c>
      <c r="D37" s="280">
        <v>0</v>
      </c>
      <c r="E37" s="280">
        <v>0</v>
      </c>
      <c r="F37" s="280">
        <v>0</v>
      </c>
      <c r="G37" s="170">
        <f t="shared" si="0"/>
        <v>0</v>
      </c>
      <c r="H37" s="280">
        <v>0</v>
      </c>
      <c r="I37" s="281">
        <v>0</v>
      </c>
      <c r="J37" s="280">
        <v>0</v>
      </c>
      <c r="K37" s="280">
        <v>0</v>
      </c>
      <c r="L37" s="111">
        <v>30</v>
      </c>
    </row>
    <row r="38" spans="1:12" x14ac:dyDescent="0.2">
      <c r="A38" s="91">
        <v>31</v>
      </c>
      <c r="B38" s="91" t="s">
        <v>192</v>
      </c>
      <c r="C38" s="280">
        <v>0</v>
      </c>
      <c r="D38" s="280">
        <v>0</v>
      </c>
      <c r="E38" s="280">
        <v>0</v>
      </c>
      <c r="F38" s="280">
        <v>0</v>
      </c>
      <c r="G38" s="170">
        <f t="shared" si="0"/>
        <v>0</v>
      </c>
      <c r="H38" s="280">
        <v>0</v>
      </c>
      <c r="I38" s="281">
        <v>0</v>
      </c>
      <c r="J38" s="280">
        <v>0</v>
      </c>
      <c r="K38" s="280">
        <v>0</v>
      </c>
      <c r="L38" s="111">
        <v>31</v>
      </c>
    </row>
    <row r="39" spans="1:12" x14ac:dyDescent="0.2">
      <c r="A39" s="91">
        <v>32</v>
      </c>
      <c r="B39" s="91" t="s">
        <v>225</v>
      </c>
      <c r="C39" s="280">
        <v>0</v>
      </c>
      <c r="D39" s="280">
        <v>0</v>
      </c>
      <c r="E39" s="280">
        <v>0</v>
      </c>
      <c r="F39" s="280">
        <v>0</v>
      </c>
      <c r="G39" s="170">
        <f t="shared" si="0"/>
        <v>0</v>
      </c>
      <c r="H39" s="280">
        <v>0</v>
      </c>
      <c r="I39" s="281">
        <v>0</v>
      </c>
      <c r="J39" s="280">
        <v>0</v>
      </c>
      <c r="K39" s="280">
        <v>0</v>
      </c>
      <c r="L39" s="111">
        <v>32</v>
      </c>
    </row>
    <row r="40" spans="1:12" x14ac:dyDescent="0.2">
      <c r="A40" s="91">
        <v>33</v>
      </c>
      <c r="B40" s="91" t="s">
        <v>226</v>
      </c>
      <c r="C40" s="280">
        <v>0</v>
      </c>
      <c r="D40" s="280">
        <v>0</v>
      </c>
      <c r="E40" s="280">
        <v>0</v>
      </c>
      <c r="F40" s="280">
        <v>0</v>
      </c>
      <c r="G40" s="170">
        <f t="shared" si="0"/>
        <v>0</v>
      </c>
      <c r="H40" s="280">
        <v>0</v>
      </c>
      <c r="I40" s="281">
        <v>0</v>
      </c>
      <c r="J40" s="280">
        <v>0</v>
      </c>
      <c r="K40" s="280">
        <v>0</v>
      </c>
      <c r="L40" s="111">
        <v>33</v>
      </c>
    </row>
    <row r="41" spans="1:12" x14ac:dyDescent="0.2">
      <c r="A41" s="91">
        <v>34</v>
      </c>
      <c r="B41" s="91" t="s">
        <v>227</v>
      </c>
      <c r="C41" s="280">
        <v>0</v>
      </c>
      <c r="D41" s="280">
        <v>0</v>
      </c>
      <c r="E41" s="280">
        <v>0</v>
      </c>
      <c r="F41" s="280">
        <v>0</v>
      </c>
      <c r="G41" s="170">
        <f t="shared" si="0"/>
        <v>0</v>
      </c>
      <c r="H41" s="280">
        <v>0</v>
      </c>
      <c r="I41" s="281">
        <v>0</v>
      </c>
      <c r="J41" s="280">
        <v>0</v>
      </c>
      <c r="K41" s="280">
        <v>0</v>
      </c>
      <c r="L41" s="111">
        <v>34</v>
      </c>
    </row>
    <row r="42" spans="1:12" x14ac:dyDescent="0.2">
      <c r="A42" s="91">
        <v>35</v>
      </c>
      <c r="B42" s="91" t="s">
        <v>228</v>
      </c>
      <c r="C42" s="280">
        <v>0</v>
      </c>
      <c r="D42" s="280">
        <v>0</v>
      </c>
      <c r="E42" s="280">
        <v>0</v>
      </c>
      <c r="F42" s="280">
        <v>0</v>
      </c>
      <c r="G42" s="170">
        <f t="shared" si="0"/>
        <v>0</v>
      </c>
      <c r="H42" s="280">
        <v>0</v>
      </c>
      <c r="I42" s="281">
        <v>0</v>
      </c>
      <c r="J42" s="280">
        <v>0</v>
      </c>
      <c r="K42" s="280">
        <v>0</v>
      </c>
      <c r="L42" s="111">
        <v>35</v>
      </c>
    </row>
    <row r="43" spans="1:12" x14ac:dyDescent="0.2">
      <c r="A43" s="91">
        <v>36</v>
      </c>
      <c r="B43" s="91" t="s">
        <v>196</v>
      </c>
      <c r="C43" s="280">
        <v>0</v>
      </c>
      <c r="D43" s="280">
        <v>0</v>
      </c>
      <c r="E43" s="280">
        <v>0</v>
      </c>
      <c r="F43" s="280">
        <v>0</v>
      </c>
      <c r="G43" s="170">
        <f>(C43+F43)</f>
        <v>0</v>
      </c>
      <c r="H43" s="280">
        <v>0</v>
      </c>
      <c r="I43" s="281">
        <v>0</v>
      </c>
      <c r="J43" s="280">
        <v>0</v>
      </c>
      <c r="K43" s="280">
        <v>0</v>
      </c>
      <c r="L43" s="111">
        <v>36</v>
      </c>
    </row>
    <row r="44" spans="1:12" x14ac:dyDescent="0.2">
      <c r="A44" s="91">
        <v>37</v>
      </c>
      <c r="B44" s="91" t="s">
        <v>229</v>
      </c>
      <c r="C44" s="280">
        <v>0</v>
      </c>
      <c r="D44" s="280">
        <v>0</v>
      </c>
      <c r="E44" s="280">
        <v>0</v>
      </c>
      <c r="F44" s="280">
        <v>0</v>
      </c>
      <c r="G44" s="170">
        <f>(C44+F44)</f>
        <v>0</v>
      </c>
      <c r="H44" s="280">
        <v>0</v>
      </c>
      <c r="I44" s="281">
        <v>0</v>
      </c>
      <c r="J44" s="280">
        <v>0</v>
      </c>
      <c r="K44" s="280">
        <v>0</v>
      </c>
      <c r="L44" s="111">
        <v>37</v>
      </c>
    </row>
    <row r="45" spans="1:12" x14ac:dyDescent="0.2">
      <c r="A45" s="106">
        <v>38</v>
      </c>
      <c r="B45" s="93" t="s">
        <v>230</v>
      </c>
      <c r="C45" s="282">
        <v>0</v>
      </c>
      <c r="D45" s="282">
        <v>0</v>
      </c>
      <c r="E45" s="282">
        <v>0</v>
      </c>
      <c r="F45" s="282">
        <v>0</v>
      </c>
      <c r="G45" s="171">
        <f t="shared" si="0"/>
        <v>0</v>
      </c>
      <c r="H45" s="282">
        <v>0</v>
      </c>
      <c r="I45" s="282">
        <v>0</v>
      </c>
      <c r="J45" s="282">
        <v>0</v>
      </c>
      <c r="K45" s="282">
        <v>0</v>
      </c>
      <c r="L45" s="183">
        <v>38</v>
      </c>
    </row>
    <row r="46" spans="1:12" x14ac:dyDescent="0.2">
      <c r="A46" s="108">
        <f>A45</f>
        <v>38</v>
      </c>
      <c r="B46" s="109" t="s">
        <v>107</v>
      </c>
      <c r="C46" s="173">
        <f t="shared" ref="C46:K46" si="1">SUM(C8:C45)</f>
        <v>0</v>
      </c>
      <c r="D46" s="173">
        <f t="shared" si="1"/>
        <v>0</v>
      </c>
      <c r="E46" s="173">
        <f t="shared" si="1"/>
        <v>0</v>
      </c>
      <c r="F46" s="173">
        <f t="shared" si="1"/>
        <v>4200</v>
      </c>
      <c r="G46" s="173">
        <f t="shared" si="1"/>
        <v>4200</v>
      </c>
      <c r="H46" s="173">
        <f t="shared" si="1"/>
        <v>0</v>
      </c>
      <c r="I46" s="173">
        <f t="shared" si="1"/>
        <v>0</v>
      </c>
      <c r="J46" s="173">
        <f t="shared" si="1"/>
        <v>0</v>
      </c>
      <c r="K46" s="173">
        <f t="shared" si="1"/>
        <v>0</v>
      </c>
      <c r="L46" s="108">
        <f>L45</f>
        <v>38</v>
      </c>
    </row>
    <row r="47" spans="1:12" x14ac:dyDescent="0.2">
      <c r="A47" s="153"/>
      <c r="B47" s="111"/>
      <c r="C47" s="146"/>
      <c r="D47" s="146"/>
      <c r="E47" s="146"/>
      <c r="F47" s="146"/>
      <c r="G47" s="146"/>
      <c r="H47" s="146"/>
      <c r="I47" s="146"/>
      <c r="J47" s="146"/>
      <c r="K47" s="146"/>
      <c r="L47" s="146"/>
    </row>
    <row r="48" spans="1:12" x14ac:dyDescent="0.2">
      <c r="A48" s="153"/>
      <c r="B48" s="111"/>
      <c r="C48" s="146"/>
      <c r="D48" s="146"/>
      <c r="E48" s="146"/>
      <c r="F48" s="146"/>
      <c r="G48" s="146"/>
      <c r="H48" s="146"/>
      <c r="I48" s="146"/>
      <c r="J48" s="146"/>
      <c r="K48" s="146"/>
      <c r="L48" s="146"/>
    </row>
    <row r="49" spans="1:12" x14ac:dyDescent="0.2">
      <c r="A49" s="148"/>
      <c r="B49" s="157"/>
      <c r="C49" s="146"/>
      <c r="D49" s="146"/>
      <c r="E49" s="146"/>
      <c r="F49" s="146"/>
      <c r="G49" s="146"/>
      <c r="H49" s="146"/>
      <c r="I49" s="146"/>
      <c r="J49" s="146"/>
      <c r="K49" s="146"/>
      <c r="L49" s="146"/>
    </row>
  </sheetData>
  <printOptions gridLines="1"/>
  <pageMargins left="0.75" right="0.75" top="0.5" bottom="0.5" header="0.5" footer="0.5"/>
  <pageSetup paperSize="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R274"/>
  <sheetViews>
    <sheetView zoomScaleNormal="100" workbookViewId="0"/>
  </sheetViews>
  <sheetFormatPr defaultColWidth="14.83203125" defaultRowHeight="9.75" customHeight="1" x14ac:dyDescent="0.2"/>
  <cols>
    <col min="1" max="1" width="5.83203125" style="93" customWidth="1"/>
    <col min="2" max="2" width="14.5" style="93" bestFit="1" customWidth="1"/>
    <col min="3" max="3" width="17.6640625" style="93" customWidth="1"/>
    <col min="4" max="4" width="13.83203125" style="93" customWidth="1"/>
    <col min="5" max="5" width="14.5" style="93" bestFit="1" customWidth="1"/>
    <col min="6" max="6" width="13.6640625" style="93" bestFit="1" customWidth="1"/>
    <col min="7" max="7" width="14.1640625" style="93" bestFit="1" customWidth="1"/>
    <col min="8" max="8" width="13.6640625" style="93" bestFit="1" customWidth="1"/>
    <col min="9" max="9" width="11.5" style="93" bestFit="1" customWidth="1"/>
    <col min="10" max="11" width="12.5" style="93" bestFit="1" customWidth="1"/>
    <col min="12" max="12" width="15.6640625" style="93" bestFit="1" customWidth="1"/>
    <col min="13" max="13" width="16.5" style="93" customWidth="1"/>
    <col min="14" max="14" width="12.5" style="93" bestFit="1" customWidth="1"/>
    <col min="15" max="16" width="13" style="93" bestFit="1" customWidth="1"/>
    <col min="17" max="17" width="5.33203125" style="93" customWidth="1"/>
    <col min="18" max="16384" width="14.83203125" style="93"/>
  </cols>
  <sheetData>
    <row r="1" spans="1:17" ht="12" x14ac:dyDescent="0.2">
      <c r="A1" s="176" t="s">
        <v>46</v>
      </c>
      <c r="B1" s="140"/>
      <c r="C1" s="140"/>
      <c r="D1" s="140"/>
      <c r="E1" s="140"/>
      <c r="F1" s="140"/>
      <c r="G1" s="140"/>
      <c r="H1" s="140"/>
      <c r="I1" s="140"/>
      <c r="J1" s="140"/>
      <c r="K1" s="140"/>
      <c r="L1" s="140"/>
      <c r="M1" s="140"/>
      <c r="N1" s="140"/>
      <c r="O1" s="140"/>
      <c r="P1" s="140"/>
      <c r="Q1" s="140"/>
    </row>
    <row r="2" spans="1:17" ht="12" x14ac:dyDescent="0.2">
      <c r="A2" s="140" t="s">
        <v>308</v>
      </c>
      <c r="B2" s="140"/>
      <c r="C2" s="140"/>
      <c r="D2" s="140"/>
      <c r="E2" s="140"/>
      <c r="F2" s="140"/>
      <c r="G2" s="135"/>
      <c r="H2" s="140"/>
      <c r="I2" s="158"/>
      <c r="J2" s="159"/>
      <c r="K2" s="140"/>
      <c r="L2" s="140"/>
      <c r="M2" s="140"/>
      <c r="N2" s="140"/>
      <c r="O2" s="140"/>
      <c r="P2" s="135"/>
      <c r="Q2" s="158"/>
    </row>
    <row r="3" spans="1:17" ht="12" x14ac:dyDescent="0.2">
      <c r="A3" s="177" t="s">
        <v>48</v>
      </c>
      <c r="B3" s="140"/>
      <c r="C3" s="140"/>
      <c r="D3" s="140"/>
      <c r="E3" s="140"/>
      <c r="F3" s="140"/>
      <c r="G3" s="135"/>
      <c r="H3" s="140"/>
      <c r="I3" s="158"/>
      <c r="J3" s="159"/>
      <c r="K3" s="140"/>
      <c r="L3" s="140"/>
      <c r="M3" s="178"/>
      <c r="N3" s="178"/>
      <c r="O3" s="178"/>
      <c r="P3" s="179"/>
      <c r="Q3" s="158"/>
    </row>
    <row r="4" spans="1:17" ht="12" x14ac:dyDescent="0.2">
      <c r="A4" s="180"/>
      <c r="B4" s="140"/>
      <c r="C4" s="140"/>
      <c r="D4" s="140"/>
      <c r="E4" s="140"/>
      <c r="F4" s="140"/>
      <c r="G4" s="135"/>
      <c r="H4" s="140"/>
      <c r="I4" s="158"/>
      <c r="J4" s="159"/>
      <c r="K4" s="140"/>
      <c r="L4" s="140"/>
      <c r="M4" s="178"/>
      <c r="N4" s="178"/>
      <c r="O4" s="178"/>
      <c r="P4" s="179"/>
      <c r="Q4" s="158"/>
    </row>
    <row r="5" spans="1:17" ht="11.25" x14ac:dyDescent="0.2">
      <c r="A5" s="111"/>
      <c r="B5" s="111"/>
      <c r="C5" s="165" t="s">
        <v>309</v>
      </c>
      <c r="D5" s="165"/>
      <c r="E5" s="111"/>
      <c r="F5" s="165" t="s">
        <v>310</v>
      </c>
      <c r="G5" s="165"/>
      <c r="H5" s="165"/>
      <c r="I5" s="165"/>
      <c r="J5" s="111"/>
      <c r="K5" s="111"/>
      <c r="L5" s="111"/>
      <c r="M5" s="139"/>
      <c r="N5" s="139"/>
      <c r="O5" s="139"/>
      <c r="P5" s="149"/>
      <c r="Q5" s="111"/>
    </row>
    <row r="6" spans="1:17" ht="11.25" x14ac:dyDescent="0.2">
      <c r="A6" s="111"/>
      <c r="B6" s="111"/>
      <c r="C6" s="111"/>
      <c r="D6" s="152" t="s">
        <v>311</v>
      </c>
      <c r="E6" s="111"/>
      <c r="F6" s="111"/>
      <c r="G6" s="165" t="s">
        <v>289</v>
      </c>
      <c r="H6" s="165"/>
      <c r="I6" s="165"/>
      <c r="J6" s="111"/>
      <c r="K6" s="111"/>
      <c r="L6" s="111"/>
      <c r="M6" s="97" t="s">
        <v>290</v>
      </c>
      <c r="N6" s="97"/>
      <c r="O6" s="97"/>
      <c r="P6" s="97"/>
      <c r="Q6" s="111"/>
    </row>
    <row r="7" spans="1:17" s="102" customFormat="1" ht="33.75" x14ac:dyDescent="0.2">
      <c r="A7" s="152" t="s">
        <v>55</v>
      </c>
      <c r="B7" s="152" t="s">
        <v>57</v>
      </c>
      <c r="C7" s="152" t="s">
        <v>292</v>
      </c>
      <c r="D7" s="152" t="s">
        <v>306</v>
      </c>
      <c r="E7" s="167" t="s">
        <v>312</v>
      </c>
      <c r="F7" s="152" t="s">
        <v>292</v>
      </c>
      <c r="G7" s="152" t="s">
        <v>306</v>
      </c>
      <c r="H7" s="168" t="s">
        <v>313</v>
      </c>
      <c r="I7" s="168" t="s">
        <v>314</v>
      </c>
      <c r="J7" s="167" t="s">
        <v>315</v>
      </c>
      <c r="K7" s="167" t="s">
        <v>316</v>
      </c>
      <c r="L7" s="152" t="s">
        <v>107</v>
      </c>
      <c r="M7" s="123" t="s">
        <v>301</v>
      </c>
      <c r="N7" s="123" t="s">
        <v>59</v>
      </c>
      <c r="O7" s="123" t="s">
        <v>60</v>
      </c>
      <c r="P7" s="123" t="s">
        <v>302</v>
      </c>
      <c r="Q7" s="152" t="s">
        <v>55</v>
      </c>
    </row>
    <row r="8" spans="1:17" ht="11.25" x14ac:dyDescent="0.2">
      <c r="A8" s="111">
        <v>1</v>
      </c>
      <c r="B8" s="91" t="s">
        <v>69</v>
      </c>
      <c r="C8" s="169">
        <v>61398283</v>
      </c>
      <c r="D8" s="169">
        <v>0</v>
      </c>
      <c r="E8" s="169">
        <v>50073044</v>
      </c>
      <c r="F8" s="169">
        <v>19274683</v>
      </c>
      <c r="G8" s="169">
        <v>15834601</v>
      </c>
      <c r="H8" s="169">
        <v>2445984</v>
      </c>
      <c r="I8" s="169">
        <v>0</v>
      </c>
      <c r="J8" s="169">
        <v>8385658</v>
      </c>
      <c r="K8" s="169">
        <v>7994449</v>
      </c>
      <c r="L8" s="169">
        <f t="shared" ref="L8:L45" si="0">(C8+E8+F8+J8+K8)</f>
        <v>147126117</v>
      </c>
      <c r="M8" s="169">
        <v>6139047</v>
      </c>
      <c r="N8" s="169">
        <v>772313</v>
      </c>
      <c r="O8" s="169">
        <v>772621</v>
      </c>
      <c r="P8" s="169">
        <v>2561826</v>
      </c>
      <c r="Q8" s="111">
        <v>1</v>
      </c>
    </row>
    <row r="9" spans="1:17" ht="11.25" x14ac:dyDescent="0.2">
      <c r="A9" s="111">
        <v>2</v>
      </c>
      <c r="B9" s="91" t="s">
        <v>70</v>
      </c>
      <c r="C9" s="170">
        <v>5958319</v>
      </c>
      <c r="D9" s="170">
        <v>0</v>
      </c>
      <c r="E9" s="170">
        <v>3539189</v>
      </c>
      <c r="F9" s="170">
        <v>4052815</v>
      </c>
      <c r="G9" s="170">
        <v>3773960</v>
      </c>
      <c r="H9" s="170">
        <v>278855</v>
      </c>
      <c r="I9" s="170">
        <v>0</v>
      </c>
      <c r="J9" s="170">
        <v>173515</v>
      </c>
      <c r="K9" s="170">
        <v>209260</v>
      </c>
      <c r="L9" s="170">
        <f t="shared" si="0"/>
        <v>13933098</v>
      </c>
      <c r="M9" s="170">
        <v>3058444</v>
      </c>
      <c r="N9" s="170">
        <v>292144</v>
      </c>
      <c r="O9" s="170">
        <v>2531</v>
      </c>
      <c r="P9" s="170">
        <v>289175</v>
      </c>
      <c r="Q9" s="111">
        <v>2</v>
      </c>
    </row>
    <row r="10" spans="1:17" ht="11.25" x14ac:dyDescent="0.2">
      <c r="A10" s="111">
        <v>3</v>
      </c>
      <c r="B10" s="91" t="s">
        <v>71</v>
      </c>
      <c r="C10" s="170">
        <v>1735163</v>
      </c>
      <c r="D10" s="170">
        <v>0</v>
      </c>
      <c r="E10" s="170">
        <v>605349</v>
      </c>
      <c r="F10" s="170">
        <v>711583</v>
      </c>
      <c r="G10" s="170">
        <v>0</v>
      </c>
      <c r="H10" s="170">
        <v>711583</v>
      </c>
      <c r="I10" s="170">
        <v>0</v>
      </c>
      <c r="J10" s="170">
        <v>63586</v>
      </c>
      <c r="K10" s="170">
        <v>15071</v>
      </c>
      <c r="L10" s="170">
        <f t="shared" si="0"/>
        <v>3130752</v>
      </c>
      <c r="M10" s="170">
        <v>666716</v>
      </c>
      <c r="N10" s="170">
        <v>139023</v>
      </c>
      <c r="O10" s="170">
        <v>0</v>
      </c>
      <c r="P10" s="170">
        <v>31439</v>
      </c>
      <c r="Q10" s="111">
        <v>3</v>
      </c>
    </row>
    <row r="11" spans="1:17" ht="11.25" x14ac:dyDescent="0.2">
      <c r="A11" s="111">
        <v>4</v>
      </c>
      <c r="B11" s="91" t="s">
        <v>72</v>
      </c>
      <c r="C11" s="170">
        <v>16564659</v>
      </c>
      <c r="D11" s="170">
        <v>0</v>
      </c>
      <c r="E11" s="170">
        <v>10598933</v>
      </c>
      <c r="F11" s="170">
        <v>13070189</v>
      </c>
      <c r="G11" s="170">
        <v>0</v>
      </c>
      <c r="H11" s="170">
        <v>13066372</v>
      </c>
      <c r="I11" s="170">
        <v>0</v>
      </c>
      <c r="J11" s="170">
        <v>1024953</v>
      </c>
      <c r="K11" s="170">
        <v>2443580</v>
      </c>
      <c r="L11" s="170">
        <f t="shared" si="0"/>
        <v>43702314</v>
      </c>
      <c r="M11" s="170">
        <v>3760938</v>
      </c>
      <c r="N11" s="170">
        <v>60988</v>
      </c>
      <c r="O11" s="170">
        <v>53827</v>
      </c>
      <c r="P11" s="170">
        <v>748810</v>
      </c>
      <c r="Q11" s="111">
        <v>4</v>
      </c>
    </row>
    <row r="12" spans="1:17" ht="11.25" x14ac:dyDescent="0.2">
      <c r="A12" s="111">
        <v>5</v>
      </c>
      <c r="B12" s="91" t="s">
        <v>73</v>
      </c>
      <c r="C12" s="170">
        <v>52083294</v>
      </c>
      <c r="D12" s="170">
        <v>0</v>
      </c>
      <c r="E12" s="170">
        <v>48086316</v>
      </c>
      <c r="F12" s="170">
        <v>36670989</v>
      </c>
      <c r="G12" s="170">
        <v>27772159</v>
      </c>
      <c r="H12" s="170">
        <v>8389677</v>
      </c>
      <c r="I12" s="170">
        <v>509153</v>
      </c>
      <c r="J12" s="170">
        <v>6262977</v>
      </c>
      <c r="K12" s="170">
        <v>1769675</v>
      </c>
      <c r="L12" s="170">
        <f t="shared" si="0"/>
        <v>144873251</v>
      </c>
      <c r="M12" s="170">
        <v>22792327</v>
      </c>
      <c r="N12" s="170">
        <v>2527075</v>
      </c>
      <c r="O12" s="170">
        <v>121145</v>
      </c>
      <c r="P12" s="170">
        <v>9771254</v>
      </c>
      <c r="Q12" s="111">
        <v>5</v>
      </c>
    </row>
    <row r="13" spans="1:17" ht="11.25" x14ac:dyDescent="0.2">
      <c r="A13" s="111">
        <v>6</v>
      </c>
      <c r="B13" s="91" t="s">
        <v>74</v>
      </c>
      <c r="C13" s="170">
        <v>7020899</v>
      </c>
      <c r="D13" s="170">
        <v>0</v>
      </c>
      <c r="E13" s="170">
        <v>5547786</v>
      </c>
      <c r="F13" s="170">
        <v>4556957</v>
      </c>
      <c r="G13" s="170">
        <v>0</v>
      </c>
      <c r="H13" s="170">
        <v>4236721</v>
      </c>
      <c r="I13" s="170">
        <v>142721</v>
      </c>
      <c r="J13" s="170">
        <v>313705</v>
      </c>
      <c r="K13" s="170">
        <v>240061</v>
      </c>
      <c r="L13" s="170">
        <f t="shared" si="0"/>
        <v>17679408</v>
      </c>
      <c r="M13" s="170">
        <v>1849336</v>
      </c>
      <c r="N13" s="170">
        <v>123841</v>
      </c>
      <c r="O13" s="170">
        <v>0</v>
      </c>
      <c r="P13" s="170">
        <v>1591108</v>
      </c>
      <c r="Q13" s="111">
        <v>6</v>
      </c>
    </row>
    <row r="14" spans="1:17" ht="11.25" x14ac:dyDescent="0.2">
      <c r="A14" s="111">
        <v>7</v>
      </c>
      <c r="B14" s="91" t="s">
        <v>75</v>
      </c>
      <c r="C14" s="170">
        <v>1981367</v>
      </c>
      <c r="D14" s="170">
        <v>237178</v>
      </c>
      <c r="E14" s="170">
        <v>330547</v>
      </c>
      <c r="F14" s="170">
        <v>233664</v>
      </c>
      <c r="G14" s="170">
        <v>229426</v>
      </c>
      <c r="H14" s="170">
        <v>0</v>
      </c>
      <c r="I14" s="170">
        <v>0</v>
      </c>
      <c r="J14" s="170">
        <v>126974</v>
      </c>
      <c r="K14" s="170">
        <v>683141</v>
      </c>
      <c r="L14" s="170">
        <f t="shared" si="0"/>
        <v>3355693</v>
      </c>
      <c r="M14" s="170">
        <v>344162</v>
      </c>
      <c r="N14" s="170">
        <v>441</v>
      </c>
      <c r="O14" s="170">
        <v>0</v>
      </c>
      <c r="P14" s="170">
        <v>255085</v>
      </c>
      <c r="Q14" s="111">
        <v>7</v>
      </c>
    </row>
    <row r="15" spans="1:17" ht="11.25" x14ac:dyDescent="0.2">
      <c r="A15" s="111">
        <v>8</v>
      </c>
      <c r="B15" s="91" t="s">
        <v>76</v>
      </c>
      <c r="C15" s="170">
        <v>12153489</v>
      </c>
      <c r="D15" s="170">
        <v>0</v>
      </c>
      <c r="E15" s="170">
        <v>9788472</v>
      </c>
      <c r="F15" s="170">
        <v>9676997</v>
      </c>
      <c r="G15" s="170">
        <v>5073282</v>
      </c>
      <c r="H15" s="170">
        <v>4603715</v>
      </c>
      <c r="I15" s="170">
        <v>0</v>
      </c>
      <c r="J15" s="170">
        <v>1218659</v>
      </c>
      <c r="K15" s="170">
        <v>1131981</v>
      </c>
      <c r="L15" s="170">
        <f t="shared" si="0"/>
        <v>33969598</v>
      </c>
      <c r="M15" s="170">
        <v>2954831</v>
      </c>
      <c r="N15" s="170">
        <v>235410</v>
      </c>
      <c r="O15" s="170">
        <v>169</v>
      </c>
      <c r="P15" s="170">
        <v>36632</v>
      </c>
      <c r="Q15" s="111">
        <v>8</v>
      </c>
    </row>
    <row r="16" spans="1:17" ht="11.25" x14ac:dyDescent="0.2">
      <c r="A16" s="111">
        <v>9</v>
      </c>
      <c r="B16" s="91" t="s">
        <v>77</v>
      </c>
      <c r="C16" s="170">
        <v>2978208</v>
      </c>
      <c r="D16" s="170">
        <v>0</v>
      </c>
      <c r="E16" s="170">
        <v>300887</v>
      </c>
      <c r="F16" s="170">
        <v>2302229</v>
      </c>
      <c r="G16" s="170">
        <v>0</v>
      </c>
      <c r="H16" s="170">
        <v>2302229</v>
      </c>
      <c r="I16" s="170">
        <v>0</v>
      </c>
      <c r="J16" s="170">
        <v>129972</v>
      </c>
      <c r="K16" s="170">
        <v>124114</v>
      </c>
      <c r="L16" s="170">
        <f t="shared" si="0"/>
        <v>5835410</v>
      </c>
      <c r="M16" s="170">
        <v>1587654</v>
      </c>
      <c r="N16" s="170">
        <v>345161</v>
      </c>
      <c r="O16" s="170">
        <v>0</v>
      </c>
      <c r="P16" s="170">
        <v>169143</v>
      </c>
      <c r="Q16" s="111">
        <v>9</v>
      </c>
    </row>
    <row r="17" spans="1:17" ht="11.25" x14ac:dyDescent="0.2">
      <c r="A17" s="111">
        <v>10</v>
      </c>
      <c r="B17" s="91" t="s">
        <v>78</v>
      </c>
      <c r="C17" s="170">
        <v>12080201</v>
      </c>
      <c r="D17" s="170">
        <v>0</v>
      </c>
      <c r="E17" s="170">
        <v>11648074</v>
      </c>
      <c r="F17" s="170">
        <v>2104858</v>
      </c>
      <c r="G17" s="170">
        <v>0</v>
      </c>
      <c r="H17" s="170">
        <v>2104858</v>
      </c>
      <c r="I17" s="170">
        <v>0</v>
      </c>
      <c r="J17" s="170">
        <v>1740225</v>
      </c>
      <c r="K17" s="170">
        <v>0</v>
      </c>
      <c r="L17" s="170">
        <f t="shared" si="0"/>
        <v>27573358</v>
      </c>
      <c r="M17" s="170">
        <v>193970</v>
      </c>
      <c r="N17" s="170">
        <v>199012</v>
      </c>
      <c r="O17" s="170">
        <v>411779</v>
      </c>
      <c r="P17" s="170">
        <v>1248532</v>
      </c>
      <c r="Q17" s="111">
        <v>10</v>
      </c>
    </row>
    <row r="18" spans="1:17" ht="11.25" x14ac:dyDescent="0.2">
      <c r="A18" s="111">
        <v>11</v>
      </c>
      <c r="B18" s="91" t="s">
        <v>79</v>
      </c>
      <c r="C18" s="170">
        <v>7031844</v>
      </c>
      <c r="D18" s="170">
        <v>0</v>
      </c>
      <c r="E18" s="170">
        <v>2589362</v>
      </c>
      <c r="F18" s="170">
        <v>2158083</v>
      </c>
      <c r="G18" s="170">
        <v>0</v>
      </c>
      <c r="H18" s="170">
        <v>1752104</v>
      </c>
      <c r="I18" s="170">
        <v>201519</v>
      </c>
      <c r="J18" s="170">
        <v>726574</v>
      </c>
      <c r="K18" s="170">
        <v>150284</v>
      </c>
      <c r="L18" s="170">
        <f t="shared" si="0"/>
        <v>12656147</v>
      </c>
      <c r="M18" s="170">
        <v>541016</v>
      </c>
      <c r="N18" s="170">
        <v>3132</v>
      </c>
      <c r="O18" s="170">
        <v>137772</v>
      </c>
      <c r="P18" s="170">
        <v>603202</v>
      </c>
      <c r="Q18" s="111">
        <v>11</v>
      </c>
    </row>
    <row r="19" spans="1:17" ht="11.25" x14ac:dyDescent="0.2">
      <c r="A19" s="111">
        <v>12</v>
      </c>
      <c r="B19" s="91" t="s">
        <v>80</v>
      </c>
      <c r="C19" s="170">
        <v>2910328</v>
      </c>
      <c r="D19" s="170">
        <v>0</v>
      </c>
      <c r="E19" s="170">
        <v>2375293</v>
      </c>
      <c r="F19" s="170">
        <v>2283203</v>
      </c>
      <c r="G19" s="170">
        <v>0</v>
      </c>
      <c r="H19" s="170">
        <v>1361223</v>
      </c>
      <c r="I19" s="170">
        <v>0</v>
      </c>
      <c r="J19" s="170">
        <v>331856</v>
      </c>
      <c r="K19" s="170">
        <v>707528</v>
      </c>
      <c r="L19" s="170">
        <f t="shared" si="0"/>
        <v>8608208</v>
      </c>
      <c r="M19" s="170">
        <v>1429089</v>
      </c>
      <c r="N19" s="170">
        <v>21995</v>
      </c>
      <c r="O19" s="170">
        <v>0</v>
      </c>
      <c r="P19" s="170">
        <v>866990</v>
      </c>
      <c r="Q19" s="111">
        <v>12</v>
      </c>
    </row>
    <row r="20" spans="1:17" ht="11.25" x14ac:dyDescent="0.2">
      <c r="A20" s="111">
        <v>13</v>
      </c>
      <c r="B20" s="91" t="s">
        <v>81</v>
      </c>
      <c r="C20" s="170">
        <v>7899468</v>
      </c>
      <c r="D20" s="170">
        <v>0</v>
      </c>
      <c r="E20" s="170">
        <v>6549769</v>
      </c>
      <c r="F20" s="170">
        <v>8828245</v>
      </c>
      <c r="G20" s="170">
        <v>0</v>
      </c>
      <c r="H20" s="170">
        <v>8828245</v>
      </c>
      <c r="I20" s="170">
        <v>0</v>
      </c>
      <c r="J20" s="170">
        <v>754092</v>
      </c>
      <c r="K20" s="170">
        <v>2024124</v>
      </c>
      <c r="L20" s="170">
        <f t="shared" si="0"/>
        <v>26055698</v>
      </c>
      <c r="M20" s="170">
        <v>5103097</v>
      </c>
      <c r="N20" s="170">
        <v>123773</v>
      </c>
      <c r="O20" s="170">
        <v>15856</v>
      </c>
      <c r="P20" s="170">
        <v>1439307</v>
      </c>
      <c r="Q20" s="111">
        <v>13</v>
      </c>
    </row>
    <row r="21" spans="1:17" ht="11.25" x14ac:dyDescent="0.2">
      <c r="A21" s="111">
        <v>14</v>
      </c>
      <c r="B21" s="91" t="s">
        <v>82</v>
      </c>
      <c r="C21" s="170">
        <v>2046256</v>
      </c>
      <c r="D21" s="170">
        <v>0</v>
      </c>
      <c r="E21" s="170">
        <v>601949</v>
      </c>
      <c r="F21" s="170">
        <v>129919</v>
      </c>
      <c r="G21" s="170">
        <v>0</v>
      </c>
      <c r="H21" s="170">
        <v>0</v>
      </c>
      <c r="I21" s="170">
        <v>129919</v>
      </c>
      <c r="J21" s="170">
        <v>141703</v>
      </c>
      <c r="K21" s="170">
        <v>103254</v>
      </c>
      <c r="L21" s="170">
        <f t="shared" si="0"/>
        <v>3023081</v>
      </c>
      <c r="M21" s="170">
        <v>381186</v>
      </c>
      <c r="N21" s="170">
        <v>162915</v>
      </c>
      <c r="O21" s="170">
        <v>0</v>
      </c>
      <c r="P21" s="170">
        <v>27529</v>
      </c>
      <c r="Q21" s="111">
        <v>14</v>
      </c>
    </row>
    <row r="22" spans="1:17" ht="11.25" x14ac:dyDescent="0.2">
      <c r="A22" s="111">
        <v>15</v>
      </c>
      <c r="B22" s="91" t="s">
        <v>83</v>
      </c>
      <c r="C22" s="170">
        <v>34825465</v>
      </c>
      <c r="D22" s="170">
        <v>0</v>
      </c>
      <c r="E22" s="170">
        <v>31637122</v>
      </c>
      <c r="F22" s="170">
        <v>20709201</v>
      </c>
      <c r="G22" s="170">
        <v>10135567</v>
      </c>
      <c r="H22" s="170">
        <v>6640380</v>
      </c>
      <c r="I22" s="170">
        <v>1834470</v>
      </c>
      <c r="J22" s="170">
        <v>415136</v>
      </c>
      <c r="K22" s="170">
        <v>5061392</v>
      </c>
      <c r="L22" s="170">
        <f t="shared" si="0"/>
        <v>92648316</v>
      </c>
      <c r="M22" s="170">
        <v>17676068</v>
      </c>
      <c r="N22" s="170">
        <v>293158</v>
      </c>
      <c r="O22" s="170">
        <v>556588</v>
      </c>
      <c r="P22" s="170">
        <v>3964651</v>
      </c>
      <c r="Q22" s="111">
        <v>15</v>
      </c>
    </row>
    <row r="23" spans="1:17" ht="11.25" x14ac:dyDescent="0.2">
      <c r="A23" s="111">
        <v>16</v>
      </c>
      <c r="B23" s="91" t="s">
        <v>84</v>
      </c>
      <c r="C23" s="170">
        <v>10369829</v>
      </c>
      <c r="D23" s="170">
        <v>0</v>
      </c>
      <c r="E23" s="170">
        <v>7684149</v>
      </c>
      <c r="F23" s="170">
        <v>8482895</v>
      </c>
      <c r="G23" s="170">
        <v>4923333</v>
      </c>
      <c r="H23" s="170">
        <v>3488440</v>
      </c>
      <c r="I23" s="170">
        <v>0</v>
      </c>
      <c r="J23" s="170">
        <v>734179</v>
      </c>
      <c r="K23" s="170">
        <v>3478622</v>
      </c>
      <c r="L23" s="170">
        <f t="shared" si="0"/>
        <v>30749674</v>
      </c>
      <c r="M23" s="170">
        <v>3251501</v>
      </c>
      <c r="N23" s="170">
        <v>378799</v>
      </c>
      <c r="O23" s="170">
        <v>1478271</v>
      </c>
      <c r="P23" s="170">
        <v>664455</v>
      </c>
      <c r="Q23" s="111">
        <v>16</v>
      </c>
    </row>
    <row r="24" spans="1:17" ht="11.25" x14ac:dyDescent="0.2">
      <c r="A24" s="111">
        <v>17</v>
      </c>
      <c r="B24" s="91" t="s">
        <v>85</v>
      </c>
      <c r="C24" s="170">
        <v>7358382</v>
      </c>
      <c r="D24" s="170">
        <v>0</v>
      </c>
      <c r="E24" s="170">
        <v>4205273</v>
      </c>
      <c r="F24" s="170">
        <v>4519684</v>
      </c>
      <c r="G24" s="170">
        <v>0</v>
      </c>
      <c r="H24" s="170">
        <v>4096975</v>
      </c>
      <c r="I24" s="170">
        <v>0</v>
      </c>
      <c r="J24" s="170">
        <v>467136</v>
      </c>
      <c r="K24" s="170">
        <v>338068</v>
      </c>
      <c r="L24" s="170">
        <f t="shared" si="0"/>
        <v>16888543</v>
      </c>
      <c r="M24" s="170">
        <v>1615079</v>
      </c>
      <c r="N24" s="170">
        <v>8965</v>
      </c>
      <c r="O24" s="170">
        <v>0</v>
      </c>
      <c r="P24" s="170">
        <v>549529</v>
      </c>
      <c r="Q24" s="111">
        <v>17</v>
      </c>
    </row>
    <row r="25" spans="1:17" ht="11.25" x14ac:dyDescent="0.2">
      <c r="A25" s="111">
        <v>18</v>
      </c>
      <c r="B25" s="91" t="s">
        <v>86</v>
      </c>
      <c r="C25" s="170">
        <v>2013883</v>
      </c>
      <c r="D25" s="170">
        <v>0</v>
      </c>
      <c r="E25" s="170">
        <v>1108599</v>
      </c>
      <c r="F25" s="170">
        <v>196467</v>
      </c>
      <c r="G25" s="170">
        <v>0</v>
      </c>
      <c r="H25" s="170">
        <v>138099</v>
      </c>
      <c r="I25" s="170">
        <v>0</v>
      </c>
      <c r="J25" s="170">
        <v>0</v>
      </c>
      <c r="K25" s="170">
        <v>16432</v>
      </c>
      <c r="L25" s="170">
        <f t="shared" si="0"/>
        <v>3335381</v>
      </c>
      <c r="M25" s="170">
        <v>495112</v>
      </c>
      <c r="N25" s="170">
        <v>145229</v>
      </c>
      <c r="O25" s="170">
        <v>5761</v>
      </c>
      <c r="P25" s="170">
        <v>369508</v>
      </c>
      <c r="Q25" s="111">
        <v>18</v>
      </c>
    </row>
    <row r="26" spans="1:17" ht="11.25" x14ac:dyDescent="0.2">
      <c r="A26" s="111">
        <v>19</v>
      </c>
      <c r="B26" s="91" t="s">
        <v>87</v>
      </c>
      <c r="C26" s="170">
        <v>21303222</v>
      </c>
      <c r="D26" s="170">
        <v>0</v>
      </c>
      <c r="E26" s="170">
        <v>18167901</v>
      </c>
      <c r="F26" s="170">
        <v>14521949</v>
      </c>
      <c r="G26" s="170">
        <v>0</v>
      </c>
      <c r="H26" s="170">
        <v>14521949</v>
      </c>
      <c r="I26" s="170">
        <v>0</v>
      </c>
      <c r="J26" s="170">
        <v>891788</v>
      </c>
      <c r="K26" s="170">
        <v>2536745</v>
      </c>
      <c r="L26" s="170">
        <f t="shared" si="0"/>
        <v>57421605</v>
      </c>
      <c r="M26" s="170">
        <v>11264006</v>
      </c>
      <c r="N26" s="170">
        <v>259880</v>
      </c>
      <c r="O26" s="170">
        <v>227557</v>
      </c>
      <c r="P26" s="170">
        <v>6355200</v>
      </c>
      <c r="Q26" s="111">
        <v>19</v>
      </c>
    </row>
    <row r="27" spans="1:17" ht="11.25" x14ac:dyDescent="0.2">
      <c r="A27" s="111">
        <v>20</v>
      </c>
      <c r="B27" s="91" t="s">
        <v>88</v>
      </c>
      <c r="C27" s="170">
        <v>13495479</v>
      </c>
      <c r="D27" s="170">
        <v>0</v>
      </c>
      <c r="E27" s="170">
        <v>9191575</v>
      </c>
      <c r="F27" s="170">
        <v>5473266</v>
      </c>
      <c r="G27" s="170">
        <v>0</v>
      </c>
      <c r="H27" s="170">
        <v>4550780</v>
      </c>
      <c r="I27" s="170">
        <v>0</v>
      </c>
      <c r="J27" s="170">
        <v>1315226</v>
      </c>
      <c r="K27" s="170">
        <v>1828105</v>
      </c>
      <c r="L27" s="170">
        <f t="shared" si="0"/>
        <v>31303651</v>
      </c>
      <c r="M27" s="170">
        <v>1674111</v>
      </c>
      <c r="N27" s="170">
        <v>199032</v>
      </c>
      <c r="O27" s="170">
        <v>62988</v>
      </c>
      <c r="P27" s="170">
        <v>875797</v>
      </c>
      <c r="Q27" s="111">
        <v>20</v>
      </c>
    </row>
    <row r="28" spans="1:17" ht="11.25" x14ac:dyDescent="0.2">
      <c r="A28" s="111">
        <v>21</v>
      </c>
      <c r="B28" s="91" t="s">
        <v>89</v>
      </c>
      <c r="C28" s="170">
        <v>3583514</v>
      </c>
      <c r="D28" s="170">
        <v>0</v>
      </c>
      <c r="E28" s="170">
        <v>2752830</v>
      </c>
      <c r="F28" s="170">
        <v>1288711</v>
      </c>
      <c r="G28" s="170">
        <v>0</v>
      </c>
      <c r="H28" s="170">
        <v>1288711</v>
      </c>
      <c r="I28" s="170">
        <v>0</v>
      </c>
      <c r="J28" s="170">
        <v>252</v>
      </c>
      <c r="K28" s="170">
        <v>539650</v>
      </c>
      <c r="L28" s="170">
        <f t="shared" si="0"/>
        <v>8164957</v>
      </c>
      <c r="M28" s="170">
        <v>749336</v>
      </c>
      <c r="N28" s="170">
        <v>121826</v>
      </c>
      <c r="O28" s="170">
        <v>0</v>
      </c>
      <c r="P28" s="170">
        <v>244997</v>
      </c>
      <c r="Q28" s="111">
        <v>21</v>
      </c>
    </row>
    <row r="29" spans="1:17" ht="11.25" x14ac:dyDescent="0.2">
      <c r="A29" s="111">
        <v>22</v>
      </c>
      <c r="B29" s="91" t="s">
        <v>90</v>
      </c>
      <c r="C29" s="170">
        <v>4320691</v>
      </c>
      <c r="D29" s="170">
        <v>0</v>
      </c>
      <c r="E29" s="170">
        <v>2392084</v>
      </c>
      <c r="F29" s="170">
        <v>2989864</v>
      </c>
      <c r="G29" s="170">
        <v>2553855</v>
      </c>
      <c r="H29" s="170">
        <v>126357</v>
      </c>
      <c r="I29" s="170">
        <v>309652</v>
      </c>
      <c r="J29" s="170">
        <v>208580</v>
      </c>
      <c r="K29" s="170">
        <v>95150</v>
      </c>
      <c r="L29" s="170">
        <f t="shared" si="0"/>
        <v>10006369</v>
      </c>
      <c r="M29" s="170">
        <v>2738953</v>
      </c>
      <c r="N29" s="170">
        <v>43377</v>
      </c>
      <c r="O29" s="170">
        <v>390127</v>
      </c>
      <c r="P29" s="170">
        <v>515160</v>
      </c>
      <c r="Q29" s="111">
        <v>22</v>
      </c>
    </row>
    <row r="30" spans="1:17" ht="11.25" x14ac:dyDescent="0.2">
      <c r="A30" s="111">
        <v>23</v>
      </c>
      <c r="B30" s="91" t="s">
        <v>91</v>
      </c>
      <c r="C30" s="170">
        <v>59345103</v>
      </c>
      <c r="D30" s="170">
        <v>0</v>
      </c>
      <c r="E30" s="170">
        <v>43817405</v>
      </c>
      <c r="F30" s="170">
        <v>30021717</v>
      </c>
      <c r="G30" s="170">
        <v>15923273</v>
      </c>
      <c r="H30" s="170">
        <v>12758064</v>
      </c>
      <c r="I30" s="170">
        <v>653444</v>
      </c>
      <c r="J30" s="170">
        <v>3794234</v>
      </c>
      <c r="K30" s="170">
        <v>4708</v>
      </c>
      <c r="L30" s="170">
        <f t="shared" si="0"/>
        <v>136983167</v>
      </c>
      <c r="M30" s="170">
        <v>9772568</v>
      </c>
      <c r="N30" s="170">
        <v>502312</v>
      </c>
      <c r="O30" s="170">
        <v>748098</v>
      </c>
      <c r="P30" s="170">
        <v>4616648</v>
      </c>
      <c r="Q30" s="111">
        <v>23</v>
      </c>
    </row>
    <row r="31" spans="1:17" ht="11.25" x14ac:dyDescent="0.2">
      <c r="A31" s="111">
        <v>24</v>
      </c>
      <c r="B31" s="91" t="s">
        <v>92</v>
      </c>
      <c r="C31" s="170">
        <v>66471905</v>
      </c>
      <c r="D31" s="170">
        <v>0</v>
      </c>
      <c r="E31" s="170">
        <v>43323830</v>
      </c>
      <c r="F31" s="170">
        <v>45076482</v>
      </c>
      <c r="G31" s="170">
        <v>28878905</v>
      </c>
      <c r="H31" s="170">
        <v>9761981</v>
      </c>
      <c r="I31" s="170">
        <v>148801</v>
      </c>
      <c r="J31" s="170">
        <v>2488772</v>
      </c>
      <c r="K31" s="170">
        <v>7031955</v>
      </c>
      <c r="L31" s="170">
        <f t="shared" si="0"/>
        <v>164392944</v>
      </c>
      <c r="M31" s="170">
        <v>24151302</v>
      </c>
      <c r="N31" s="170">
        <v>1848349</v>
      </c>
      <c r="O31" s="170">
        <v>300062</v>
      </c>
      <c r="P31" s="170">
        <v>9447084</v>
      </c>
      <c r="Q31" s="111">
        <v>24</v>
      </c>
    </row>
    <row r="32" spans="1:17" ht="11.25" x14ac:dyDescent="0.2">
      <c r="A32" s="111">
        <v>25</v>
      </c>
      <c r="B32" s="91" t="s">
        <v>93</v>
      </c>
      <c r="C32" s="170">
        <v>1774047</v>
      </c>
      <c r="D32" s="170">
        <v>0</v>
      </c>
      <c r="E32" s="170">
        <v>269974</v>
      </c>
      <c r="F32" s="170">
        <v>706676</v>
      </c>
      <c r="G32" s="170">
        <v>0</v>
      </c>
      <c r="H32" s="170">
        <v>706676</v>
      </c>
      <c r="I32" s="170">
        <v>0</v>
      </c>
      <c r="J32" s="170">
        <v>80296</v>
      </c>
      <c r="K32" s="170">
        <v>89876</v>
      </c>
      <c r="L32" s="170">
        <f t="shared" si="0"/>
        <v>2920869</v>
      </c>
      <c r="M32" s="170">
        <v>540557</v>
      </c>
      <c r="N32" s="170">
        <v>1503</v>
      </c>
      <c r="O32" s="170">
        <v>16546</v>
      </c>
      <c r="P32" s="170">
        <v>208995</v>
      </c>
      <c r="Q32" s="111">
        <v>25</v>
      </c>
    </row>
    <row r="33" spans="1:18" ht="11.25" x14ac:dyDescent="0.2">
      <c r="A33" s="111">
        <v>26</v>
      </c>
      <c r="B33" s="91" t="s">
        <v>94</v>
      </c>
      <c r="C33" s="170">
        <v>9753626</v>
      </c>
      <c r="D33" s="170">
        <v>0</v>
      </c>
      <c r="E33" s="170">
        <v>7044153</v>
      </c>
      <c r="F33" s="170">
        <v>4654074</v>
      </c>
      <c r="G33" s="170">
        <v>0</v>
      </c>
      <c r="H33" s="170">
        <v>4654074</v>
      </c>
      <c r="I33" s="170">
        <v>0</v>
      </c>
      <c r="J33" s="170">
        <v>392713</v>
      </c>
      <c r="K33" s="170">
        <v>255314</v>
      </c>
      <c r="L33" s="170">
        <f t="shared" si="0"/>
        <v>22099880</v>
      </c>
      <c r="M33" s="170">
        <v>6398520</v>
      </c>
      <c r="N33" s="170">
        <v>254464</v>
      </c>
      <c r="O33" s="170">
        <v>12650</v>
      </c>
      <c r="P33" s="170">
        <v>1056482</v>
      </c>
      <c r="Q33" s="111">
        <v>26</v>
      </c>
    </row>
    <row r="34" spans="1:18" ht="11.25" x14ac:dyDescent="0.2">
      <c r="A34" s="111">
        <v>27</v>
      </c>
      <c r="B34" s="91" t="s">
        <v>95</v>
      </c>
      <c r="C34" s="170">
        <v>2714999</v>
      </c>
      <c r="D34" s="170">
        <v>0</v>
      </c>
      <c r="E34" s="170">
        <v>2902319</v>
      </c>
      <c r="F34" s="170">
        <v>540557</v>
      </c>
      <c r="G34" s="170">
        <v>0</v>
      </c>
      <c r="H34" s="170">
        <v>235704</v>
      </c>
      <c r="I34" s="170">
        <v>0</v>
      </c>
      <c r="J34" s="170">
        <v>278133</v>
      </c>
      <c r="K34" s="170">
        <v>103482</v>
      </c>
      <c r="L34" s="170">
        <f t="shared" si="0"/>
        <v>6539490</v>
      </c>
      <c r="M34" s="170">
        <v>507411</v>
      </c>
      <c r="N34" s="170">
        <v>95931</v>
      </c>
      <c r="O34" s="170">
        <v>0</v>
      </c>
      <c r="P34" s="170">
        <v>273211</v>
      </c>
      <c r="Q34" s="111">
        <v>27</v>
      </c>
    </row>
    <row r="35" spans="1:18" ht="11.25" x14ac:dyDescent="0.2">
      <c r="A35" s="111">
        <v>28</v>
      </c>
      <c r="B35" s="91" t="s">
        <v>96</v>
      </c>
      <c r="C35" s="170">
        <v>31169498</v>
      </c>
      <c r="D35" s="170">
        <v>0</v>
      </c>
      <c r="E35" s="170">
        <v>26894986</v>
      </c>
      <c r="F35" s="170">
        <v>18080102</v>
      </c>
      <c r="G35" s="170">
        <v>9859143</v>
      </c>
      <c r="H35" s="170">
        <v>8220959</v>
      </c>
      <c r="I35" s="170">
        <v>0</v>
      </c>
      <c r="J35" s="170">
        <v>140802</v>
      </c>
      <c r="K35" s="170">
        <v>1250249</v>
      </c>
      <c r="L35" s="170">
        <f t="shared" si="0"/>
        <v>77535637</v>
      </c>
      <c r="M35" s="170">
        <v>13081205</v>
      </c>
      <c r="N35" s="170">
        <v>629951</v>
      </c>
      <c r="O35" s="170">
        <v>210301</v>
      </c>
      <c r="P35" s="170">
        <v>2375804</v>
      </c>
      <c r="Q35" s="111">
        <v>28</v>
      </c>
    </row>
    <row r="36" spans="1:18" ht="11.25" x14ac:dyDescent="0.2">
      <c r="A36" s="111">
        <v>29</v>
      </c>
      <c r="B36" s="91" t="s">
        <v>97</v>
      </c>
      <c r="C36" s="170">
        <v>3975111</v>
      </c>
      <c r="D36" s="170">
        <v>0</v>
      </c>
      <c r="E36" s="170">
        <v>2783526</v>
      </c>
      <c r="F36" s="170">
        <v>1897662</v>
      </c>
      <c r="G36" s="170">
        <v>0</v>
      </c>
      <c r="H36" s="170">
        <v>1897662</v>
      </c>
      <c r="I36" s="170">
        <v>0</v>
      </c>
      <c r="J36" s="170">
        <v>187566</v>
      </c>
      <c r="K36" s="170">
        <v>771220</v>
      </c>
      <c r="L36" s="170">
        <f t="shared" si="0"/>
        <v>9615085</v>
      </c>
      <c r="M36" s="170">
        <v>2105604</v>
      </c>
      <c r="N36" s="170">
        <v>153761</v>
      </c>
      <c r="O36" s="170">
        <v>0</v>
      </c>
      <c r="P36" s="170">
        <v>445570</v>
      </c>
      <c r="Q36" s="111">
        <v>29</v>
      </c>
    </row>
    <row r="37" spans="1:18" ht="11.25" x14ac:dyDescent="0.2">
      <c r="A37" s="111">
        <v>30</v>
      </c>
      <c r="B37" s="91" t="s">
        <v>98</v>
      </c>
      <c r="C37" s="170">
        <v>86500222</v>
      </c>
      <c r="D37" s="170">
        <v>0</v>
      </c>
      <c r="E37" s="170">
        <v>45822665</v>
      </c>
      <c r="F37" s="170">
        <v>43206024</v>
      </c>
      <c r="G37" s="170">
        <v>32563701</v>
      </c>
      <c r="H37" s="170">
        <v>0</v>
      </c>
      <c r="I37" s="170">
        <v>213919</v>
      </c>
      <c r="J37" s="170">
        <v>1337211</v>
      </c>
      <c r="K37" s="170">
        <v>6948449</v>
      </c>
      <c r="L37" s="170">
        <f t="shared" si="0"/>
        <v>183814571</v>
      </c>
      <c r="M37" s="170">
        <v>33919852</v>
      </c>
      <c r="N37" s="170">
        <v>345083</v>
      </c>
      <c r="O37" s="170">
        <v>404976</v>
      </c>
      <c r="P37" s="170">
        <v>8407079</v>
      </c>
      <c r="Q37" s="111">
        <v>30</v>
      </c>
    </row>
    <row r="38" spans="1:18" ht="11.25" x14ac:dyDescent="0.2">
      <c r="A38" s="111">
        <v>31</v>
      </c>
      <c r="B38" s="91" t="s">
        <v>99</v>
      </c>
      <c r="C38" s="170">
        <v>24218423</v>
      </c>
      <c r="D38" s="170">
        <v>0</v>
      </c>
      <c r="E38" s="170">
        <v>23811168</v>
      </c>
      <c r="F38" s="170">
        <v>17702678</v>
      </c>
      <c r="G38" s="170">
        <v>2484227</v>
      </c>
      <c r="H38" s="170">
        <v>14277255</v>
      </c>
      <c r="I38" s="170">
        <v>545034</v>
      </c>
      <c r="J38" s="170">
        <v>2212661</v>
      </c>
      <c r="K38" s="170">
        <v>4412667</v>
      </c>
      <c r="L38" s="170">
        <f t="shared" si="0"/>
        <v>72357597</v>
      </c>
      <c r="M38" s="170">
        <v>13541502</v>
      </c>
      <c r="N38" s="170">
        <v>528148</v>
      </c>
      <c r="O38" s="170">
        <v>168737</v>
      </c>
      <c r="P38" s="170">
        <v>4291657</v>
      </c>
      <c r="Q38" s="111">
        <v>31</v>
      </c>
    </row>
    <row r="39" spans="1:18" ht="11.25" x14ac:dyDescent="0.2">
      <c r="A39" s="111">
        <v>32</v>
      </c>
      <c r="B39" s="91" t="s">
        <v>100</v>
      </c>
      <c r="C39" s="170">
        <v>7288041</v>
      </c>
      <c r="D39" s="170">
        <v>0</v>
      </c>
      <c r="E39" s="170">
        <v>7332719</v>
      </c>
      <c r="F39" s="170">
        <v>5741877</v>
      </c>
      <c r="G39" s="170">
        <v>0</v>
      </c>
      <c r="H39" s="170">
        <v>5605112</v>
      </c>
      <c r="I39" s="170">
        <v>1315</v>
      </c>
      <c r="J39" s="170">
        <v>428739</v>
      </c>
      <c r="K39" s="170">
        <v>808361</v>
      </c>
      <c r="L39" s="170">
        <f t="shared" si="0"/>
        <v>21599737</v>
      </c>
      <c r="M39" s="170">
        <v>1856548</v>
      </c>
      <c r="N39" s="170">
        <v>408853</v>
      </c>
      <c r="O39" s="170">
        <v>71305</v>
      </c>
      <c r="P39" s="170">
        <v>2712783</v>
      </c>
      <c r="Q39" s="111">
        <v>32</v>
      </c>
    </row>
    <row r="40" spans="1:18" ht="11.25" x14ac:dyDescent="0.2">
      <c r="A40" s="111">
        <v>33</v>
      </c>
      <c r="B40" s="91" t="s">
        <v>101</v>
      </c>
      <c r="C40" s="170">
        <v>5772741</v>
      </c>
      <c r="D40" s="170">
        <v>0</v>
      </c>
      <c r="E40" s="170">
        <v>2918738</v>
      </c>
      <c r="F40" s="170">
        <v>5081876</v>
      </c>
      <c r="G40" s="170">
        <v>0</v>
      </c>
      <c r="H40" s="170">
        <v>3928852</v>
      </c>
      <c r="I40" s="170">
        <v>0</v>
      </c>
      <c r="J40" s="170">
        <v>393055</v>
      </c>
      <c r="K40" s="170">
        <v>69891</v>
      </c>
      <c r="L40" s="170">
        <f t="shared" si="0"/>
        <v>14236301</v>
      </c>
      <c r="M40" s="170">
        <v>2847031</v>
      </c>
      <c r="N40" s="170">
        <v>16710</v>
      </c>
      <c r="O40" s="170">
        <v>881208</v>
      </c>
      <c r="P40" s="170">
        <v>731225</v>
      </c>
      <c r="Q40" s="111">
        <v>33</v>
      </c>
    </row>
    <row r="41" spans="1:18" ht="11.25" x14ac:dyDescent="0.2">
      <c r="A41" s="111">
        <v>34</v>
      </c>
      <c r="B41" s="91" t="s">
        <v>102</v>
      </c>
      <c r="C41" s="170">
        <v>25108041</v>
      </c>
      <c r="D41" s="170">
        <v>0</v>
      </c>
      <c r="E41" s="170">
        <v>30305581</v>
      </c>
      <c r="F41" s="170">
        <v>10843407</v>
      </c>
      <c r="G41" s="170">
        <v>0</v>
      </c>
      <c r="H41" s="170">
        <v>10843407</v>
      </c>
      <c r="I41" s="170">
        <v>0</v>
      </c>
      <c r="J41" s="170">
        <v>2473143</v>
      </c>
      <c r="K41" s="170">
        <v>952697</v>
      </c>
      <c r="L41" s="170">
        <f t="shared" si="0"/>
        <v>69682869</v>
      </c>
      <c r="M41" s="170">
        <v>5007660</v>
      </c>
      <c r="N41" s="170">
        <v>16848</v>
      </c>
      <c r="O41" s="170">
        <v>564451</v>
      </c>
      <c r="P41" s="170">
        <v>4471152</v>
      </c>
      <c r="Q41" s="111">
        <v>34</v>
      </c>
    </row>
    <row r="42" spans="1:18" ht="11.25" x14ac:dyDescent="0.2">
      <c r="A42" s="111">
        <v>35</v>
      </c>
      <c r="B42" s="91" t="s">
        <v>103</v>
      </c>
      <c r="C42" s="170">
        <v>97550859</v>
      </c>
      <c r="D42" s="170">
        <v>0</v>
      </c>
      <c r="E42" s="170">
        <v>66523022</v>
      </c>
      <c r="F42" s="170">
        <v>40604139</v>
      </c>
      <c r="G42" s="170">
        <v>37926398</v>
      </c>
      <c r="H42" s="170">
        <v>1197276</v>
      </c>
      <c r="I42" s="170">
        <v>1480465</v>
      </c>
      <c r="J42" s="170">
        <v>1813255</v>
      </c>
      <c r="K42" s="170">
        <v>8859237</v>
      </c>
      <c r="L42" s="170">
        <f t="shared" si="0"/>
        <v>215350512</v>
      </c>
      <c r="M42" s="170">
        <v>17258216</v>
      </c>
      <c r="N42" s="170">
        <v>2443908</v>
      </c>
      <c r="O42" s="170">
        <v>470422</v>
      </c>
      <c r="P42" s="170">
        <v>6139601</v>
      </c>
      <c r="Q42" s="111">
        <v>35</v>
      </c>
    </row>
    <row r="43" spans="1:18" ht="11.25" x14ac:dyDescent="0.2">
      <c r="A43" s="111">
        <v>36</v>
      </c>
      <c r="B43" s="91" t="s">
        <v>104</v>
      </c>
      <c r="C43" s="170">
        <v>5335923</v>
      </c>
      <c r="D43" s="170">
        <v>0</v>
      </c>
      <c r="E43" s="170">
        <v>3196535</v>
      </c>
      <c r="F43" s="170">
        <v>4462100</v>
      </c>
      <c r="G43" s="170">
        <v>0</v>
      </c>
      <c r="H43" s="170">
        <v>4126742</v>
      </c>
      <c r="I43" s="170">
        <v>0</v>
      </c>
      <c r="J43" s="170">
        <v>380345</v>
      </c>
      <c r="K43" s="170">
        <v>1357075</v>
      </c>
      <c r="L43" s="170">
        <f t="shared" si="0"/>
        <v>14731978</v>
      </c>
      <c r="M43" s="170">
        <v>2164077</v>
      </c>
      <c r="N43" s="170">
        <v>99210</v>
      </c>
      <c r="O43" s="170">
        <v>606141</v>
      </c>
      <c r="P43" s="170">
        <v>456933</v>
      </c>
      <c r="Q43" s="111">
        <v>36</v>
      </c>
    </row>
    <row r="44" spans="1:18" ht="11.25" x14ac:dyDescent="0.2">
      <c r="A44" s="111">
        <v>37</v>
      </c>
      <c r="B44" s="91" t="s">
        <v>105</v>
      </c>
      <c r="C44" s="170">
        <v>4446784</v>
      </c>
      <c r="D44" s="170">
        <v>0</v>
      </c>
      <c r="E44" s="170">
        <v>3727221</v>
      </c>
      <c r="F44" s="170">
        <v>2213395</v>
      </c>
      <c r="G44" s="170">
        <v>0</v>
      </c>
      <c r="H44" s="170">
        <v>2213395</v>
      </c>
      <c r="I44" s="170">
        <v>0</v>
      </c>
      <c r="J44" s="170">
        <v>422877</v>
      </c>
      <c r="K44" s="170">
        <v>38803</v>
      </c>
      <c r="L44" s="170">
        <f t="shared" si="0"/>
        <v>10849080</v>
      </c>
      <c r="M44" s="170">
        <v>1354439</v>
      </c>
      <c r="N44" s="170">
        <v>292794</v>
      </c>
      <c r="O44" s="170">
        <v>0</v>
      </c>
      <c r="P44" s="170">
        <v>719381</v>
      </c>
      <c r="Q44" s="111">
        <v>37</v>
      </c>
    </row>
    <row r="45" spans="1:18" ht="11.25" x14ac:dyDescent="0.2">
      <c r="A45" s="108">
        <v>38</v>
      </c>
      <c r="B45" s="91" t="s">
        <v>106</v>
      </c>
      <c r="C45" s="171">
        <v>7982788</v>
      </c>
      <c r="D45" s="171">
        <v>0</v>
      </c>
      <c r="E45" s="171">
        <v>5925628</v>
      </c>
      <c r="F45" s="171">
        <v>8236226</v>
      </c>
      <c r="G45" s="171">
        <v>0</v>
      </c>
      <c r="H45" s="171">
        <v>8127922</v>
      </c>
      <c r="I45" s="171">
        <v>108304</v>
      </c>
      <c r="J45" s="171">
        <v>542812</v>
      </c>
      <c r="K45" s="171">
        <v>2729652</v>
      </c>
      <c r="L45" s="171">
        <f t="shared" si="0"/>
        <v>25417106</v>
      </c>
      <c r="M45" s="171">
        <v>2551265</v>
      </c>
      <c r="N45" s="171">
        <v>193870</v>
      </c>
      <c r="O45" s="171">
        <v>19190</v>
      </c>
      <c r="P45" s="171">
        <v>2205523</v>
      </c>
      <c r="Q45" s="108">
        <v>38</v>
      </c>
    </row>
    <row r="46" spans="1:18" ht="11.25" x14ac:dyDescent="0.2">
      <c r="A46" s="108">
        <f>A45</f>
        <v>38</v>
      </c>
      <c r="B46" s="109" t="s">
        <v>107</v>
      </c>
      <c r="C46" s="173">
        <f t="shared" ref="C46:P46" si="1">SUM(C8:C45)</f>
        <v>730520354</v>
      </c>
      <c r="D46" s="173">
        <f t="shared" si="1"/>
        <v>237178</v>
      </c>
      <c r="E46" s="173">
        <f t="shared" si="1"/>
        <v>546373973</v>
      </c>
      <c r="F46" s="173">
        <f t="shared" si="1"/>
        <v>403305443</v>
      </c>
      <c r="G46" s="173">
        <f t="shared" si="1"/>
        <v>197931830</v>
      </c>
      <c r="H46" s="173">
        <f t="shared" si="1"/>
        <v>173488338</v>
      </c>
      <c r="I46" s="173">
        <f t="shared" si="1"/>
        <v>6278716</v>
      </c>
      <c r="J46" s="173">
        <f t="shared" si="1"/>
        <v>42793360</v>
      </c>
      <c r="K46" s="173">
        <f t="shared" si="1"/>
        <v>67174322</v>
      </c>
      <c r="L46" s="173">
        <f t="shared" si="1"/>
        <v>1790167452</v>
      </c>
      <c r="M46" s="173">
        <f t="shared" si="1"/>
        <v>227323736</v>
      </c>
      <c r="N46" s="173">
        <f t="shared" si="1"/>
        <v>14289184</v>
      </c>
      <c r="O46" s="173">
        <f t="shared" si="1"/>
        <v>8711079</v>
      </c>
      <c r="P46" s="173">
        <f t="shared" si="1"/>
        <v>81738457</v>
      </c>
      <c r="Q46" s="108">
        <f>Q45</f>
        <v>38</v>
      </c>
    </row>
    <row r="47" spans="1:18" ht="9.75" customHeight="1" x14ac:dyDescent="0.2">
      <c r="A47" s="148"/>
      <c r="B47" s="111"/>
      <c r="C47" s="153"/>
      <c r="D47" s="153"/>
      <c r="E47" s="153"/>
      <c r="F47" s="153"/>
      <c r="G47" s="153"/>
      <c r="H47" s="153"/>
      <c r="I47" s="153"/>
      <c r="J47" s="153"/>
      <c r="K47" s="153"/>
      <c r="L47" s="153"/>
      <c r="M47" s="153"/>
      <c r="N47" s="153"/>
      <c r="O47" s="153"/>
      <c r="P47" s="153"/>
      <c r="Q47" s="153"/>
    </row>
    <row r="48" spans="1:18" s="114" customFormat="1" ht="10.5" customHeight="1" x14ac:dyDescent="0.2">
      <c r="A48" s="148"/>
      <c r="B48" s="111"/>
      <c r="C48" s="153"/>
      <c r="D48" s="153"/>
      <c r="E48" s="153"/>
      <c r="F48" s="153"/>
      <c r="G48" s="153"/>
      <c r="H48" s="153"/>
      <c r="I48" s="153"/>
      <c r="J48" s="153"/>
      <c r="K48" s="153"/>
      <c r="L48" s="153"/>
      <c r="M48" s="153"/>
      <c r="N48" s="153"/>
      <c r="O48" s="153"/>
      <c r="P48" s="153"/>
      <c r="Q48" s="153"/>
      <c r="R48" s="93"/>
    </row>
    <row r="49" spans="1:18" s="114" customFormat="1" ht="10.5" customHeight="1" x14ac:dyDescent="0.2">
      <c r="A49" s="148"/>
      <c r="B49" s="111"/>
      <c r="C49" s="153"/>
      <c r="D49" s="153"/>
      <c r="E49" s="153"/>
      <c r="F49" s="153"/>
      <c r="G49" s="153"/>
      <c r="H49" s="153"/>
      <c r="I49" s="153"/>
      <c r="J49" s="153"/>
      <c r="K49" s="153"/>
      <c r="L49" s="153"/>
      <c r="M49" s="153"/>
      <c r="N49" s="153"/>
      <c r="O49" s="153"/>
      <c r="P49" s="153"/>
      <c r="Q49" s="153"/>
      <c r="R49" s="93"/>
    </row>
    <row r="50" spans="1:18" ht="10.5" customHeight="1" x14ac:dyDescent="0.2">
      <c r="R50" s="114"/>
    </row>
    <row r="51" spans="1:18" ht="10.5" customHeight="1" x14ac:dyDescent="0.2">
      <c r="R51" s="114"/>
    </row>
    <row r="52" spans="1:18" ht="10.5" customHeight="1" x14ac:dyDescent="0.2">
      <c r="R52" s="114"/>
    </row>
    <row r="53" spans="1:18" ht="10.5" customHeight="1" x14ac:dyDescent="0.2">
      <c r="R53" s="114"/>
    </row>
    <row r="54" spans="1:18" ht="10.5" customHeight="1" x14ac:dyDescent="0.2"/>
    <row r="55" spans="1:18" ht="10.5" customHeight="1" x14ac:dyDescent="0.2"/>
    <row r="56" spans="1:18" ht="10.5" customHeight="1" x14ac:dyDescent="0.2"/>
    <row r="57" spans="1:18" ht="10.5" customHeight="1" x14ac:dyDescent="0.2"/>
    <row r="58" spans="1:18" ht="10.5" customHeight="1" x14ac:dyDescent="0.2"/>
    <row r="59" spans="1:18" ht="10.5" customHeight="1" x14ac:dyDescent="0.2"/>
    <row r="122" spans="1:18" s="114" customFormat="1" ht="10.5" customHeight="1" x14ac:dyDescent="0.2">
      <c r="A122" s="93"/>
      <c r="B122" s="93"/>
      <c r="C122" s="93"/>
      <c r="D122" s="93"/>
      <c r="E122" s="93"/>
      <c r="F122" s="93"/>
      <c r="G122" s="93"/>
      <c r="H122" s="93"/>
      <c r="I122" s="93"/>
      <c r="J122" s="93"/>
      <c r="K122" s="93"/>
      <c r="L122" s="93"/>
      <c r="M122" s="93"/>
      <c r="N122" s="93"/>
      <c r="O122" s="93"/>
      <c r="P122" s="93"/>
      <c r="Q122" s="93"/>
      <c r="R122" s="93"/>
    </row>
    <row r="123" spans="1:18" s="114" customFormat="1" ht="10.5" customHeight="1" x14ac:dyDescent="0.2">
      <c r="A123" s="93"/>
      <c r="B123" s="93"/>
      <c r="C123" s="93"/>
      <c r="D123" s="93"/>
      <c r="E123" s="93"/>
      <c r="F123" s="93"/>
      <c r="G123" s="93"/>
      <c r="H123" s="93"/>
      <c r="I123" s="93"/>
      <c r="J123" s="93"/>
      <c r="K123" s="93"/>
      <c r="L123" s="93"/>
      <c r="M123" s="93"/>
      <c r="N123" s="93"/>
      <c r="O123" s="93"/>
      <c r="P123" s="93"/>
      <c r="Q123" s="93"/>
      <c r="R123" s="93"/>
    </row>
    <row r="124" spans="1:18" s="114" customFormat="1" ht="10.5" customHeight="1" x14ac:dyDescent="0.2">
      <c r="A124" s="93"/>
      <c r="B124" s="93"/>
      <c r="C124" s="93"/>
      <c r="D124" s="93"/>
      <c r="E124" s="93"/>
      <c r="F124" s="93"/>
      <c r="G124" s="93"/>
      <c r="H124" s="93"/>
      <c r="I124" s="93"/>
      <c r="J124" s="93"/>
      <c r="K124" s="93"/>
      <c r="L124" s="93"/>
      <c r="M124" s="93"/>
      <c r="N124" s="93"/>
      <c r="O124" s="93"/>
      <c r="P124" s="93"/>
      <c r="Q124" s="93"/>
      <c r="R124" s="93"/>
    </row>
    <row r="125" spans="1:18" s="114" customFormat="1" ht="10.5" customHeight="1" x14ac:dyDescent="0.2">
      <c r="A125" s="93"/>
      <c r="B125" s="93"/>
      <c r="C125" s="93"/>
      <c r="D125" s="93"/>
      <c r="E125" s="93"/>
      <c r="F125" s="93"/>
      <c r="G125" s="93"/>
      <c r="H125" s="93"/>
      <c r="I125" s="93"/>
      <c r="J125" s="93"/>
      <c r="K125" s="93"/>
      <c r="L125" s="93"/>
      <c r="M125" s="93"/>
      <c r="N125" s="93"/>
      <c r="O125" s="93"/>
      <c r="P125" s="93"/>
      <c r="Q125" s="93"/>
      <c r="R125" s="93"/>
    </row>
    <row r="126" spans="1:18" ht="10.5" customHeight="1" x14ac:dyDescent="0.2">
      <c r="R126" s="114"/>
    </row>
    <row r="127" spans="1:18" ht="10.5" customHeight="1" x14ac:dyDescent="0.2"/>
    <row r="128" spans="1:18" ht="10.5" customHeight="1" x14ac:dyDescent="0.2"/>
    <row r="129" ht="10.5" customHeight="1" x14ac:dyDescent="0.2"/>
    <row r="130" ht="10.5" customHeight="1" x14ac:dyDescent="0.2"/>
    <row r="131" ht="10.5" customHeight="1" x14ac:dyDescent="0.2"/>
    <row r="132" ht="10.5" customHeight="1" x14ac:dyDescent="0.2"/>
    <row r="133" ht="10.5" customHeight="1" x14ac:dyDescent="0.2"/>
    <row r="134" ht="10.5" customHeight="1" x14ac:dyDescent="0.2"/>
    <row r="135" ht="10.5" customHeight="1" x14ac:dyDescent="0.2"/>
    <row r="198" spans="1:18" s="114" customFormat="1" ht="10.5" customHeight="1" x14ac:dyDescent="0.2">
      <c r="A198" s="93"/>
      <c r="B198" s="93"/>
      <c r="C198" s="93"/>
      <c r="D198" s="93"/>
      <c r="E198" s="93"/>
      <c r="F198" s="93"/>
      <c r="G198" s="93"/>
      <c r="H198" s="93"/>
      <c r="I198" s="93"/>
      <c r="J198" s="93"/>
      <c r="K198" s="93"/>
      <c r="L198" s="93"/>
      <c r="M198" s="93"/>
      <c r="N198" s="93"/>
      <c r="O198" s="93"/>
      <c r="P198" s="93"/>
      <c r="Q198" s="93"/>
      <c r="R198" s="93"/>
    </row>
    <row r="199" spans="1:18" s="114" customFormat="1" ht="10.5" customHeight="1" x14ac:dyDescent="0.2">
      <c r="A199" s="93"/>
      <c r="B199" s="93"/>
      <c r="C199" s="93"/>
      <c r="D199" s="93"/>
      <c r="E199" s="93"/>
      <c r="F199" s="93"/>
      <c r="G199" s="93"/>
      <c r="H199" s="93"/>
      <c r="I199" s="93"/>
      <c r="J199" s="93"/>
      <c r="K199" s="93"/>
      <c r="L199" s="93"/>
      <c r="M199" s="93"/>
      <c r="N199" s="93"/>
      <c r="O199" s="93"/>
      <c r="P199" s="93"/>
      <c r="Q199" s="93"/>
      <c r="R199" s="93"/>
    </row>
    <row r="200" spans="1:18" s="114" customFormat="1" ht="10.5" customHeight="1" x14ac:dyDescent="0.2">
      <c r="A200" s="93"/>
      <c r="B200" s="93"/>
      <c r="C200" s="93"/>
      <c r="D200" s="93"/>
      <c r="E200" s="93"/>
      <c r="F200" s="93"/>
      <c r="G200" s="93"/>
      <c r="H200" s="93"/>
      <c r="I200" s="93"/>
      <c r="J200" s="93"/>
      <c r="K200" s="93"/>
      <c r="L200" s="93"/>
      <c r="M200" s="93"/>
      <c r="N200" s="93"/>
      <c r="O200" s="93"/>
      <c r="P200" s="93"/>
      <c r="Q200" s="93"/>
      <c r="R200" s="93"/>
    </row>
    <row r="201" spans="1:18" s="114" customFormat="1" ht="10.5" customHeight="1" x14ac:dyDescent="0.2">
      <c r="A201" s="93"/>
      <c r="B201" s="93"/>
      <c r="C201" s="93"/>
      <c r="D201" s="93"/>
      <c r="E201" s="93"/>
      <c r="F201" s="93"/>
      <c r="G201" s="93"/>
      <c r="H201" s="93"/>
      <c r="I201" s="93"/>
      <c r="J201" s="93"/>
      <c r="K201" s="93"/>
      <c r="L201" s="93"/>
      <c r="M201" s="93"/>
      <c r="N201" s="93"/>
      <c r="O201" s="93"/>
      <c r="P201" s="93"/>
      <c r="Q201" s="93"/>
      <c r="R201" s="93"/>
    </row>
    <row r="202" spans="1:18" ht="10.5" customHeight="1" x14ac:dyDescent="0.2"/>
    <row r="203" spans="1:18" ht="10.5" customHeight="1" x14ac:dyDescent="0.2"/>
    <row r="204" spans="1:18" ht="10.5" customHeight="1" x14ac:dyDescent="0.2"/>
    <row r="205" spans="1:18" ht="10.5" customHeight="1" x14ac:dyDescent="0.2"/>
    <row r="206" spans="1:18" ht="10.5" customHeight="1" x14ac:dyDescent="0.2"/>
    <row r="207" spans="1:18" ht="10.5" customHeight="1" x14ac:dyDescent="0.2"/>
    <row r="208" spans="1:18" ht="10.5" customHeight="1" x14ac:dyDescent="0.2"/>
    <row r="209" ht="10.5" customHeight="1" x14ac:dyDescent="0.2"/>
    <row r="210" ht="10.5" customHeight="1" x14ac:dyDescent="0.2"/>
    <row r="211" ht="10.5" customHeight="1" x14ac:dyDescent="0.2"/>
    <row r="255" ht="11.25" customHeight="1" x14ac:dyDescent="0.2"/>
    <row r="257" ht="11.25" customHeight="1" x14ac:dyDescent="0.2"/>
    <row r="274" spans="1:18" s="114" customFormat="1" ht="12" customHeight="1" x14ac:dyDescent="0.2">
      <c r="A274" s="93"/>
      <c r="B274" s="93"/>
      <c r="C274" s="93"/>
      <c r="D274" s="93"/>
      <c r="E274" s="93"/>
      <c r="F274" s="93"/>
      <c r="G274" s="93"/>
      <c r="H274" s="93"/>
      <c r="I274" s="93"/>
      <c r="J274" s="93"/>
      <c r="K274" s="93"/>
      <c r="L274" s="93"/>
      <c r="M274" s="93"/>
      <c r="N274" s="93"/>
      <c r="O274" s="93"/>
      <c r="P274" s="93"/>
      <c r="Q274" s="93"/>
      <c r="R274" s="93"/>
    </row>
  </sheetData>
  <printOptions gridLines="1"/>
  <pageMargins left="0.5" right="0.2" top="0.5" bottom="0.3" header="0.5" footer="0.5"/>
  <pageSetup paperSize="5" scale="97" pageOrder="overThenDown" orientation="landscape" r:id="rId1"/>
  <headerFooter alignWithMargins="0"/>
  <rowBreaks count="1" manualBreakCount="1">
    <brk id="198" max="60"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zoomScaleNormal="100" workbookViewId="0"/>
  </sheetViews>
  <sheetFormatPr defaultRowHeight="11.25" x14ac:dyDescent="0.2"/>
  <cols>
    <col min="1" max="1" width="3.83203125" style="93" bestFit="1" customWidth="1"/>
    <col min="2" max="2" width="14.1640625" style="93" bestFit="1" customWidth="1"/>
    <col min="3" max="3" width="15" style="93" customWidth="1"/>
    <col min="4" max="4" width="17.83203125" style="93" customWidth="1"/>
    <col min="5" max="5" width="13.6640625" style="93" bestFit="1" customWidth="1"/>
    <col min="6" max="7" width="14.1640625" style="93" bestFit="1" customWidth="1"/>
    <col min="8" max="8" width="13.6640625" style="93" bestFit="1" customWidth="1"/>
    <col min="9" max="10" width="12.5" style="93" bestFit="1" customWidth="1"/>
    <col min="11" max="11" width="13.6640625" style="93" bestFit="1" customWidth="1"/>
    <col min="12" max="12" width="15.6640625" style="93" bestFit="1" customWidth="1"/>
    <col min="13" max="13" width="14.1640625" style="93" bestFit="1" customWidth="1"/>
    <col min="14" max="15" width="12.5" style="93" bestFit="1" customWidth="1"/>
    <col min="16" max="16" width="13.6640625" style="93" bestFit="1" customWidth="1"/>
    <col min="17" max="17" width="3.83203125" style="93" bestFit="1" customWidth="1"/>
    <col min="18" max="16384" width="9.33203125" style="93"/>
  </cols>
  <sheetData>
    <row r="1" spans="1:17" ht="12" x14ac:dyDescent="0.2">
      <c r="A1" s="176" t="s">
        <v>46</v>
      </c>
      <c r="B1" s="140"/>
      <c r="C1" s="140"/>
      <c r="D1" s="140"/>
      <c r="E1" s="140"/>
      <c r="F1" s="140"/>
      <c r="G1" s="140"/>
      <c r="H1" s="140"/>
      <c r="I1" s="140"/>
      <c r="J1" s="140"/>
      <c r="K1" s="140"/>
      <c r="L1" s="140"/>
      <c r="M1" s="140"/>
      <c r="N1" s="140"/>
      <c r="O1" s="140"/>
      <c r="P1" s="140"/>
      <c r="Q1" s="140"/>
    </row>
    <row r="2" spans="1:17" ht="12" x14ac:dyDescent="0.2">
      <c r="A2" s="140" t="s">
        <v>308</v>
      </c>
      <c r="B2" s="140"/>
      <c r="C2" s="140"/>
      <c r="D2" s="140"/>
      <c r="E2" s="140"/>
      <c r="F2" s="140"/>
      <c r="G2" s="135"/>
      <c r="H2" s="140"/>
      <c r="I2" s="158"/>
      <c r="J2" s="159"/>
      <c r="K2" s="140"/>
      <c r="L2" s="140"/>
      <c r="M2" s="140"/>
      <c r="N2" s="140"/>
      <c r="O2" s="140"/>
      <c r="P2" s="135"/>
      <c r="Q2" s="158"/>
    </row>
    <row r="3" spans="1:17" ht="12" x14ac:dyDescent="0.2">
      <c r="A3" s="177" t="s">
        <v>48</v>
      </c>
      <c r="B3" s="140"/>
      <c r="C3" s="140"/>
      <c r="D3" s="140"/>
      <c r="E3" s="140"/>
      <c r="F3" s="140"/>
      <c r="G3" s="135"/>
      <c r="H3" s="140"/>
      <c r="I3" s="158"/>
      <c r="J3" s="159"/>
      <c r="K3" s="140"/>
      <c r="L3" s="140"/>
      <c r="M3" s="178"/>
      <c r="N3" s="178"/>
      <c r="O3" s="178"/>
      <c r="P3" s="179"/>
      <c r="Q3" s="158"/>
    </row>
    <row r="4" spans="1:17" ht="12" x14ac:dyDescent="0.2">
      <c r="A4" s="180"/>
      <c r="B4" s="140"/>
      <c r="C4" s="140"/>
      <c r="D4" s="140"/>
      <c r="E4" s="140"/>
      <c r="F4" s="140"/>
      <c r="G4" s="135"/>
      <c r="H4" s="140"/>
      <c r="I4" s="158"/>
      <c r="J4" s="159"/>
      <c r="K4" s="140"/>
      <c r="L4" s="140"/>
      <c r="M4" s="178"/>
      <c r="N4" s="178"/>
      <c r="O4" s="178"/>
      <c r="P4" s="179"/>
      <c r="Q4" s="158"/>
    </row>
    <row r="5" spans="1:17" x14ac:dyDescent="0.2">
      <c r="A5" s="111"/>
      <c r="B5" s="111"/>
      <c r="C5" s="165" t="s">
        <v>309</v>
      </c>
      <c r="D5" s="165"/>
      <c r="E5" s="111"/>
      <c r="F5" s="165" t="s">
        <v>310</v>
      </c>
      <c r="G5" s="165"/>
      <c r="H5" s="165"/>
      <c r="I5" s="165"/>
      <c r="J5" s="111"/>
      <c r="K5" s="111"/>
      <c r="L5" s="111"/>
      <c r="M5" s="139"/>
      <c r="N5" s="139"/>
      <c r="O5" s="139"/>
      <c r="P5" s="149"/>
      <c r="Q5" s="111"/>
    </row>
    <row r="6" spans="1:17" x14ac:dyDescent="0.2">
      <c r="A6" s="111"/>
      <c r="B6" s="111"/>
      <c r="C6" s="111"/>
      <c r="D6" s="152" t="s">
        <v>311</v>
      </c>
      <c r="E6" s="111"/>
      <c r="F6" s="111"/>
      <c r="G6" s="165" t="s">
        <v>289</v>
      </c>
      <c r="H6" s="165"/>
      <c r="I6" s="165"/>
      <c r="J6" s="111"/>
      <c r="K6" s="111"/>
      <c r="L6" s="111"/>
      <c r="M6" s="97" t="s">
        <v>290</v>
      </c>
      <c r="N6" s="97"/>
      <c r="O6" s="97"/>
      <c r="P6" s="97"/>
      <c r="Q6" s="111"/>
    </row>
    <row r="7" spans="1:17" s="102" customFormat="1" ht="33.75" x14ac:dyDescent="0.2">
      <c r="A7" s="152" t="s">
        <v>55</v>
      </c>
      <c r="B7" s="152" t="s">
        <v>57</v>
      </c>
      <c r="C7" s="152" t="s">
        <v>292</v>
      </c>
      <c r="D7" s="152" t="s">
        <v>306</v>
      </c>
      <c r="E7" s="167" t="s">
        <v>312</v>
      </c>
      <c r="F7" s="152" t="s">
        <v>292</v>
      </c>
      <c r="G7" s="152" t="s">
        <v>306</v>
      </c>
      <c r="H7" s="168" t="s">
        <v>313</v>
      </c>
      <c r="I7" s="168" t="s">
        <v>314</v>
      </c>
      <c r="J7" s="167" t="s">
        <v>315</v>
      </c>
      <c r="K7" s="167" t="s">
        <v>316</v>
      </c>
      <c r="L7" s="152" t="s">
        <v>107</v>
      </c>
      <c r="M7" s="123" t="s">
        <v>301</v>
      </c>
      <c r="N7" s="123" t="s">
        <v>59</v>
      </c>
      <c r="O7" s="123" t="s">
        <v>60</v>
      </c>
      <c r="P7" s="123" t="s">
        <v>302</v>
      </c>
      <c r="Q7" s="152" t="s">
        <v>55</v>
      </c>
    </row>
    <row r="8" spans="1:17" x14ac:dyDescent="0.2">
      <c r="A8" s="111">
        <v>1</v>
      </c>
      <c r="B8" s="111" t="s">
        <v>108</v>
      </c>
      <c r="C8" s="169">
        <v>2461006</v>
      </c>
      <c r="D8" s="169">
        <v>2461006</v>
      </c>
      <c r="E8" s="169">
        <v>6181952</v>
      </c>
      <c r="F8" s="169">
        <v>2004906</v>
      </c>
      <c r="G8" s="169">
        <v>1908144</v>
      </c>
      <c r="H8" s="169">
        <v>0</v>
      </c>
      <c r="I8" s="169">
        <v>96762</v>
      </c>
      <c r="J8" s="169">
        <v>426874</v>
      </c>
      <c r="K8" s="169">
        <v>1023197</v>
      </c>
      <c r="L8" s="169">
        <f t="shared" ref="L8:L71" si="0">(C8+E8+F8+J8+K8)</f>
        <v>12097935</v>
      </c>
      <c r="M8" s="169">
        <v>2977254</v>
      </c>
      <c r="N8" s="169">
        <v>583065</v>
      </c>
      <c r="O8" s="169">
        <v>0</v>
      </c>
      <c r="P8" s="169">
        <v>241366</v>
      </c>
      <c r="Q8" s="111">
        <v>1</v>
      </c>
    </row>
    <row r="9" spans="1:17" x14ac:dyDescent="0.2">
      <c r="A9" s="111">
        <v>2</v>
      </c>
      <c r="B9" s="111" t="s">
        <v>109</v>
      </c>
      <c r="C9" s="170">
        <v>17912742</v>
      </c>
      <c r="D9" s="170">
        <v>0</v>
      </c>
      <c r="E9" s="170">
        <v>14269444</v>
      </c>
      <c r="F9" s="170">
        <v>10794099</v>
      </c>
      <c r="G9" s="170">
        <v>0</v>
      </c>
      <c r="H9" s="170">
        <v>9891930</v>
      </c>
      <c r="I9" s="170">
        <v>0</v>
      </c>
      <c r="J9" s="170">
        <v>1455384</v>
      </c>
      <c r="K9" s="170">
        <v>2520006</v>
      </c>
      <c r="L9" s="170">
        <f t="shared" si="0"/>
        <v>46951675</v>
      </c>
      <c r="M9" s="170">
        <v>6330527</v>
      </c>
      <c r="N9" s="170">
        <v>411563</v>
      </c>
      <c r="O9" s="170">
        <v>39539</v>
      </c>
      <c r="P9" s="170">
        <v>3062590</v>
      </c>
      <c r="Q9" s="111">
        <v>2</v>
      </c>
    </row>
    <row r="10" spans="1:17" x14ac:dyDescent="0.2">
      <c r="A10" s="111">
        <v>3</v>
      </c>
      <c r="B10" s="111" t="s">
        <v>110</v>
      </c>
      <c r="C10" s="170">
        <v>2620576</v>
      </c>
      <c r="D10" s="170">
        <v>2620576</v>
      </c>
      <c r="E10" s="170">
        <v>1082995</v>
      </c>
      <c r="F10" s="170">
        <v>2151014</v>
      </c>
      <c r="G10" s="170">
        <v>2125444</v>
      </c>
      <c r="H10" s="170">
        <v>0</v>
      </c>
      <c r="I10" s="170">
        <v>-1609</v>
      </c>
      <c r="J10" s="170">
        <v>87558</v>
      </c>
      <c r="K10" s="170">
        <v>724005</v>
      </c>
      <c r="L10" s="170">
        <f t="shared" si="0"/>
        <v>6666148</v>
      </c>
      <c r="M10" s="170">
        <v>2174217</v>
      </c>
      <c r="N10" s="170">
        <v>230300</v>
      </c>
      <c r="O10" s="170">
        <v>0</v>
      </c>
      <c r="P10" s="170">
        <v>14031</v>
      </c>
      <c r="Q10" s="111">
        <v>3</v>
      </c>
    </row>
    <row r="11" spans="1:17" x14ac:dyDescent="0.2">
      <c r="A11" s="111">
        <v>4</v>
      </c>
      <c r="B11" s="111" t="s">
        <v>111</v>
      </c>
      <c r="C11" s="170">
        <v>2061972</v>
      </c>
      <c r="D11" s="170">
        <v>2061972</v>
      </c>
      <c r="E11" s="170">
        <v>839310</v>
      </c>
      <c r="F11" s="170">
        <v>1477076</v>
      </c>
      <c r="G11" s="170">
        <v>0</v>
      </c>
      <c r="H11" s="170">
        <v>1477076</v>
      </c>
      <c r="I11" s="170">
        <v>0</v>
      </c>
      <c r="J11" s="170">
        <v>86052</v>
      </c>
      <c r="K11" s="170">
        <v>276230</v>
      </c>
      <c r="L11" s="170">
        <f t="shared" si="0"/>
        <v>4740640</v>
      </c>
      <c r="M11" s="170">
        <v>1255034</v>
      </c>
      <c r="N11" s="170">
        <v>36355</v>
      </c>
      <c r="O11" s="170">
        <v>291</v>
      </c>
      <c r="P11" s="170">
        <v>563034</v>
      </c>
      <c r="Q11" s="111">
        <v>4</v>
      </c>
    </row>
    <row r="12" spans="1:17" x14ac:dyDescent="0.2">
      <c r="A12" s="111">
        <v>5</v>
      </c>
      <c r="B12" s="111" t="s">
        <v>112</v>
      </c>
      <c r="C12" s="170">
        <v>3758759</v>
      </c>
      <c r="D12" s="170">
        <v>3758759</v>
      </c>
      <c r="E12" s="170">
        <v>2353803</v>
      </c>
      <c r="F12" s="170">
        <v>3142059</v>
      </c>
      <c r="G12" s="170">
        <v>0</v>
      </c>
      <c r="H12" s="170">
        <v>3142059</v>
      </c>
      <c r="I12" s="170">
        <v>0</v>
      </c>
      <c r="J12" s="170">
        <v>204055</v>
      </c>
      <c r="K12" s="170">
        <v>3546131</v>
      </c>
      <c r="L12" s="170">
        <f t="shared" si="0"/>
        <v>13004807</v>
      </c>
      <c r="M12" s="170">
        <v>3292005</v>
      </c>
      <c r="N12" s="170">
        <v>26508</v>
      </c>
      <c r="O12" s="170">
        <v>0</v>
      </c>
      <c r="P12" s="170">
        <v>1292666</v>
      </c>
      <c r="Q12" s="111">
        <v>5</v>
      </c>
    </row>
    <row r="13" spans="1:17" x14ac:dyDescent="0.2">
      <c r="A13" s="111">
        <v>6</v>
      </c>
      <c r="B13" s="111" t="s">
        <v>113</v>
      </c>
      <c r="C13" s="170">
        <v>1586192</v>
      </c>
      <c r="D13" s="170">
        <v>1586192</v>
      </c>
      <c r="E13" s="170">
        <v>174130</v>
      </c>
      <c r="F13" s="170">
        <v>1350901</v>
      </c>
      <c r="G13" s="170">
        <v>0</v>
      </c>
      <c r="H13" s="170">
        <v>1350901</v>
      </c>
      <c r="I13" s="170">
        <v>0</v>
      </c>
      <c r="J13" s="170">
        <v>75857</v>
      </c>
      <c r="K13" s="170">
        <v>1107757</v>
      </c>
      <c r="L13" s="170">
        <f t="shared" si="0"/>
        <v>4294837</v>
      </c>
      <c r="M13" s="170">
        <v>1767679</v>
      </c>
      <c r="N13" s="170">
        <v>20695</v>
      </c>
      <c r="O13" s="170">
        <v>0</v>
      </c>
      <c r="P13" s="170">
        <v>112611</v>
      </c>
      <c r="Q13" s="111">
        <v>6</v>
      </c>
    </row>
    <row r="14" spans="1:17" x14ac:dyDescent="0.2">
      <c r="A14" s="111">
        <v>7</v>
      </c>
      <c r="B14" s="111" t="s">
        <v>114</v>
      </c>
      <c r="C14" s="170">
        <v>80509250</v>
      </c>
      <c r="D14" s="170">
        <v>0</v>
      </c>
      <c r="E14" s="170">
        <v>84966180</v>
      </c>
      <c r="F14" s="170">
        <v>46721753</v>
      </c>
      <c r="G14" s="170">
        <v>31543078</v>
      </c>
      <c r="H14" s="170">
        <v>9256178</v>
      </c>
      <c r="I14" s="170">
        <v>4218299</v>
      </c>
      <c r="J14" s="170">
        <v>1742809</v>
      </c>
      <c r="K14" s="170">
        <v>7592264</v>
      </c>
      <c r="L14" s="170">
        <f t="shared" si="0"/>
        <v>221532256</v>
      </c>
      <c r="M14" s="170">
        <v>15917919</v>
      </c>
      <c r="N14" s="170">
        <v>941637</v>
      </c>
      <c r="O14" s="170">
        <v>0</v>
      </c>
      <c r="P14" s="170">
        <v>8956958</v>
      </c>
      <c r="Q14" s="111">
        <v>7</v>
      </c>
    </row>
    <row r="15" spans="1:17" x14ac:dyDescent="0.2">
      <c r="A15" s="111">
        <v>8</v>
      </c>
      <c r="B15" s="111" t="s">
        <v>115</v>
      </c>
      <c r="C15" s="170">
        <v>6311663</v>
      </c>
      <c r="D15" s="170">
        <v>6311663</v>
      </c>
      <c r="E15" s="170">
        <v>10964980</v>
      </c>
      <c r="F15" s="170">
        <v>5687804</v>
      </c>
      <c r="G15" s="170">
        <v>0</v>
      </c>
      <c r="H15" s="170">
        <v>5687804</v>
      </c>
      <c r="I15" s="170">
        <v>0</v>
      </c>
      <c r="J15" s="170">
        <v>391169</v>
      </c>
      <c r="K15" s="170">
        <v>3757187</v>
      </c>
      <c r="L15" s="170">
        <f t="shared" si="0"/>
        <v>27112803</v>
      </c>
      <c r="M15" s="170">
        <v>5652038</v>
      </c>
      <c r="N15" s="170">
        <v>1088451</v>
      </c>
      <c r="O15" s="170">
        <v>471539</v>
      </c>
      <c r="P15" s="170">
        <v>1999289</v>
      </c>
      <c r="Q15" s="111">
        <v>8</v>
      </c>
    </row>
    <row r="16" spans="1:17" x14ac:dyDescent="0.2">
      <c r="A16" s="111">
        <v>9</v>
      </c>
      <c r="B16" s="111" t="s">
        <v>116</v>
      </c>
      <c r="C16" s="170">
        <v>1065469</v>
      </c>
      <c r="D16" s="170">
        <v>1065469</v>
      </c>
      <c r="E16" s="170">
        <v>842405</v>
      </c>
      <c r="F16" s="170">
        <v>197933</v>
      </c>
      <c r="G16" s="170">
        <v>0</v>
      </c>
      <c r="H16" s="170">
        <v>197933</v>
      </c>
      <c r="I16" s="170">
        <v>0</v>
      </c>
      <c r="J16" s="170">
        <v>203984</v>
      </c>
      <c r="K16" s="170">
        <v>708517</v>
      </c>
      <c r="L16" s="170">
        <f t="shared" si="0"/>
        <v>3018308</v>
      </c>
      <c r="M16" s="170">
        <v>740722</v>
      </c>
      <c r="N16" s="170">
        <v>41178</v>
      </c>
      <c r="O16" s="170">
        <v>59251</v>
      </c>
      <c r="P16" s="170">
        <v>31514</v>
      </c>
      <c r="Q16" s="111">
        <v>9</v>
      </c>
    </row>
    <row r="17" spans="1:17" x14ac:dyDescent="0.2">
      <c r="A17" s="111">
        <v>10</v>
      </c>
      <c r="B17" s="111" t="s">
        <v>117</v>
      </c>
      <c r="C17" s="170">
        <v>10224497</v>
      </c>
      <c r="D17" s="170">
        <v>10224497</v>
      </c>
      <c r="E17" s="170">
        <v>6991273</v>
      </c>
      <c r="F17" s="170">
        <v>4029484</v>
      </c>
      <c r="G17" s="170">
        <v>0</v>
      </c>
      <c r="H17" s="170">
        <v>3737832</v>
      </c>
      <c r="I17" s="170">
        <v>0</v>
      </c>
      <c r="J17" s="170">
        <v>527130</v>
      </c>
      <c r="K17" s="170">
        <v>463832</v>
      </c>
      <c r="L17" s="170">
        <f t="shared" si="0"/>
        <v>22236216</v>
      </c>
      <c r="M17" s="170">
        <v>5312071</v>
      </c>
      <c r="N17" s="170">
        <v>29130</v>
      </c>
      <c r="O17" s="170">
        <v>271413</v>
      </c>
      <c r="P17" s="170">
        <v>1981740</v>
      </c>
      <c r="Q17" s="111">
        <v>10</v>
      </c>
    </row>
    <row r="18" spans="1:17" x14ac:dyDescent="0.2">
      <c r="A18" s="111">
        <v>11</v>
      </c>
      <c r="B18" s="111" t="s">
        <v>118</v>
      </c>
      <c r="C18" s="170">
        <v>887588</v>
      </c>
      <c r="D18" s="170">
        <v>887588</v>
      </c>
      <c r="E18" s="170">
        <v>114135</v>
      </c>
      <c r="F18" s="170">
        <v>353173</v>
      </c>
      <c r="G18" s="170">
        <v>0</v>
      </c>
      <c r="H18" s="170">
        <v>353173</v>
      </c>
      <c r="I18" s="170">
        <v>0</v>
      </c>
      <c r="J18" s="170">
        <v>91330</v>
      </c>
      <c r="K18" s="170">
        <v>291496</v>
      </c>
      <c r="L18" s="170">
        <f t="shared" si="0"/>
        <v>1737722</v>
      </c>
      <c r="M18" s="170">
        <v>663766</v>
      </c>
      <c r="N18" s="170">
        <v>50230</v>
      </c>
      <c r="O18" s="170">
        <v>0</v>
      </c>
      <c r="P18" s="170">
        <v>17249</v>
      </c>
      <c r="Q18" s="111">
        <v>11</v>
      </c>
    </row>
    <row r="19" spans="1:17" x14ac:dyDescent="0.2">
      <c r="A19" s="111">
        <v>12</v>
      </c>
      <c r="B19" s="111" t="s">
        <v>119</v>
      </c>
      <c r="C19" s="170">
        <v>3517343</v>
      </c>
      <c r="D19" s="170">
        <v>3517343</v>
      </c>
      <c r="E19" s="170">
        <v>1226022</v>
      </c>
      <c r="F19" s="170">
        <v>4024503</v>
      </c>
      <c r="G19" s="170">
        <v>3847426</v>
      </c>
      <c r="H19" s="170">
        <v>177077</v>
      </c>
      <c r="I19" s="170">
        <v>0</v>
      </c>
      <c r="J19" s="170">
        <v>303204</v>
      </c>
      <c r="K19" s="170">
        <v>4711383</v>
      </c>
      <c r="L19" s="170">
        <f t="shared" si="0"/>
        <v>13782455</v>
      </c>
      <c r="M19" s="170">
        <v>3631137</v>
      </c>
      <c r="N19" s="170">
        <v>31455</v>
      </c>
      <c r="O19" s="170">
        <v>0</v>
      </c>
      <c r="P19" s="170">
        <v>84982</v>
      </c>
      <c r="Q19" s="111">
        <v>12</v>
      </c>
    </row>
    <row r="20" spans="1:17" x14ac:dyDescent="0.2">
      <c r="A20" s="111">
        <v>13</v>
      </c>
      <c r="B20" s="111" t="s">
        <v>120</v>
      </c>
      <c r="C20" s="170">
        <v>3235513</v>
      </c>
      <c r="D20" s="170">
        <v>3235513</v>
      </c>
      <c r="E20" s="170">
        <v>541348</v>
      </c>
      <c r="F20" s="170">
        <v>5360755</v>
      </c>
      <c r="G20" s="170">
        <v>0</v>
      </c>
      <c r="H20" s="170">
        <v>5259312</v>
      </c>
      <c r="I20" s="170">
        <v>101443</v>
      </c>
      <c r="J20" s="170">
        <v>123086</v>
      </c>
      <c r="K20" s="170">
        <v>668849</v>
      </c>
      <c r="L20" s="170">
        <f t="shared" si="0"/>
        <v>9929551</v>
      </c>
      <c r="M20" s="170">
        <v>3529056</v>
      </c>
      <c r="N20" s="170">
        <v>2054</v>
      </c>
      <c r="O20" s="170">
        <v>0</v>
      </c>
      <c r="P20" s="170">
        <v>433542</v>
      </c>
      <c r="Q20" s="111">
        <v>13</v>
      </c>
    </row>
    <row r="21" spans="1:17" x14ac:dyDescent="0.2">
      <c r="A21" s="111">
        <v>14</v>
      </c>
      <c r="B21" s="111" t="s">
        <v>121</v>
      </c>
      <c r="C21" s="170">
        <v>2427000</v>
      </c>
      <c r="D21" s="170">
        <v>2427000</v>
      </c>
      <c r="E21" s="170">
        <v>600058</v>
      </c>
      <c r="F21" s="170">
        <v>3556126</v>
      </c>
      <c r="G21" s="170">
        <v>0</v>
      </c>
      <c r="H21" s="170">
        <v>3454437</v>
      </c>
      <c r="I21" s="170">
        <v>0</v>
      </c>
      <c r="J21" s="170">
        <v>132812</v>
      </c>
      <c r="K21" s="170">
        <v>1665909</v>
      </c>
      <c r="L21" s="170">
        <f t="shared" si="0"/>
        <v>8381905</v>
      </c>
      <c r="M21" s="170">
        <v>2979016</v>
      </c>
      <c r="N21" s="170">
        <v>57832</v>
      </c>
      <c r="O21" s="170">
        <v>1143</v>
      </c>
      <c r="P21" s="170">
        <v>209796</v>
      </c>
      <c r="Q21" s="111">
        <v>14</v>
      </c>
    </row>
    <row r="22" spans="1:17" x14ac:dyDescent="0.2">
      <c r="A22" s="111">
        <v>15</v>
      </c>
      <c r="B22" s="111" t="s">
        <v>122</v>
      </c>
      <c r="C22" s="170">
        <v>1818912</v>
      </c>
      <c r="D22" s="170">
        <v>1818912</v>
      </c>
      <c r="E22" s="170">
        <v>675055</v>
      </c>
      <c r="F22" s="170">
        <v>1776473</v>
      </c>
      <c r="G22" s="170">
        <v>0</v>
      </c>
      <c r="H22" s="170">
        <v>1776473</v>
      </c>
      <c r="I22" s="170">
        <v>0</v>
      </c>
      <c r="J22" s="170">
        <v>121170</v>
      </c>
      <c r="K22" s="170">
        <v>154739</v>
      </c>
      <c r="L22" s="170">
        <f t="shared" si="0"/>
        <v>4546349</v>
      </c>
      <c r="M22" s="170">
        <v>1387360</v>
      </c>
      <c r="N22" s="170">
        <v>120792</v>
      </c>
      <c r="O22" s="170">
        <v>0</v>
      </c>
      <c r="P22" s="170">
        <v>698683</v>
      </c>
      <c r="Q22" s="111">
        <v>15</v>
      </c>
    </row>
    <row r="23" spans="1:17" x14ac:dyDescent="0.2">
      <c r="A23" s="111">
        <v>16</v>
      </c>
      <c r="B23" s="111" t="s">
        <v>123</v>
      </c>
      <c r="C23" s="170">
        <v>4187029</v>
      </c>
      <c r="D23" s="170">
        <v>4187029</v>
      </c>
      <c r="E23" s="170">
        <v>4121520</v>
      </c>
      <c r="F23" s="170">
        <v>6440996</v>
      </c>
      <c r="G23" s="170">
        <v>0</v>
      </c>
      <c r="H23" s="170">
        <v>6217969</v>
      </c>
      <c r="I23" s="170">
        <v>4312</v>
      </c>
      <c r="J23" s="170">
        <v>312082</v>
      </c>
      <c r="K23" s="170">
        <v>509542</v>
      </c>
      <c r="L23" s="170">
        <f t="shared" si="0"/>
        <v>15571169</v>
      </c>
      <c r="M23" s="170">
        <v>5233753</v>
      </c>
      <c r="N23" s="170">
        <v>226951</v>
      </c>
      <c r="O23" s="170">
        <v>6466</v>
      </c>
      <c r="P23" s="170">
        <v>2403510</v>
      </c>
      <c r="Q23" s="111">
        <v>16</v>
      </c>
    </row>
    <row r="24" spans="1:17" x14ac:dyDescent="0.2">
      <c r="A24" s="111">
        <v>17</v>
      </c>
      <c r="B24" s="111" t="s">
        <v>124</v>
      </c>
      <c r="C24" s="170">
        <v>4630144</v>
      </c>
      <c r="D24" s="170">
        <v>4630144</v>
      </c>
      <c r="E24" s="170">
        <v>3467591</v>
      </c>
      <c r="F24" s="170">
        <v>3635722</v>
      </c>
      <c r="G24" s="170">
        <v>0</v>
      </c>
      <c r="H24" s="170">
        <v>3635722</v>
      </c>
      <c r="I24" s="170">
        <v>0</v>
      </c>
      <c r="J24" s="170">
        <v>301978</v>
      </c>
      <c r="K24" s="170">
        <v>490742</v>
      </c>
      <c r="L24" s="170">
        <f t="shared" si="0"/>
        <v>12526177</v>
      </c>
      <c r="M24" s="170">
        <v>2816932</v>
      </c>
      <c r="N24" s="170">
        <v>103071</v>
      </c>
      <c r="O24" s="170">
        <v>11572</v>
      </c>
      <c r="P24" s="170">
        <v>118252</v>
      </c>
      <c r="Q24" s="111">
        <v>17</v>
      </c>
    </row>
    <row r="25" spans="1:17" x14ac:dyDescent="0.2">
      <c r="A25" s="111">
        <v>18</v>
      </c>
      <c r="B25" s="111" t="s">
        <v>125</v>
      </c>
      <c r="C25" s="170">
        <v>3185049</v>
      </c>
      <c r="D25" s="170">
        <v>3185049</v>
      </c>
      <c r="E25" s="170">
        <v>2296287</v>
      </c>
      <c r="F25" s="170">
        <v>4290227</v>
      </c>
      <c r="G25" s="170">
        <v>0</v>
      </c>
      <c r="H25" s="170">
        <v>4119238</v>
      </c>
      <c r="I25" s="170">
        <v>0</v>
      </c>
      <c r="J25" s="170">
        <v>321230</v>
      </c>
      <c r="K25" s="170">
        <v>704912</v>
      </c>
      <c r="L25" s="170">
        <f t="shared" si="0"/>
        <v>10797705</v>
      </c>
      <c r="M25" s="170">
        <v>4059141</v>
      </c>
      <c r="N25" s="170">
        <v>93552</v>
      </c>
      <c r="O25" s="170">
        <v>0</v>
      </c>
      <c r="P25" s="170">
        <v>1827209</v>
      </c>
      <c r="Q25" s="111">
        <v>18</v>
      </c>
    </row>
    <row r="26" spans="1:17" x14ac:dyDescent="0.2">
      <c r="A26" s="111">
        <v>19</v>
      </c>
      <c r="B26" s="111" t="s">
        <v>126</v>
      </c>
      <c r="C26" s="170">
        <v>838593</v>
      </c>
      <c r="D26" s="170">
        <v>838593</v>
      </c>
      <c r="E26" s="170">
        <v>792769</v>
      </c>
      <c r="F26" s="170">
        <v>480106</v>
      </c>
      <c r="G26" s="170">
        <v>0</v>
      </c>
      <c r="H26" s="170">
        <v>480106</v>
      </c>
      <c r="I26" s="170">
        <v>0</v>
      </c>
      <c r="J26" s="170">
        <v>140707</v>
      </c>
      <c r="K26" s="170">
        <v>131929</v>
      </c>
      <c r="L26" s="170">
        <f t="shared" si="0"/>
        <v>2384104</v>
      </c>
      <c r="M26" s="170">
        <v>621134</v>
      </c>
      <c r="N26" s="170">
        <v>67227</v>
      </c>
      <c r="O26" s="170">
        <v>0</v>
      </c>
      <c r="P26" s="170">
        <v>218709</v>
      </c>
      <c r="Q26" s="111">
        <v>19</v>
      </c>
    </row>
    <row r="27" spans="1:17" x14ac:dyDescent="0.2">
      <c r="A27" s="111">
        <v>20</v>
      </c>
      <c r="B27" s="111" t="s">
        <v>127</v>
      </c>
      <c r="C27" s="170">
        <v>1855224</v>
      </c>
      <c r="D27" s="170">
        <v>1855224</v>
      </c>
      <c r="E27" s="170">
        <v>419209</v>
      </c>
      <c r="F27" s="170">
        <v>1718543</v>
      </c>
      <c r="G27" s="170">
        <v>1718543</v>
      </c>
      <c r="H27" s="170">
        <v>0</v>
      </c>
      <c r="I27" s="170">
        <v>0</v>
      </c>
      <c r="J27" s="170">
        <v>64691</v>
      </c>
      <c r="K27" s="170">
        <v>69420</v>
      </c>
      <c r="L27" s="170">
        <f t="shared" si="0"/>
        <v>4127087</v>
      </c>
      <c r="M27" s="170">
        <v>1496272</v>
      </c>
      <c r="N27" s="170">
        <v>96427</v>
      </c>
      <c r="O27" s="170">
        <v>0</v>
      </c>
      <c r="P27" s="170">
        <v>507174</v>
      </c>
      <c r="Q27" s="111">
        <v>20</v>
      </c>
    </row>
    <row r="28" spans="1:17" x14ac:dyDescent="0.2">
      <c r="A28" s="111">
        <v>21</v>
      </c>
      <c r="B28" s="111" t="s">
        <v>128</v>
      </c>
      <c r="C28" s="170">
        <v>63398186</v>
      </c>
      <c r="D28" s="170">
        <v>0</v>
      </c>
      <c r="E28" s="170">
        <v>61112894</v>
      </c>
      <c r="F28" s="170">
        <v>44713017</v>
      </c>
      <c r="G28" s="170">
        <v>25763803</v>
      </c>
      <c r="H28" s="170">
        <v>13177146</v>
      </c>
      <c r="I28" s="170">
        <v>107632</v>
      </c>
      <c r="J28" s="170">
        <v>5088835</v>
      </c>
      <c r="K28" s="170">
        <v>7295176</v>
      </c>
      <c r="L28" s="170">
        <f t="shared" si="0"/>
        <v>181608108</v>
      </c>
      <c r="M28" s="170">
        <v>26519336</v>
      </c>
      <c r="N28" s="170">
        <v>827465</v>
      </c>
      <c r="O28" s="170">
        <v>402849</v>
      </c>
      <c r="P28" s="170">
        <v>12509986</v>
      </c>
      <c r="Q28" s="111">
        <v>21</v>
      </c>
    </row>
    <row r="29" spans="1:17" x14ac:dyDescent="0.2">
      <c r="A29" s="111">
        <v>22</v>
      </c>
      <c r="B29" s="111" t="s">
        <v>129</v>
      </c>
      <c r="C29" s="170">
        <v>2417956</v>
      </c>
      <c r="D29" s="170">
        <v>2417956</v>
      </c>
      <c r="E29" s="170">
        <v>1087961</v>
      </c>
      <c r="F29" s="170">
        <v>821557</v>
      </c>
      <c r="G29" s="170">
        <v>0</v>
      </c>
      <c r="H29" s="170">
        <v>821557</v>
      </c>
      <c r="I29" s="170">
        <v>0</v>
      </c>
      <c r="J29" s="170">
        <v>183254</v>
      </c>
      <c r="K29" s="170">
        <v>114372</v>
      </c>
      <c r="L29" s="170">
        <f t="shared" si="0"/>
        <v>4625100</v>
      </c>
      <c r="M29" s="170">
        <v>1023870</v>
      </c>
      <c r="N29" s="170">
        <v>105450</v>
      </c>
      <c r="O29" s="170">
        <v>886</v>
      </c>
      <c r="P29" s="170">
        <v>552547</v>
      </c>
      <c r="Q29" s="111">
        <v>22</v>
      </c>
    </row>
    <row r="30" spans="1:17" x14ac:dyDescent="0.2">
      <c r="A30" s="111">
        <v>23</v>
      </c>
      <c r="B30" s="111" t="s">
        <v>130</v>
      </c>
      <c r="C30" s="170">
        <v>669596</v>
      </c>
      <c r="D30" s="170">
        <v>669596</v>
      </c>
      <c r="E30" s="170">
        <v>480563</v>
      </c>
      <c r="F30" s="170">
        <v>118573</v>
      </c>
      <c r="G30" s="170">
        <v>0</v>
      </c>
      <c r="H30" s="170">
        <v>118573</v>
      </c>
      <c r="I30" s="170">
        <v>0</v>
      </c>
      <c r="J30" s="170">
        <v>63357</v>
      </c>
      <c r="K30" s="170">
        <v>39162</v>
      </c>
      <c r="L30" s="170">
        <f t="shared" si="0"/>
        <v>1371251</v>
      </c>
      <c r="M30" s="170">
        <v>453833</v>
      </c>
      <c r="N30" s="170">
        <v>21929</v>
      </c>
      <c r="O30" s="170">
        <v>6272</v>
      </c>
      <c r="P30" s="170">
        <v>170411</v>
      </c>
      <c r="Q30" s="111">
        <v>23</v>
      </c>
    </row>
    <row r="31" spans="1:17" x14ac:dyDescent="0.2">
      <c r="A31" s="111">
        <v>24</v>
      </c>
      <c r="B31" s="111" t="s">
        <v>131</v>
      </c>
      <c r="C31" s="170">
        <v>8047746</v>
      </c>
      <c r="D31" s="170">
        <v>8047746</v>
      </c>
      <c r="E31" s="170">
        <v>1506007</v>
      </c>
      <c r="F31" s="170">
        <v>5264828</v>
      </c>
      <c r="G31" s="170">
        <v>3429625</v>
      </c>
      <c r="H31" s="170">
        <v>0</v>
      </c>
      <c r="I31" s="170">
        <v>1835203</v>
      </c>
      <c r="J31" s="170">
        <v>530150</v>
      </c>
      <c r="K31" s="170">
        <v>2735493</v>
      </c>
      <c r="L31" s="170">
        <f t="shared" si="0"/>
        <v>18084224</v>
      </c>
      <c r="M31" s="170">
        <v>3082042</v>
      </c>
      <c r="N31" s="170">
        <v>173779</v>
      </c>
      <c r="O31" s="170">
        <v>0</v>
      </c>
      <c r="P31" s="170">
        <v>908083</v>
      </c>
      <c r="Q31" s="111">
        <v>24</v>
      </c>
    </row>
    <row r="32" spans="1:17" x14ac:dyDescent="0.2">
      <c r="A32" s="111">
        <v>25</v>
      </c>
      <c r="B32" s="111" t="s">
        <v>132</v>
      </c>
      <c r="C32" s="170">
        <v>1434338</v>
      </c>
      <c r="D32" s="170">
        <v>1434338</v>
      </c>
      <c r="E32" s="170">
        <v>577005</v>
      </c>
      <c r="F32" s="170">
        <v>1221391</v>
      </c>
      <c r="G32" s="170">
        <v>0</v>
      </c>
      <c r="H32" s="170">
        <v>989415</v>
      </c>
      <c r="I32" s="170">
        <v>0</v>
      </c>
      <c r="J32" s="170">
        <v>131126</v>
      </c>
      <c r="K32" s="170">
        <v>173559</v>
      </c>
      <c r="L32" s="170">
        <f t="shared" si="0"/>
        <v>3537419</v>
      </c>
      <c r="M32" s="170">
        <v>976583</v>
      </c>
      <c r="N32" s="170">
        <v>21795</v>
      </c>
      <c r="O32" s="170">
        <v>0</v>
      </c>
      <c r="P32" s="170">
        <v>570712</v>
      </c>
      <c r="Q32" s="111">
        <v>25</v>
      </c>
    </row>
    <row r="33" spans="1:17" x14ac:dyDescent="0.2">
      <c r="A33" s="111">
        <v>26</v>
      </c>
      <c r="B33" s="111" t="s">
        <v>133</v>
      </c>
      <c r="C33" s="170">
        <v>1416064</v>
      </c>
      <c r="D33" s="170">
        <v>1416064</v>
      </c>
      <c r="E33" s="170">
        <v>455900</v>
      </c>
      <c r="F33" s="170">
        <v>2027666</v>
      </c>
      <c r="G33" s="170">
        <v>0</v>
      </c>
      <c r="H33" s="170">
        <v>2027666</v>
      </c>
      <c r="I33" s="170">
        <v>0</v>
      </c>
      <c r="J33" s="170">
        <v>63726</v>
      </c>
      <c r="K33" s="170">
        <v>1175197</v>
      </c>
      <c r="L33" s="170">
        <f t="shared" si="0"/>
        <v>5138553</v>
      </c>
      <c r="M33" s="170">
        <v>2050595</v>
      </c>
      <c r="N33" s="170">
        <v>21918</v>
      </c>
      <c r="O33" s="170">
        <v>0</v>
      </c>
      <c r="P33" s="170">
        <v>204668</v>
      </c>
      <c r="Q33" s="111">
        <v>26</v>
      </c>
    </row>
    <row r="34" spans="1:17" x14ac:dyDescent="0.2">
      <c r="A34" s="111">
        <v>27</v>
      </c>
      <c r="B34" s="111" t="s">
        <v>134</v>
      </c>
      <c r="C34" s="170">
        <v>4160130</v>
      </c>
      <c r="D34" s="170">
        <v>4160130</v>
      </c>
      <c r="E34" s="170">
        <v>2958889</v>
      </c>
      <c r="F34" s="170">
        <v>4275738</v>
      </c>
      <c r="G34" s="170">
        <v>0</v>
      </c>
      <c r="H34" s="170">
        <v>3855322</v>
      </c>
      <c r="I34" s="170">
        <v>221118</v>
      </c>
      <c r="J34" s="170">
        <v>276066</v>
      </c>
      <c r="K34" s="170">
        <v>1672710</v>
      </c>
      <c r="L34" s="170">
        <f t="shared" si="0"/>
        <v>13343533</v>
      </c>
      <c r="M34" s="170">
        <v>3198814</v>
      </c>
      <c r="N34" s="170">
        <v>97090</v>
      </c>
      <c r="O34" s="170">
        <v>0</v>
      </c>
      <c r="P34" s="170">
        <v>959302</v>
      </c>
      <c r="Q34" s="111">
        <v>27</v>
      </c>
    </row>
    <row r="35" spans="1:17" x14ac:dyDescent="0.2">
      <c r="A35" s="111">
        <v>28</v>
      </c>
      <c r="B35" s="111" t="s">
        <v>135</v>
      </c>
      <c r="C35" s="170">
        <v>998781</v>
      </c>
      <c r="D35" s="170">
        <v>998781</v>
      </c>
      <c r="E35" s="170">
        <v>1261975</v>
      </c>
      <c r="F35" s="170">
        <v>1437602</v>
      </c>
      <c r="G35" s="170">
        <v>342865</v>
      </c>
      <c r="H35" s="170">
        <v>1094737</v>
      </c>
      <c r="I35" s="170">
        <v>0</v>
      </c>
      <c r="J35" s="170">
        <v>136267</v>
      </c>
      <c r="K35" s="170">
        <v>177768</v>
      </c>
      <c r="L35" s="170">
        <f t="shared" si="0"/>
        <v>4012393</v>
      </c>
      <c r="M35" s="170">
        <v>1181917</v>
      </c>
      <c r="N35" s="170">
        <v>112506</v>
      </c>
      <c r="O35" s="170">
        <v>0</v>
      </c>
      <c r="P35" s="170">
        <v>402526</v>
      </c>
      <c r="Q35" s="111">
        <v>28</v>
      </c>
    </row>
    <row r="36" spans="1:17" x14ac:dyDescent="0.2">
      <c r="A36" s="111">
        <v>29</v>
      </c>
      <c r="B36" s="111" t="s">
        <v>78</v>
      </c>
      <c r="C36" s="170">
        <v>264045555</v>
      </c>
      <c r="D36" s="170">
        <v>0</v>
      </c>
      <c r="E36" s="170">
        <v>285373995</v>
      </c>
      <c r="F36" s="170">
        <v>92554404</v>
      </c>
      <c r="G36" s="170">
        <v>61364217</v>
      </c>
      <c r="H36" s="170">
        <v>0</v>
      </c>
      <c r="I36" s="170">
        <v>14151747</v>
      </c>
      <c r="J36" s="170">
        <v>17739608</v>
      </c>
      <c r="K36" s="170">
        <v>90416897</v>
      </c>
      <c r="L36" s="170">
        <f t="shared" si="0"/>
        <v>750130459</v>
      </c>
      <c r="M36" s="170">
        <v>43679569</v>
      </c>
      <c r="N36" s="170">
        <v>11722349</v>
      </c>
      <c r="O36" s="170">
        <v>7322736</v>
      </c>
      <c r="P36" s="170">
        <v>22632639</v>
      </c>
      <c r="Q36" s="111">
        <v>29</v>
      </c>
    </row>
    <row r="37" spans="1:17" x14ac:dyDescent="0.2">
      <c r="A37" s="111">
        <v>30</v>
      </c>
      <c r="B37" s="111" t="s">
        <v>136</v>
      </c>
      <c r="C37" s="170">
        <v>8801843</v>
      </c>
      <c r="D37" s="170">
        <v>8801843</v>
      </c>
      <c r="E37" s="170">
        <v>13662574</v>
      </c>
      <c r="F37" s="170">
        <v>6991654</v>
      </c>
      <c r="G37" s="170">
        <v>3601928</v>
      </c>
      <c r="H37" s="170">
        <v>3261710</v>
      </c>
      <c r="I37" s="170">
        <v>3582</v>
      </c>
      <c r="J37" s="170">
        <v>1616685</v>
      </c>
      <c r="K37" s="170">
        <v>2773395</v>
      </c>
      <c r="L37" s="170">
        <f t="shared" si="0"/>
        <v>33846151</v>
      </c>
      <c r="M37" s="170">
        <v>5013960</v>
      </c>
      <c r="N37" s="170">
        <v>192014</v>
      </c>
      <c r="O37" s="170">
        <v>10483</v>
      </c>
      <c r="P37" s="170">
        <v>2205120</v>
      </c>
      <c r="Q37" s="111">
        <v>30</v>
      </c>
    </row>
    <row r="38" spans="1:17" x14ac:dyDescent="0.2">
      <c r="A38" s="111">
        <v>31</v>
      </c>
      <c r="B38" s="111" t="s">
        <v>137</v>
      </c>
      <c r="C38" s="170">
        <v>1446698</v>
      </c>
      <c r="D38" s="170">
        <v>1446698</v>
      </c>
      <c r="E38" s="170">
        <v>1878626</v>
      </c>
      <c r="F38" s="170">
        <v>1080813</v>
      </c>
      <c r="G38" s="170">
        <v>0</v>
      </c>
      <c r="H38" s="170">
        <v>1080813</v>
      </c>
      <c r="I38" s="170">
        <v>0</v>
      </c>
      <c r="J38" s="170">
        <v>243244</v>
      </c>
      <c r="K38" s="170">
        <v>146953</v>
      </c>
      <c r="L38" s="170">
        <f t="shared" si="0"/>
        <v>4796334</v>
      </c>
      <c r="M38" s="170">
        <v>1452721</v>
      </c>
      <c r="N38" s="170">
        <v>150500</v>
      </c>
      <c r="O38" s="170">
        <v>0</v>
      </c>
      <c r="P38" s="170">
        <v>461442</v>
      </c>
      <c r="Q38" s="111">
        <v>31</v>
      </c>
    </row>
    <row r="39" spans="1:17" x14ac:dyDescent="0.2">
      <c r="A39" s="111">
        <v>32</v>
      </c>
      <c r="B39" s="111" t="s">
        <v>138</v>
      </c>
      <c r="C39" s="170">
        <v>1430096</v>
      </c>
      <c r="D39" s="170">
        <v>1430096</v>
      </c>
      <c r="E39" s="170">
        <v>903221</v>
      </c>
      <c r="F39" s="170">
        <v>3055894</v>
      </c>
      <c r="G39" s="170">
        <v>0</v>
      </c>
      <c r="H39" s="170">
        <v>1812513</v>
      </c>
      <c r="I39" s="170">
        <v>0</v>
      </c>
      <c r="J39" s="170">
        <v>186813</v>
      </c>
      <c r="K39" s="170">
        <v>1937167</v>
      </c>
      <c r="L39" s="170">
        <f t="shared" si="0"/>
        <v>7513191</v>
      </c>
      <c r="M39" s="170">
        <v>1501147</v>
      </c>
      <c r="N39" s="170">
        <v>64480</v>
      </c>
      <c r="O39" s="170">
        <v>0</v>
      </c>
      <c r="P39" s="170">
        <v>841472</v>
      </c>
      <c r="Q39" s="111">
        <v>32</v>
      </c>
    </row>
    <row r="40" spans="1:17" x14ac:dyDescent="0.2">
      <c r="A40" s="111">
        <v>33</v>
      </c>
      <c r="B40" s="111" t="s">
        <v>80</v>
      </c>
      <c r="C40" s="170">
        <v>4202197</v>
      </c>
      <c r="D40" s="170">
        <v>4202197</v>
      </c>
      <c r="E40" s="170">
        <v>4365402</v>
      </c>
      <c r="F40" s="170">
        <v>9136107</v>
      </c>
      <c r="G40" s="170">
        <v>0</v>
      </c>
      <c r="H40" s="170">
        <v>9136107</v>
      </c>
      <c r="I40" s="170">
        <v>0</v>
      </c>
      <c r="J40" s="170">
        <v>449511</v>
      </c>
      <c r="K40" s="170">
        <v>1224416</v>
      </c>
      <c r="L40" s="170">
        <f t="shared" si="0"/>
        <v>19377633</v>
      </c>
      <c r="M40" s="170">
        <v>4952436</v>
      </c>
      <c r="N40" s="170">
        <v>324329</v>
      </c>
      <c r="O40" s="170">
        <v>0</v>
      </c>
      <c r="P40" s="170">
        <v>3920515</v>
      </c>
      <c r="Q40" s="111">
        <v>33</v>
      </c>
    </row>
    <row r="41" spans="1:17" x14ac:dyDescent="0.2">
      <c r="A41" s="111">
        <v>34</v>
      </c>
      <c r="B41" s="111" t="s">
        <v>139</v>
      </c>
      <c r="C41" s="170">
        <v>12446208</v>
      </c>
      <c r="D41" s="170">
        <v>12446208</v>
      </c>
      <c r="E41" s="170">
        <v>12147814</v>
      </c>
      <c r="F41" s="170">
        <v>9247847</v>
      </c>
      <c r="G41" s="170">
        <v>0</v>
      </c>
      <c r="H41" s="170">
        <v>9247847</v>
      </c>
      <c r="I41" s="170">
        <v>0</v>
      </c>
      <c r="J41" s="170">
        <v>1211823</v>
      </c>
      <c r="K41" s="170">
        <v>1284554</v>
      </c>
      <c r="L41" s="170">
        <f t="shared" si="0"/>
        <v>36338246</v>
      </c>
      <c r="M41" s="170">
        <v>5918659</v>
      </c>
      <c r="N41" s="170">
        <v>387218</v>
      </c>
      <c r="O41" s="170">
        <v>4781</v>
      </c>
      <c r="P41" s="170">
        <v>2888978</v>
      </c>
      <c r="Q41" s="111">
        <v>34</v>
      </c>
    </row>
    <row r="42" spans="1:17" x14ac:dyDescent="0.2">
      <c r="A42" s="111">
        <v>35</v>
      </c>
      <c r="B42" s="111" t="s">
        <v>140</v>
      </c>
      <c r="C42" s="170">
        <v>1774953</v>
      </c>
      <c r="D42" s="170">
        <v>1774953</v>
      </c>
      <c r="E42" s="170">
        <v>804895</v>
      </c>
      <c r="F42" s="170">
        <v>2190190</v>
      </c>
      <c r="G42" s="170">
        <v>0</v>
      </c>
      <c r="H42" s="170">
        <v>2190190</v>
      </c>
      <c r="I42" s="170">
        <v>0</v>
      </c>
      <c r="J42" s="170">
        <v>129158</v>
      </c>
      <c r="K42" s="170">
        <v>605847</v>
      </c>
      <c r="L42" s="170">
        <f t="shared" si="0"/>
        <v>5505043</v>
      </c>
      <c r="M42" s="170">
        <v>2252061</v>
      </c>
      <c r="N42" s="170">
        <v>5670</v>
      </c>
      <c r="O42" s="170">
        <v>0</v>
      </c>
      <c r="P42" s="170">
        <v>78362</v>
      </c>
      <c r="Q42" s="111">
        <v>35</v>
      </c>
    </row>
    <row r="43" spans="1:17" x14ac:dyDescent="0.2">
      <c r="A43" s="111">
        <v>36</v>
      </c>
      <c r="B43" s="111" t="s">
        <v>141</v>
      </c>
      <c r="C43" s="170">
        <v>3018255</v>
      </c>
      <c r="D43" s="170">
        <v>3018255</v>
      </c>
      <c r="E43" s="170">
        <v>3036606</v>
      </c>
      <c r="F43" s="170">
        <v>5324290</v>
      </c>
      <c r="G43" s="170">
        <v>1763588</v>
      </c>
      <c r="H43" s="170">
        <v>3560702</v>
      </c>
      <c r="I43" s="170">
        <v>0</v>
      </c>
      <c r="J43" s="170">
        <v>527027</v>
      </c>
      <c r="K43" s="170">
        <v>725087</v>
      </c>
      <c r="L43" s="170">
        <f t="shared" si="0"/>
        <v>12631265</v>
      </c>
      <c r="M43" s="170">
        <v>2593222</v>
      </c>
      <c r="N43" s="170">
        <v>86677</v>
      </c>
      <c r="O43" s="170">
        <v>0</v>
      </c>
      <c r="P43" s="170">
        <v>63269</v>
      </c>
      <c r="Q43" s="111">
        <v>36</v>
      </c>
    </row>
    <row r="44" spans="1:17" x14ac:dyDescent="0.2">
      <c r="A44" s="111">
        <v>37</v>
      </c>
      <c r="B44" s="111" t="s">
        <v>142</v>
      </c>
      <c r="C44" s="170">
        <v>3462673</v>
      </c>
      <c r="D44" s="170">
        <v>3462673</v>
      </c>
      <c r="E44" s="170">
        <v>3547811</v>
      </c>
      <c r="F44" s="170">
        <v>444744</v>
      </c>
      <c r="G44" s="170">
        <v>0</v>
      </c>
      <c r="H44" s="170">
        <v>444744</v>
      </c>
      <c r="I44" s="170">
        <v>0</v>
      </c>
      <c r="J44" s="170">
        <v>577031</v>
      </c>
      <c r="K44" s="170">
        <v>1253990</v>
      </c>
      <c r="L44" s="170">
        <f t="shared" si="0"/>
        <v>9286249</v>
      </c>
      <c r="M44" s="170">
        <v>1130831</v>
      </c>
      <c r="N44" s="170">
        <v>100220</v>
      </c>
      <c r="O44" s="170">
        <v>0</v>
      </c>
      <c r="P44" s="170">
        <v>602206</v>
      </c>
      <c r="Q44" s="111">
        <v>37</v>
      </c>
    </row>
    <row r="45" spans="1:17" x14ac:dyDescent="0.2">
      <c r="A45" s="111">
        <v>38</v>
      </c>
      <c r="B45" s="111" t="s">
        <v>143</v>
      </c>
      <c r="C45" s="170">
        <v>1440197</v>
      </c>
      <c r="D45" s="170">
        <v>1440197</v>
      </c>
      <c r="E45" s="170">
        <v>668162</v>
      </c>
      <c r="F45" s="170">
        <v>1983844</v>
      </c>
      <c r="G45" s="170">
        <v>0</v>
      </c>
      <c r="H45" s="170">
        <v>1983844</v>
      </c>
      <c r="I45" s="170">
        <v>0</v>
      </c>
      <c r="J45" s="170">
        <v>136770</v>
      </c>
      <c r="K45" s="170">
        <v>179037</v>
      </c>
      <c r="L45" s="170">
        <f t="shared" si="0"/>
        <v>4408010</v>
      </c>
      <c r="M45" s="170">
        <v>2269542</v>
      </c>
      <c r="N45" s="170">
        <v>102128</v>
      </c>
      <c r="O45" s="170">
        <v>0</v>
      </c>
      <c r="P45" s="170">
        <v>32668</v>
      </c>
      <c r="Q45" s="111">
        <v>38</v>
      </c>
    </row>
    <row r="46" spans="1:17" x14ac:dyDescent="0.2">
      <c r="A46" s="111">
        <v>39</v>
      </c>
      <c r="B46" s="111" t="s">
        <v>144</v>
      </c>
      <c r="C46" s="170">
        <v>3564280</v>
      </c>
      <c r="D46" s="170">
        <v>3564280</v>
      </c>
      <c r="E46" s="170">
        <v>1708277</v>
      </c>
      <c r="F46" s="170">
        <v>2398828</v>
      </c>
      <c r="G46" s="170">
        <v>0</v>
      </c>
      <c r="H46" s="170">
        <v>2268742</v>
      </c>
      <c r="I46" s="170">
        <v>0</v>
      </c>
      <c r="J46" s="170">
        <v>307838</v>
      </c>
      <c r="K46" s="170">
        <v>312870</v>
      </c>
      <c r="L46" s="170">
        <f t="shared" si="0"/>
        <v>8292093</v>
      </c>
      <c r="M46" s="170">
        <v>1845345</v>
      </c>
      <c r="N46" s="170">
        <v>70943</v>
      </c>
      <c r="O46" s="170">
        <v>8374</v>
      </c>
      <c r="P46" s="170">
        <v>667701</v>
      </c>
      <c r="Q46" s="111">
        <v>39</v>
      </c>
    </row>
    <row r="47" spans="1:17" x14ac:dyDescent="0.2">
      <c r="A47" s="139">
        <v>40</v>
      </c>
      <c r="B47" s="139" t="s">
        <v>145</v>
      </c>
      <c r="C47" s="174">
        <v>1099079</v>
      </c>
      <c r="D47" s="174">
        <v>1099079</v>
      </c>
      <c r="E47" s="174">
        <v>653359</v>
      </c>
      <c r="F47" s="174">
        <v>2018912</v>
      </c>
      <c r="G47" s="174">
        <v>0</v>
      </c>
      <c r="H47" s="174">
        <v>1951803</v>
      </c>
      <c r="I47" s="174">
        <v>67109</v>
      </c>
      <c r="J47" s="174">
        <v>148292</v>
      </c>
      <c r="K47" s="174">
        <v>696762</v>
      </c>
      <c r="L47" s="174">
        <f t="shared" si="0"/>
        <v>4616404</v>
      </c>
      <c r="M47" s="174">
        <v>1994727</v>
      </c>
      <c r="N47" s="174">
        <v>9034</v>
      </c>
      <c r="O47" s="174">
        <v>0</v>
      </c>
      <c r="P47" s="174">
        <v>79848</v>
      </c>
      <c r="Q47" s="139">
        <v>40</v>
      </c>
    </row>
    <row r="48" spans="1:17" x14ac:dyDescent="0.2">
      <c r="A48" s="111">
        <v>41</v>
      </c>
      <c r="B48" s="111" t="s">
        <v>146</v>
      </c>
      <c r="C48" s="170">
        <v>3510238</v>
      </c>
      <c r="D48" s="170">
        <v>3510238</v>
      </c>
      <c r="E48" s="170">
        <v>1250721</v>
      </c>
      <c r="F48" s="170">
        <v>5196883</v>
      </c>
      <c r="G48" s="170">
        <v>0</v>
      </c>
      <c r="H48" s="170">
        <v>4688853</v>
      </c>
      <c r="I48" s="170">
        <v>0</v>
      </c>
      <c r="J48" s="170">
        <v>223176</v>
      </c>
      <c r="K48" s="170">
        <v>290648</v>
      </c>
      <c r="L48" s="170">
        <f t="shared" si="0"/>
        <v>10471666</v>
      </c>
      <c r="M48" s="170">
        <v>4368490</v>
      </c>
      <c r="N48" s="170">
        <v>39240</v>
      </c>
      <c r="O48" s="170">
        <v>5717</v>
      </c>
      <c r="P48" s="170">
        <v>364450</v>
      </c>
      <c r="Q48" s="111">
        <v>41</v>
      </c>
    </row>
    <row r="49" spans="1:17" x14ac:dyDescent="0.2">
      <c r="A49" s="111">
        <v>42</v>
      </c>
      <c r="B49" s="111" t="s">
        <v>147</v>
      </c>
      <c r="C49" s="170">
        <v>24420547</v>
      </c>
      <c r="D49" s="170">
        <v>24420547</v>
      </c>
      <c r="E49" s="170">
        <v>25432268</v>
      </c>
      <c r="F49" s="170">
        <v>11080096</v>
      </c>
      <c r="G49" s="170">
        <v>0</v>
      </c>
      <c r="H49" s="170">
        <v>10060043</v>
      </c>
      <c r="I49" s="170">
        <v>515936</v>
      </c>
      <c r="J49" s="170">
        <v>1508397</v>
      </c>
      <c r="K49" s="170">
        <v>1020245</v>
      </c>
      <c r="L49" s="170">
        <f t="shared" si="0"/>
        <v>63461553</v>
      </c>
      <c r="M49" s="170">
        <v>8174647</v>
      </c>
      <c r="N49" s="170">
        <v>523954</v>
      </c>
      <c r="O49" s="170">
        <v>48265</v>
      </c>
      <c r="P49" s="170">
        <v>3452822</v>
      </c>
      <c r="Q49" s="111">
        <v>42</v>
      </c>
    </row>
    <row r="50" spans="1:17" x14ac:dyDescent="0.2">
      <c r="A50" s="111">
        <v>43</v>
      </c>
      <c r="B50" s="111" t="s">
        <v>148</v>
      </c>
      <c r="C50" s="170">
        <v>75078723</v>
      </c>
      <c r="D50" s="170">
        <v>0</v>
      </c>
      <c r="E50" s="170">
        <v>58313366</v>
      </c>
      <c r="F50" s="170">
        <v>44546097</v>
      </c>
      <c r="G50" s="170">
        <v>36810569</v>
      </c>
      <c r="H50" s="170">
        <v>1585863</v>
      </c>
      <c r="I50" s="170">
        <v>596906</v>
      </c>
      <c r="J50" s="170">
        <v>4929777</v>
      </c>
      <c r="K50" s="170">
        <v>2830807</v>
      </c>
      <c r="L50" s="170">
        <f t="shared" si="0"/>
        <v>185698770</v>
      </c>
      <c r="M50" s="170">
        <v>17976725</v>
      </c>
      <c r="N50" s="170">
        <v>1686082</v>
      </c>
      <c r="O50" s="170">
        <v>80323</v>
      </c>
      <c r="P50" s="170">
        <v>3876704</v>
      </c>
      <c r="Q50" s="111">
        <v>43</v>
      </c>
    </row>
    <row r="51" spans="1:17" x14ac:dyDescent="0.2">
      <c r="A51" s="111">
        <v>44</v>
      </c>
      <c r="B51" s="111" t="s">
        <v>149</v>
      </c>
      <c r="C51" s="170">
        <v>5920831</v>
      </c>
      <c r="D51" s="170">
        <v>5920831</v>
      </c>
      <c r="E51" s="170">
        <v>2627487</v>
      </c>
      <c r="F51" s="170">
        <v>3289792</v>
      </c>
      <c r="G51" s="170">
        <v>2915327</v>
      </c>
      <c r="H51" s="170">
        <v>0</v>
      </c>
      <c r="I51" s="170">
        <v>374465</v>
      </c>
      <c r="J51" s="170">
        <v>363820</v>
      </c>
      <c r="K51" s="170">
        <v>1711967</v>
      </c>
      <c r="L51" s="170">
        <f t="shared" si="0"/>
        <v>13913897</v>
      </c>
      <c r="M51" s="170">
        <v>4654854</v>
      </c>
      <c r="N51" s="170">
        <v>344043</v>
      </c>
      <c r="O51" s="170">
        <v>0</v>
      </c>
      <c r="P51" s="170">
        <v>90940</v>
      </c>
      <c r="Q51" s="111">
        <v>44</v>
      </c>
    </row>
    <row r="52" spans="1:17" x14ac:dyDescent="0.2">
      <c r="A52" s="111">
        <v>45</v>
      </c>
      <c r="B52" s="111" t="s">
        <v>150</v>
      </c>
      <c r="C52" s="170">
        <v>572450</v>
      </c>
      <c r="D52" s="170">
        <v>572450</v>
      </c>
      <c r="E52" s="170">
        <v>104280</v>
      </c>
      <c r="F52" s="170">
        <v>65690</v>
      </c>
      <c r="G52" s="170">
        <v>0</v>
      </c>
      <c r="H52" s="170">
        <v>65690</v>
      </c>
      <c r="I52" s="170">
        <v>0</v>
      </c>
      <c r="J52" s="170">
        <v>58939</v>
      </c>
      <c r="K52" s="170">
        <v>159488</v>
      </c>
      <c r="L52" s="170">
        <f t="shared" si="0"/>
        <v>960847</v>
      </c>
      <c r="M52" s="170">
        <v>503751</v>
      </c>
      <c r="N52" s="170">
        <v>15393</v>
      </c>
      <c r="O52" s="170">
        <v>19750</v>
      </c>
      <c r="P52" s="170">
        <v>20240</v>
      </c>
      <c r="Q52" s="111">
        <v>45</v>
      </c>
    </row>
    <row r="53" spans="1:17" x14ac:dyDescent="0.2">
      <c r="A53" s="111">
        <v>46</v>
      </c>
      <c r="B53" s="111" t="s">
        <v>151</v>
      </c>
      <c r="C53" s="170">
        <v>3844692</v>
      </c>
      <c r="D53" s="170">
        <v>3844692</v>
      </c>
      <c r="E53" s="170">
        <v>4693738</v>
      </c>
      <c r="F53" s="170">
        <v>1364090</v>
      </c>
      <c r="G53" s="170">
        <v>0</v>
      </c>
      <c r="H53" s="170">
        <v>1364090</v>
      </c>
      <c r="I53" s="170">
        <v>0</v>
      </c>
      <c r="J53" s="170">
        <v>471102</v>
      </c>
      <c r="K53" s="170">
        <v>3229630</v>
      </c>
      <c r="L53" s="170">
        <f t="shared" si="0"/>
        <v>13603252</v>
      </c>
      <c r="M53" s="170">
        <v>2292248</v>
      </c>
      <c r="N53" s="170">
        <v>40852</v>
      </c>
      <c r="O53" s="170">
        <v>0</v>
      </c>
      <c r="P53" s="170">
        <v>2548262</v>
      </c>
      <c r="Q53" s="111">
        <v>46</v>
      </c>
    </row>
    <row r="54" spans="1:17" x14ac:dyDescent="0.2">
      <c r="A54" s="111">
        <v>47</v>
      </c>
      <c r="B54" s="111" t="s">
        <v>152</v>
      </c>
      <c r="C54" s="170">
        <v>13740520</v>
      </c>
      <c r="D54" s="170">
        <v>0</v>
      </c>
      <c r="E54" s="170">
        <v>11324115</v>
      </c>
      <c r="F54" s="170">
        <v>5747416</v>
      </c>
      <c r="G54" s="170">
        <v>0</v>
      </c>
      <c r="H54" s="170">
        <v>5747416</v>
      </c>
      <c r="I54" s="170">
        <v>0</v>
      </c>
      <c r="J54" s="170">
        <v>1141049</v>
      </c>
      <c r="K54" s="170">
        <v>558402</v>
      </c>
      <c r="L54" s="170">
        <f t="shared" si="0"/>
        <v>32511502</v>
      </c>
      <c r="M54" s="170">
        <v>4157715</v>
      </c>
      <c r="N54" s="170">
        <v>717204</v>
      </c>
      <c r="O54" s="170">
        <v>160937</v>
      </c>
      <c r="P54" s="170">
        <v>2123959</v>
      </c>
      <c r="Q54" s="111">
        <v>47</v>
      </c>
    </row>
    <row r="55" spans="1:17" x14ac:dyDescent="0.2">
      <c r="A55" s="111">
        <v>48</v>
      </c>
      <c r="B55" s="111" t="s">
        <v>153</v>
      </c>
      <c r="C55" s="170">
        <v>1171687</v>
      </c>
      <c r="D55" s="170">
        <v>1171687</v>
      </c>
      <c r="E55" s="170">
        <v>624068</v>
      </c>
      <c r="F55" s="170">
        <v>525776</v>
      </c>
      <c r="G55" s="170">
        <v>0</v>
      </c>
      <c r="H55" s="170">
        <v>525776</v>
      </c>
      <c r="I55" s="170">
        <v>0</v>
      </c>
      <c r="J55" s="170">
        <v>45990</v>
      </c>
      <c r="K55" s="170">
        <v>182762</v>
      </c>
      <c r="L55" s="170">
        <f t="shared" si="0"/>
        <v>2550283</v>
      </c>
      <c r="M55" s="170">
        <v>730924</v>
      </c>
      <c r="N55" s="170">
        <v>24846</v>
      </c>
      <c r="O55" s="170">
        <v>0</v>
      </c>
      <c r="P55" s="170">
        <v>75311</v>
      </c>
      <c r="Q55" s="111">
        <v>48</v>
      </c>
    </row>
    <row r="56" spans="1:17" x14ac:dyDescent="0.2">
      <c r="A56" s="111">
        <v>49</v>
      </c>
      <c r="B56" s="111" t="s">
        <v>154</v>
      </c>
      <c r="C56" s="170">
        <v>3301522</v>
      </c>
      <c r="D56" s="170">
        <v>3301522</v>
      </c>
      <c r="E56" s="170">
        <v>4227139</v>
      </c>
      <c r="F56" s="170">
        <v>2755339</v>
      </c>
      <c r="G56" s="170">
        <v>0</v>
      </c>
      <c r="H56" s="170">
        <v>2755339</v>
      </c>
      <c r="I56" s="170">
        <v>0</v>
      </c>
      <c r="J56" s="170">
        <v>295281</v>
      </c>
      <c r="K56" s="170">
        <v>1231297</v>
      </c>
      <c r="L56" s="170">
        <f t="shared" si="0"/>
        <v>11810578</v>
      </c>
      <c r="M56" s="170">
        <v>2162971</v>
      </c>
      <c r="N56" s="170">
        <v>56782</v>
      </c>
      <c r="O56" s="170">
        <v>0</v>
      </c>
      <c r="P56" s="170">
        <v>270683</v>
      </c>
      <c r="Q56" s="111">
        <v>49</v>
      </c>
    </row>
    <row r="57" spans="1:17" x14ac:dyDescent="0.2">
      <c r="A57" s="111">
        <v>50</v>
      </c>
      <c r="B57" s="111" t="s">
        <v>155</v>
      </c>
      <c r="C57" s="174">
        <v>985511</v>
      </c>
      <c r="D57" s="174">
        <v>985511</v>
      </c>
      <c r="E57" s="174">
        <v>1645656</v>
      </c>
      <c r="F57" s="174">
        <v>1255824</v>
      </c>
      <c r="G57" s="174">
        <v>0</v>
      </c>
      <c r="H57" s="174">
        <v>1255824</v>
      </c>
      <c r="I57" s="174">
        <v>0</v>
      </c>
      <c r="J57" s="174">
        <v>152040</v>
      </c>
      <c r="K57" s="174">
        <v>871281</v>
      </c>
      <c r="L57" s="174">
        <f t="shared" si="0"/>
        <v>4910312</v>
      </c>
      <c r="M57" s="174">
        <v>800542</v>
      </c>
      <c r="N57" s="174">
        <v>237796</v>
      </c>
      <c r="O57" s="174">
        <v>0</v>
      </c>
      <c r="P57" s="174">
        <v>115090</v>
      </c>
      <c r="Q57" s="111">
        <v>50</v>
      </c>
    </row>
    <row r="58" spans="1:17" x14ac:dyDescent="0.2">
      <c r="A58" s="111">
        <v>51</v>
      </c>
      <c r="B58" s="111" t="s">
        <v>156</v>
      </c>
      <c r="C58" s="169">
        <v>1943981</v>
      </c>
      <c r="D58" s="169">
        <v>1943981</v>
      </c>
      <c r="E58" s="169">
        <v>1624662</v>
      </c>
      <c r="F58" s="169">
        <v>1122021</v>
      </c>
      <c r="G58" s="169">
        <v>965216</v>
      </c>
      <c r="H58" s="169">
        <v>79988</v>
      </c>
      <c r="I58" s="169">
        <v>76817</v>
      </c>
      <c r="J58" s="169">
        <v>144766</v>
      </c>
      <c r="K58" s="169">
        <v>309707</v>
      </c>
      <c r="L58" s="169">
        <f t="shared" si="0"/>
        <v>5145137</v>
      </c>
      <c r="M58" s="169">
        <v>1343512</v>
      </c>
      <c r="N58" s="169">
        <v>25109</v>
      </c>
      <c r="O58" s="169">
        <v>0</v>
      </c>
      <c r="P58" s="169">
        <v>303558</v>
      </c>
      <c r="Q58" s="111">
        <v>51</v>
      </c>
    </row>
    <row r="59" spans="1:17" x14ac:dyDescent="0.2">
      <c r="A59" s="111">
        <v>52</v>
      </c>
      <c r="B59" s="111" t="s">
        <v>157</v>
      </c>
      <c r="C59" s="170">
        <v>2407950</v>
      </c>
      <c r="D59" s="170">
        <v>2407950</v>
      </c>
      <c r="E59" s="170">
        <v>342137</v>
      </c>
      <c r="F59" s="170">
        <v>3997040</v>
      </c>
      <c r="G59" s="170">
        <v>0</v>
      </c>
      <c r="H59" s="170">
        <v>3997040</v>
      </c>
      <c r="I59" s="170">
        <v>0</v>
      </c>
      <c r="J59" s="170">
        <v>71881</v>
      </c>
      <c r="K59" s="170">
        <v>103727</v>
      </c>
      <c r="L59" s="170">
        <f t="shared" si="0"/>
        <v>6922735</v>
      </c>
      <c r="M59" s="170">
        <v>3270311</v>
      </c>
      <c r="N59" s="170">
        <v>113915</v>
      </c>
      <c r="O59" s="170">
        <v>2585</v>
      </c>
      <c r="P59" s="170">
        <v>422046</v>
      </c>
      <c r="Q59" s="111">
        <v>52</v>
      </c>
    </row>
    <row r="60" spans="1:17" x14ac:dyDescent="0.2">
      <c r="A60" s="111">
        <v>53</v>
      </c>
      <c r="B60" s="111" t="s">
        <v>158</v>
      </c>
      <c r="C60" s="170">
        <v>60335237</v>
      </c>
      <c r="D60" s="170">
        <v>57192018</v>
      </c>
      <c r="E60" s="170">
        <v>74589881</v>
      </c>
      <c r="F60" s="170">
        <v>27905679</v>
      </c>
      <c r="G60" s="170">
        <v>20173001</v>
      </c>
      <c r="H60" s="170">
        <v>3353346</v>
      </c>
      <c r="I60" s="170">
        <v>2118313</v>
      </c>
      <c r="J60" s="170">
        <v>8651005</v>
      </c>
      <c r="K60" s="170">
        <v>10902163</v>
      </c>
      <c r="L60" s="170">
        <f t="shared" si="0"/>
        <v>182383965</v>
      </c>
      <c r="M60" s="170">
        <v>14487492</v>
      </c>
      <c r="N60" s="170">
        <v>733547</v>
      </c>
      <c r="O60" s="170">
        <v>84026</v>
      </c>
      <c r="P60" s="170">
        <v>5382012</v>
      </c>
      <c r="Q60" s="111">
        <v>53</v>
      </c>
    </row>
    <row r="61" spans="1:17" x14ac:dyDescent="0.2">
      <c r="A61" s="111">
        <v>54</v>
      </c>
      <c r="B61" s="111" t="s">
        <v>159</v>
      </c>
      <c r="C61" s="170">
        <v>4813460</v>
      </c>
      <c r="D61" s="170">
        <v>4813460</v>
      </c>
      <c r="E61" s="170">
        <v>4740759</v>
      </c>
      <c r="F61" s="170">
        <v>5061079</v>
      </c>
      <c r="G61" s="170">
        <v>0</v>
      </c>
      <c r="H61" s="170">
        <v>2235943</v>
      </c>
      <c r="I61" s="170">
        <v>0</v>
      </c>
      <c r="J61" s="170">
        <v>625170</v>
      </c>
      <c r="K61" s="170">
        <v>674827</v>
      </c>
      <c r="L61" s="170">
        <f t="shared" si="0"/>
        <v>15915295</v>
      </c>
      <c r="M61" s="170">
        <v>2770711</v>
      </c>
      <c r="N61" s="170">
        <v>121651</v>
      </c>
      <c r="O61" s="170">
        <v>1723</v>
      </c>
      <c r="P61" s="170">
        <v>1765790</v>
      </c>
      <c r="Q61" s="111">
        <v>54</v>
      </c>
    </row>
    <row r="62" spans="1:17" x14ac:dyDescent="0.2">
      <c r="A62" s="111">
        <v>55</v>
      </c>
      <c r="B62" s="111" t="s">
        <v>160</v>
      </c>
      <c r="C62" s="170">
        <v>1000226</v>
      </c>
      <c r="D62" s="170">
        <v>1000226</v>
      </c>
      <c r="E62" s="170">
        <v>262852</v>
      </c>
      <c r="F62" s="170">
        <v>1635750</v>
      </c>
      <c r="G62" s="170">
        <v>0</v>
      </c>
      <c r="H62" s="170">
        <v>1635750</v>
      </c>
      <c r="I62" s="170">
        <v>0</v>
      </c>
      <c r="J62" s="170">
        <v>85496</v>
      </c>
      <c r="K62" s="170">
        <v>236823</v>
      </c>
      <c r="L62" s="170">
        <f t="shared" si="0"/>
        <v>3221147</v>
      </c>
      <c r="M62" s="170">
        <v>1243066</v>
      </c>
      <c r="N62" s="170">
        <v>130055</v>
      </c>
      <c r="O62" s="170">
        <v>0</v>
      </c>
      <c r="P62" s="170">
        <v>648358</v>
      </c>
      <c r="Q62" s="111">
        <v>55</v>
      </c>
    </row>
    <row r="63" spans="1:17" x14ac:dyDescent="0.2">
      <c r="A63" s="111">
        <v>56</v>
      </c>
      <c r="B63" s="111" t="s">
        <v>161</v>
      </c>
      <c r="C63" s="170">
        <v>1930029</v>
      </c>
      <c r="D63" s="170">
        <v>1930029</v>
      </c>
      <c r="E63" s="170">
        <v>1596473</v>
      </c>
      <c r="F63" s="170">
        <v>1531601</v>
      </c>
      <c r="G63" s="170">
        <v>0</v>
      </c>
      <c r="H63" s="170">
        <v>1461148</v>
      </c>
      <c r="I63" s="170">
        <v>70411</v>
      </c>
      <c r="J63" s="170">
        <v>235243</v>
      </c>
      <c r="K63" s="170">
        <v>294103</v>
      </c>
      <c r="L63" s="170">
        <f t="shared" si="0"/>
        <v>5587449</v>
      </c>
      <c r="M63" s="170">
        <v>1233892</v>
      </c>
      <c r="N63" s="170">
        <v>49413</v>
      </c>
      <c r="O63" s="170">
        <v>0</v>
      </c>
      <c r="P63" s="170">
        <v>496812</v>
      </c>
      <c r="Q63" s="111">
        <v>56</v>
      </c>
    </row>
    <row r="64" spans="1:17" x14ac:dyDescent="0.2">
      <c r="A64" s="111">
        <v>57</v>
      </c>
      <c r="B64" s="111" t="s">
        <v>162</v>
      </c>
      <c r="C64" s="170">
        <v>1280865</v>
      </c>
      <c r="D64" s="170">
        <v>1280865</v>
      </c>
      <c r="E64" s="170">
        <v>407595</v>
      </c>
      <c r="F64" s="170">
        <v>560380</v>
      </c>
      <c r="G64" s="170">
        <v>0</v>
      </c>
      <c r="H64" s="170">
        <v>560380</v>
      </c>
      <c r="I64" s="170">
        <v>0</v>
      </c>
      <c r="J64" s="170">
        <v>143751</v>
      </c>
      <c r="K64" s="170">
        <v>117706</v>
      </c>
      <c r="L64" s="170">
        <f t="shared" si="0"/>
        <v>2510297</v>
      </c>
      <c r="M64" s="170">
        <v>577574</v>
      </c>
      <c r="N64" s="170">
        <v>1714456</v>
      </c>
      <c r="O64" s="170">
        <v>0</v>
      </c>
      <c r="P64" s="170">
        <v>20317</v>
      </c>
      <c r="Q64" s="111">
        <v>57</v>
      </c>
    </row>
    <row r="65" spans="1:17" x14ac:dyDescent="0.2">
      <c r="A65" s="111">
        <v>58</v>
      </c>
      <c r="B65" s="111" t="s">
        <v>163</v>
      </c>
      <c r="C65" s="170">
        <v>8548123</v>
      </c>
      <c r="D65" s="170">
        <v>8548123</v>
      </c>
      <c r="E65" s="170">
        <v>1069697</v>
      </c>
      <c r="F65" s="170">
        <v>3457280</v>
      </c>
      <c r="G65" s="170">
        <v>0</v>
      </c>
      <c r="H65" s="170">
        <v>3457280</v>
      </c>
      <c r="I65" s="170">
        <v>0</v>
      </c>
      <c r="J65" s="170">
        <v>228553</v>
      </c>
      <c r="K65" s="170">
        <v>1245247</v>
      </c>
      <c r="L65" s="170">
        <f t="shared" si="0"/>
        <v>14548900</v>
      </c>
      <c r="M65" s="170">
        <v>4999438</v>
      </c>
      <c r="N65" s="170">
        <v>66526</v>
      </c>
      <c r="O65" s="170">
        <v>0</v>
      </c>
      <c r="P65" s="170">
        <v>343989</v>
      </c>
      <c r="Q65" s="111">
        <v>58</v>
      </c>
    </row>
    <row r="66" spans="1:17" x14ac:dyDescent="0.2">
      <c r="A66" s="111">
        <v>59</v>
      </c>
      <c r="B66" s="111" t="s">
        <v>164</v>
      </c>
      <c r="C66" s="170">
        <v>1700572</v>
      </c>
      <c r="D66" s="170">
        <v>1700572</v>
      </c>
      <c r="E66" s="170">
        <v>459468</v>
      </c>
      <c r="F66" s="170">
        <v>1063510</v>
      </c>
      <c r="G66" s="170">
        <v>0</v>
      </c>
      <c r="H66" s="170">
        <v>1063510</v>
      </c>
      <c r="I66" s="170">
        <v>0</v>
      </c>
      <c r="J66" s="170">
        <v>108852</v>
      </c>
      <c r="K66" s="170">
        <v>412941</v>
      </c>
      <c r="L66" s="170">
        <f t="shared" si="0"/>
        <v>3745343</v>
      </c>
      <c r="M66" s="170">
        <v>1056869</v>
      </c>
      <c r="N66" s="170">
        <v>113271</v>
      </c>
      <c r="O66" s="170">
        <v>0</v>
      </c>
      <c r="P66" s="170">
        <v>17648</v>
      </c>
      <c r="Q66" s="111">
        <v>59</v>
      </c>
    </row>
    <row r="67" spans="1:17" x14ac:dyDescent="0.2">
      <c r="A67" s="111">
        <v>60</v>
      </c>
      <c r="B67" s="111" t="s">
        <v>165</v>
      </c>
      <c r="C67" s="170">
        <v>5825262</v>
      </c>
      <c r="D67" s="170">
        <v>5825262</v>
      </c>
      <c r="E67" s="170">
        <v>2543641</v>
      </c>
      <c r="F67" s="170">
        <v>12184346</v>
      </c>
      <c r="G67" s="170">
        <v>2277165</v>
      </c>
      <c r="H67" s="170">
        <v>9907181</v>
      </c>
      <c r="I67" s="170">
        <v>0</v>
      </c>
      <c r="J67" s="170">
        <v>356878</v>
      </c>
      <c r="K67" s="170">
        <v>683331</v>
      </c>
      <c r="L67" s="170">
        <f t="shared" si="0"/>
        <v>21593458</v>
      </c>
      <c r="M67" s="170">
        <v>6542351</v>
      </c>
      <c r="N67" s="170">
        <v>24307</v>
      </c>
      <c r="O67" s="170">
        <v>0</v>
      </c>
      <c r="P67" s="170">
        <v>3535971</v>
      </c>
      <c r="Q67" s="111">
        <v>60</v>
      </c>
    </row>
    <row r="68" spans="1:17" x14ac:dyDescent="0.2">
      <c r="A68" s="111">
        <v>61</v>
      </c>
      <c r="B68" s="111" t="s">
        <v>166</v>
      </c>
      <c r="C68" s="170">
        <v>1637697</v>
      </c>
      <c r="D68" s="170">
        <v>1637697</v>
      </c>
      <c r="E68" s="170">
        <v>1365525</v>
      </c>
      <c r="F68" s="170">
        <v>1073512</v>
      </c>
      <c r="G68" s="170">
        <v>0</v>
      </c>
      <c r="H68" s="170">
        <v>1073512</v>
      </c>
      <c r="I68" s="170">
        <v>0</v>
      </c>
      <c r="J68" s="170">
        <v>296197</v>
      </c>
      <c r="K68" s="170">
        <v>213054</v>
      </c>
      <c r="L68" s="170">
        <f t="shared" si="0"/>
        <v>4585985</v>
      </c>
      <c r="M68" s="170">
        <v>1262276</v>
      </c>
      <c r="N68" s="170">
        <v>5626</v>
      </c>
      <c r="O68" s="170">
        <v>0</v>
      </c>
      <c r="P68" s="170">
        <v>58675</v>
      </c>
      <c r="Q68" s="111">
        <v>61</v>
      </c>
    </row>
    <row r="69" spans="1:17" x14ac:dyDescent="0.2">
      <c r="A69" s="111">
        <v>62</v>
      </c>
      <c r="B69" s="111" t="s">
        <v>167</v>
      </c>
      <c r="C69" s="170">
        <v>2452333</v>
      </c>
      <c r="D69" s="170">
        <v>2452333</v>
      </c>
      <c r="E69" s="170">
        <v>2953882</v>
      </c>
      <c r="F69" s="170">
        <v>926255</v>
      </c>
      <c r="G69" s="170">
        <v>0</v>
      </c>
      <c r="H69" s="170">
        <v>173650</v>
      </c>
      <c r="I69" s="170">
        <v>143307</v>
      </c>
      <c r="J69" s="170">
        <v>365119</v>
      </c>
      <c r="K69" s="170">
        <v>1208077</v>
      </c>
      <c r="L69" s="170">
        <f t="shared" si="0"/>
        <v>7905666</v>
      </c>
      <c r="M69" s="170">
        <v>1017817</v>
      </c>
      <c r="N69" s="170">
        <v>107709</v>
      </c>
      <c r="O69" s="170">
        <v>0</v>
      </c>
      <c r="P69" s="170">
        <v>9629</v>
      </c>
      <c r="Q69" s="111">
        <v>62</v>
      </c>
    </row>
    <row r="70" spans="1:17" x14ac:dyDescent="0.2">
      <c r="A70" s="111">
        <v>63</v>
      </c>
      <c r="B70" s="111" t="s">
        <v>168</v>
      </c>
      <c r="C70" s="170">
        <v>2130237</v>
      </c>
      <c r="D70" s="170">
        <v>2130237</v>
      </c>
      <c r="E70" s="170">
        <v>2137854</v>
      </c>
      <c r="F70" s="170">
        <v>3684665</v>
      </c>
      <c r="G70" s="170">
        <v>3632121</v>
      </c>
      <c r="H70" s="170">
        <v>0</v>
      </c>
      <c r="I70" s="170">
        <v>52544</v>
      </c>
      <c r="J70" s="170">
        <v>122471</v>
      </c>
      <c r="K70" s="170">
        <v>429618</v>
      </c>
      <c r="L70" s="170">
        <f t="shared" si="0"/>
        <v>8504845</v>
      </c>
      <c r="M70" s="170">
        <v>3176300</v>
      </c>
      <c r="N70" s="170">
        <v>60911</v>
      </c>
      <c r="O70" s="170">
        <v>0</v>
      </c>
      <c r="P70" s="170">
        <v>365001</v>
      </c>
      <c r="Q70" s="111">
        <v>63</v>
      </c>
    </row>
    <row r="71" spans="1:17" x14ac:dyDescent="0.2">
      <c r="A71" s="111">
        <v>64</v>
      </c>
      <c r="B71" s="111" t="s">
        <v>169</v>
      </c>
      <c r="C71" s="170">
        <v>1798909</v>
      </c>
      <c r="D71" s="170">
        <v>1798909</v>
      </c>
      <c r="E71" s="170">
        <v>1025331</v>
      </c>
      <c r="F71" s="170">
        <v>2128825</v>
      </c>
      <c r="G71" s="170">
        <v>0</v>
      </c>
      <c r="H71" s="170">
        <v>2128825</v>
      </c>
      <c r="I71" s="170">
        <v>0</v>
      </c>
      <c r="J71" s="170">
        <v>208449</v>
      </c>
      <c r="K71" s="170">
        <v>446978</v>
      </c>
      <c r="L71" s="170">
        <f t="shared" si="0"/>
        <v>5608492</v>
      </c>
      <c r="M71" s="170">
        <v>1293295</v>
      </c>
      <c r="N71" s="170">
        <v>22879</v>
      </c>
      <c r="O71" s="170">
        <v>0</v>
      </c>
      <c r="P71" s="170">
        <v>975716</v>
      </c>
      <c r="Q71" s="111">
        <v>64</v>
      </c>
    </row>
    <row r="72" spans="1:17" x14ac:dyDescent="0.2">
      <c r="A72" s="111">
        <v>65</v>
      </c>
      <c r="B72" s="111" t="s">
        <v>170</v>
      </c>
      <c r="C72" s="170">
        <v>1610792</v>
      </c>
      <c r="D72" s="170">
        <v>1610792</v>
      </c>
      <c r="E72" s="170">
        <v>290683</v>
      </c>
      <c r="F72" s="170">
        <v>2168720</v>
      </c>
      <c r="G72" s="170">
        <v>0</v>
      </c>
      <c r="H72" s="170">
        <v>2168720</v>
      </c>
      <c r="I72" s="170">
        <v>0</v>
      </c>
      <c r="J72" s="170">
        <v>94432</v>
      </c>
      <c r="K72" s="170">
        <v>39310</v>
      </c>
      <c r="L72" s="170">
        <f t="shared" ref="L72:L102" si="1">(C72+E72+F72+J72+K72)</f>
        <v>4203937</v>
      </c>
      <c r="M72" s="170">
        <v>1583390</v>
      </c>
      <c r="N72" s="170">
        <v>106818</v>
      </c>
      <c r="O72" s="170">
        <v>0</v>
      </c>
      <c r="P72" s="170">
        <v>839419</v>
      </c>
      <c r="Q72" s="111">
        <v>65</v>
      </c>
    </row>
    <row r="73" spans="1:17" x14ac:dyDescent="0.2">
      <c r="A73" s="111">
        <v>66</v>
      </c>
      <c r="B73" s="111" t="s">
        <v>171</v>
      </c>
      <c r="C73" s="170">
        <v>3203426</v>
      </c>
      <c r="D73" s="170">
        <v>3203426</v>
      </c>
      <c r="E73" s="170">
        <v>6464342</v>
      </c>
      <c r="F73" s="170">
        <v>3383170</v>
      </c>
      <c r="G73" s="170">
        <v>0</v>
      </c>
      <c r="H73" s="170">
        <v>3380331</v>
      </c>
      <c r="I73" s="170">
        <v>0</v>
      </c>
      <c r="J73" s="170">
        <v>350819</v>
      </c>
      <c r="K73" s="170">
        <v>713436</v>
      </c>
      <c r="L73" s="170">
        <f t="shared" si="1"/>
        <v>14115193</v>
      </c>
      <c r="M73" s="170">
        <v>2599267</v>
      </c>
      <c r="N73" s="170">
        <v>83822</v>
      </c>
      <c r="O73" s="170">
        <v>0</v>
      </c>
      <c r="P73" s="170">
        <v>1823213</v>
      </c>
      <c r="Q73" s="111">
        <v>66</v>
      </c>
    </row>
    <row r="74" spans="1:17" x14ac:dyDescent="0.2">
      <c r="A74" s="111">
        <v>67</v>
      </c>
      <c r="B74" s="111" t="s">
        <v>172</v>
      </c>
      <c r="C74" s="170">
        <v>2990863</v>
      </c>
      <c r="D74" s="170">
        <v>2990863</v>
      </c>
      <c r="E74" s="170">
        <v>1578719</v>
      </c>
      <c r="F74" s="170">
        <v>2918185</v>
      </c>
      <c r="G74" s="170">
        <v>2538172</v>
      </c>
      <c r="H74" s="170">
        <v>270275</v>
      </c>
      <c r="I74" s="170">
        <v>0</v>
      </c>
      <c r="J74" s="170">
        <v>345865</v>
      </c>
      <c r="K74" s="170">
        <v>1038707</v>
      </c>
      <c r="L74" s="170">
        <f t="shared" si="1"/>
        <v>8872339</v>
      </c>
      <c r="M74" s="170">
        <v>2480996</v>
      </c>
      <c r="N74" s="170">
        <v>101444</v>
      </c>
      <c r="O74" s="170">
        <v>275873</v>
      </c>
      <c r="P74" s="170">
        <v>590907</v>
      </c>
      <c r="Q74" s="111">
        <v>67</v>
      </c>
    </row>
    <row r="75" spans="1:17" x14ac:dyDescent="0.2">
      <c r="A75" s="111">
        <v>68</v>
      </c>
      <c r="B75" s="111" t="s">
        <v>173</v>
      </c>
      <c r="C75" s="170">
        <v>2445690</v>
      </c>
      <c r="D75" s="170">
        <v>2445690</v>
      </c>
      <c r="E75" s="170">
        <v>1238363</v>
      </c>
      <c r="F75" s="170">
        <v>1372750</v>
      </c>
      <c r="G75" s="170">
        <v>1356868</v>
      </c>
      <c r="H75" s="170">
        <v>0</v>
      </c>
      <c r="I75" s="170">
        <v>0</v>
      </c>
      <c r="J75" s="170">
        <v>158742</v>
      </c>
      <c r="K75" s="170">
        <v>434491</v>
      </c>
      <c r="L75" s="170">
        <f t="shared" si="1"/>
        <v>5650036</v>
      </c>
      <c r="M75" s="170">
        <v>1931997</v>
      </c>
      <c r="N75" s="170">
        <v>128557</v>
      </c>
      <c r="O75" s="170">
        <v>0</v>
      </c>
      <c r="P75" s="170">
        <v>18026</v>
      </c>
      <c r="Q75" s="111">
        <v>68</v>
      </c>
    </row>
    <row r="76" spans="1:17" x14ac:dyDescent="0.2">
      <c r="A76" s="111">
        <v>69</v>
      </c>
      <c r="B76" s="111" t="s">
        <v>174</v>
      </c>
      <c r="C76" s="170">
        <v>6491094</v>
      </c>
      <c r="D76" s="170">
        <v>6491094</v>
      </c>
      <c r="E76" s="170">
        <v>2142108</v>
      </c>
      <c r="F76" s="170">
        <v>4194766</v>
      </c>
      <c r="G76" s="170">
        <v>4194766</v>
      </c>
      <c r="H76" s="170">
        <v>0</v>
      </c>
      <c r="I76" s="170">
        <v>0</v>
      </c>
      <c r="J76" s="170">
        <v>306669</v>
      </c>
      <c r="K76" s="170">
        <v>1491206</v>
      </c>
      <c r="L76" s="170">
        <f t="shared" si="1"/>
        <v>14625843</v>
      </c>
      <c r="M76" s="170">
        <v>4653331</v>
      </c>
      <c r="N76" s="170">
        <v>140390</v>
      </c>
      <c r="O76" s="170">
        <v>0</v>
      </c>
      <c r="P76" s="170">
        <v>76867</v>
      </c>
      <c r="Q76" s="111">
        <v>69</v>
      </c>
    </row>
    <row r="77" spans="1:17" x14ac:dyDescent="0.2">
      <c r="A77" s="111">
        <v>70</v>
      </c>
      <c r="B77" s="111" t="s">
        <v>175</v>
      </c>
      <c r="C77" s="170">
        <v>4135892</v>
      </c>
      <c r="D77" s="170">
        <v>4135892</v>
      </c>
      <c r="E77" s="170">
        <v>1529625</v>
      </c>
      <c r="F77" s="170">
        <v>582599</v>
      </c>
      <c r="G77" s="170">
        <v>0</v>
      </c>
      <c r="H77" s="170">
        <v>582599</v>
      </c>
      <c r="I77" s="170">
        <v>0</v>
      </c>
      <c r="J77" s="170">
        <v>299015</v>
      </c>
      <c r="K77" s="170">
        <v>1251401</v>
      </c>
      <c r="L77" s="170">
        <f t="shared" si="1"/>
        <v>7798532</v>
      </c>
      <c r="M77" s="170">
        <v>1092386</v>
      </c>
      <c r="N77" s="170">
        <v>39765</v>
      </c>
      <c r="O77" s="170">
        <v>0</v>
      </c>
      <c r="P77" s="170">
        <v>672296</v>
      </c>
      <c r="Q77" s="111">
        <v>70</v>
      </c>
    </row>
    <row r="78" spans="1:17" x14ac:dyDescent="0.2">
      <c r="A78" s="111">
        <v>71</v>
      </c>
      <c r="B78" s="111" t="s">
        <v>176</v>
      </c>
      <c r="C78" s="170">
        <v>2014609</v>
      </c>
      <c r="D78" s="170">
        <v>2014609</v>
      </c>
      <c r="E78" s="170">
        <v>762130</v>
      </c>
      <c r="F78" s="170">
        <v>4876220</v>
      </c>
      <c r="G78" s="170">
        <v>0</v>
      </c>
      <c r="H78" s="170">
        <v>4378403</v>
      </c>
      <c r="I78" s="170">
        <v>0</v>
      </c>
      <c r="J78" s="170">
        <v>54892</v>
      </c>
      <c r="K78" s="170">
        <v>130780</v>
      </c>
      <c r="L78" s="170">
        <f t="shared" si="1"/>
        <v>7838631</v>
      </c>
      <c r="M78" s="170">
        <v>2784093</v>
      </c>
      <c r="N78" s="170">
        <v>66539</v>
      </c>
      <c r="O78" s="170">
        <v>0</v>
      </c>
      <c r="P78" s="170">
        <v>1843521</v>
      </c>
      <c r="Q78" s="111">
        <v>71</v>
      </c>
    </row>
    <row r="79" spans="1:17" x14ac:dyDescent="0.2">
      <c r="A79" s="111">
        <v>72</v>
      </c>
      <c r="B79" s="111" t="s">
        <v>177</v>
      </c>
      <c r="C79" s="170">
        <v>6067712</v>
      </c>
      <c r="D79" s="170">
        <v>0</v>
      </c>
      <c r="E79" s="170">
        <v>3309249</v>
      </c>
      <c r="F79" s="170">
        <v>3317675</v>
      </c>
      <c r="G79" s="170">
        <v>0</v>
      </c>
      <c r="H79" s="170">
        <v>997156</v>
      </c>
      <c r="I79" s="170">
        <v>714454</v>
      </c>
      <c r="J79" s="170">
        <v>1088395</v>
      </c>
      <c r="K79" s="170">
        <v>459589</v>
      </c>
      <c r="L79" s="170">
        <f t="shared" si="1"/>
        <v>14242620</v>
      </c>
      <c r="M79" s="170">
        <v>3153978</v>
      </c>
      <c r="N79" s="170">
        <v>220174</v>
      </c>
      <c r="O79" s="170">
        <v>0</v>
      </c>
      <c r="P79" s="170">
        <v>1210571</v>
      </c>
      <c r="Q79" s="111">
        <v>72</v>
      </c>
    </row>
    <row r="80" spans="1:17" x14ac:dyDescent="0.2">
      <c r="A80" s="111">
        <v>73</v>
      </c>
      <c r="B80" s="111" t="s">
        <v>178</v>
      </c>
      <c r="C80" s="170">
        <v>96563000</v>
      </c>
      <c r="D80" s="170">
        <v>0</v>
      </c>
      <c r="E80" s="170">
        <v>114470000</v>
      </c>
      <c r="F80" s="170">
        <v>44990000</v>
      </c>
      <c r="G80" s="170">
        <v>0</v>
      </c>
      <c r="H80" s="170">
        <v>40581000</v>
      </c>
      <c r="I80" s="170">
        <v>849000</v>
      </c>
      <c r="J80" s="170">
        <v>16324000</v>
      </c>
      <c r="K80" s="170">
        <v>12958000</v>
      </c>
      <c r="L80" s="170">
        <f t="shared" si="1"/>
        <v>285305000</v>
      </c>
      <c r="M80" s="170">
        <v>13840000</v>
      </c>
      <c r="N80" s="170">
        <v>351000</v>
      </c>
      <c r="O80" s="170">
        <v>547000</v>
      </c>
      <c r="P80" s="170">
        <v>7834000</v>
      </c>
      <c r="Q80" s="111">
        <v>73</v>
      </c>
    </row>
    <row r="81" spans="1:17" x14ac:dyDescent="0.2">
      <c r="A81" s="111">
        <v>74</v>
      </c>
      <c r="B81" s="111" t="s">
        <v>179</v>
      </c>
      <c r="C81" s="170">
        <v>2875894</v>
      </c>
      <c r="D81" s="170">
        <v>2875894</v>
      </c>
      <c r="E81" s="170">
        <v>660965</v>
      </c>
      <c r="F81" s="170">
        <v>4723132</v>
      </c>
      <c r="G81" s="170">
        <v>0</v>
      </c>
      <c r="H81" s="170">
        <v>3891782</v>
      </c>
      <c r="I81" s="170">
        <v>0</v>
      </c>
      <c r="J81" s="170">
        <v>248620</v>
      </c>
      <c r="K81" s="170">
        <v>1288222</v>
      </c>
      <c r="L81" s="170">
        <f t="shared" si="1"/>
        <v>9796833</v>
      </c>
      <c r="M81" s="170">
        <v>5305229</v>
      </c>
      <c r="N81" s="170">
        <v>345535</v>
      </c>
      <c r="O81" s="170">
        <v>0</v>
      </c>
      <c r="P81" s="170">
        <v>130168</v>
      </c>
      <c r="Q81" s="111">
        <v>74</v>
      </c>
    </row>
    <row r="82" spans="1:17" x14ac:dyDescent="0.2">
      <c r="A82" s="111">
        <v>75</v>
      </c>
      <c r="B82" s="111" t="s">
        <v>180</v>
      </c>
      <c r="C82" s="170">
        <v>1441427</v>
      </c>
      <c r="D82" s="170">
        <v>1441427</v>
      </c>
      <c r="E82" s="170">
        <v>849126</v>
      </c>
      <c r="F82" s="170">
        <v>457957</v>
      </c>
      <c r="G82" s="170">
        <v>0</v>
      </c>
      <c r="H82" s="170">
        <v>457957</v>
      </c>
      <c r="I82" s="170">
        <v>0</v>
      </c>
      <c r="J82" s="170">
        <v>122788</v>
      </c>
      <c r="K82" s="170">
        <v>575292</v>
      </c>
      <c r="L82" s="170">
        <f t="shared" si="1"/>
        <v>3446590</v>
      </c>
      <c r="M82" s="170">
        <v>781447</v>
      </c>
      <c r="N82" s="170">
        <v>11068</v>
      </c>
      <c r="O82" s="170">
        <v>0</v>
      </c>
      <c r="P82" s="170">
        <v>46617</v>
      </c>
      <c r="Q82" s="111">
        <v>75</v>
      </c>
    </row>
    <row r="83" spans="1:17" x14ac:dyDescent="0.2">
      <c r="A83" s="111">
        <v>76</v>
      </c>
      <c r="B83" s="111" t="s">
        <v>98</v>
      </c>
      <c r="C83" s="170">
        <v>1193854</v>
      </c>
      <c r="D83" s="170">
        <v>1193854</v>
      </c>
      <c r="E83" s="170">
        <v>927450</v>
      </c>
      <c r="F83" s="170">
        <v>1853153</v>
      </c>
      <c r="G83" s="170">
        <v>0</v>
      </c>
      <c r="H83" s="170">
        <v>1853153</v>
      </c>
      <c r="I83" s="170">
        <v>0</v>
      </c>
      <c r="J83" s="170">
        <v>85652</v>
      </c>
      <c r="K83" s="170">
        <v>143576</v>
      </c>
      <c r="L83" s="170">
        <f t="shared" si="1"/>
        <v>4203685</v>
      </c>
      <c r="M83" s="170">
        <v>1244262</v>
      </c>
      <c r="N83" s="170">
        <v>28187</v>
      </c>
      <c r="O83" s="170">
        <v>0</v>
      </c>
      <c r="P83" s="170">
        <v>1180843</v>
      </c>
      <c r="Q83" s="111">
        <v>76</v>
      </c>
    </row>
    <row r="84" spans="1:17" x14ac:dyDescent="0.2">
      <c r="A84" s="111">
        <v>77</v>
      </c>
      <c r="B84" s="111" t="s">
        <v>99</v>
      </c>
      <c r="C84" s="170">
        <v>16357862</v>
      </c>
      <c r="D84" s="170">
        <v>0</v>
      </c>
      <c r="E84" s="170">
        <v>17086798</v>
      </c>
      <c r="F84" s="170">
        <v>15085702</v>
      </c>
      <c r="G84" s="170">
        <v>8717977</v>
      </c>
      <c r="H84" s="170">
        <v>5885171</v>
      </c>
      <c r="I84" s="170">
        <v>482554</v>
      </c>
      <c r="J84" s="170">
        <v>1048453</v>
      </c>
      <c r="K84" s="170">
        <v>27873</v>
      </c>
      <c r="L84" s="170">
        <f t="shared" si="1"/>
        <v>49606688</v>
      </c>
      <c r="M84" s="170">
        <v>7791176</v>
      </c>
      <c r="N84" s="170">
        <v>809650</v>
      </c>
      <c r="O84" s="170">
        <v>17868</v>
      </c>
      <c r="P84" s="170">
        <v>6584077</v>
      </c>
      <c r="Q84" s="111">
        <v>77</v>
      </c>
    </row>
    <row r="85" spans="1:17" x14ac:dyDescent="0.2">
      <c r="A85" s="111">
        <v>78</v>
      </c>
      <c r="B85" s="111" t="s">
        <v>181</v>
      </c>
      <c r="C85" s="170">
        <v>2915984</v>
      </c>
      <c r="D85" s="170">
        <v>2915984</v>
      </c>
      <c r="E85" s="170">
        <v>4166160</v>
      </c>
      <c r="F85" s="170">
        <v>2687358</v>
      </c>
      <c r="G85" s="170">
        <v>0</v>
      </c>
      <c r="H85" s="170">
        <v>2486367</v>
      </c>
      <c r="I85" s="170">
        <v>5404</v>
      </c>
      <c r="J85" s="170">
        <v>227232</v>
      </c>
      <c r="K85" s="170">
        <v>256592</v>
      </c>
      <c r="L85" s="170">
        <f t="shared" si="1"/>
        <v>10253326</v>
      </c>
      <c r="M85" s="170">
        <v>2540037</v>
      </c>
      <c r="N85" s="170">
        <v>144149</v>
      </c>
      <c r="O85" s="170">
        <v>130023</v>
      </c>
      <c r="P85" s="170">
        <v>182135</v>
      </c>
      <c r="Q85" s="111">
        <v>78</v>
      </c>
    </row>
    <row r="86" spans="1:17" x14ac:dyDescent="0.2">
      <c r="A86" s="111">
        <v>79</v>
      </c>
      <c r="B86" s="111" t="s">
        <v>182</v>
      </c>
      <c r="C86" s="170">
        <v>5465622</v>
      </c>
      <c r="D86" s="170">
        <v>5465622</v>
      </c>
      <c r="E86" s="170">
        <v>8980535</v>
      </c>
      <c r="F86" s="170">
        <v>7950095</v>
      </c>
      <c r="G86" s="170">
        <v>5947443</v>
      </c>
      <c r="H86" s="170">
        <v>1195184</v>
      </c>
      <c r="I86" s="170">
        <v>807468</v>
      </c>
      <c r="J86" s="170">
        <v>697807</v>
      </c>
      <c r="K86" s="170">
        <v>2943202</v>
      </c>
      <c r="L86" s="170">
        <f t="shared" si="1"/>
        <v>26037261</v>
      </c>
      <c r="M86" s="170">
        <v>6513428</v>
      </c>
      <c r="N86" s="170">
        <v>303565</v>
      </c>
      <c r="O86" s="170">
        <v>1724119</v>
      </c>
      <c r="P86" s="170">
        <v>894083</v>
      </c>
      <c r="Q86" s="111">
        <v>79</v>
      </c>
    </row>
    <row r="87" spans="1:17" x14ac:dyDescent="0.2">
      <c r="A87" s="111">
        <v>80</v>
      </c>
      <c r="B87" s="111" t="s">
        <v>183</v>
      </c>
      <c r="C87" s="170">
        <v>2271715</v>
      </c>
      <c r="D87" s="170">
        <v>2271715</v>
      </c>
      <c r="E87" s="170">
        <v>478810</v>
      </c>
      <c r="F87" s="170">
        <v>5055326</v>
      </c>
      <c r="G87" s="170">
        <v>0</v>
      </c>
      <c r="H87" s="170">
        <v>4771801</v>
      </c>
      <c r="I87" s="170">
        <v>283525</v>
      </c>
      <c r="J87" s="170">
        <v>116541</v>
      </c>
      <c r="K87" s="170">
        <v>1150311</v>
      </c>
      <c r="L87" s="170">
        <f t="shared" si="1"/>
        <v>9072703</v>
      </c>
      <c r="M87" s="170">
        <v>4132009</v>
      </c>
      <c r="N87" s="170">
        <v>98708</v>
      </c>
      <c r="O87" s="170">
        <v>3393</v>
      </c>
      <c r="P87" s="170">
        <v>425006</v>
      </c>
      <c r="Q87" s="111">
        <v>80</v>
      </c>
    </row>
    <row r="88" spans="1:17" x14ac:dyDescent="0.2">
      <c r="A88" s="111">
        <v>81</v>
      </c>
      <c r="B88" s="111" t="s">
        <v>184</v>
      </c>
      <c r="C88" s="170">
        <v>2891862</v>
      </c>
      <c r="D88" s="170">
        <v>2891862</v>
      </c>
      <c r="E88" s="170">
        <v>608555</v>
      </c>
      <c r="F88" s="170">
        <v>4107314</v>
      </c>
      <c r="G88" s="170">
        <v>0</v>
      </c>
      <c r="H88" s="170">
        <v>4107314</v>
      </c>
      <c r="I88" s="170">
        <v>0</v>
      </c>
      <c r="J88" s="170">
        <v>85616</v>
      </c>
      <c r="K88" s="170">
        <v>162872</v>
      </c>
      <c r="L88" s="170">
        <f t="shared" si="1"/>
        <v>7856219</v>
      </c>
      <c r="M88" s="170">
        <v>2799913</v>
      </c>
      <c r="N88" s="170">
        <v>16329</v>
      </c>
      <c r="O88" s="170">
        <v>3640</v>
      </c>
      <c r="P88" s="170">
        <v>382947</v>
      </c>
      <c r="Q88" s="111">
        <v>81</v>
      </c>
    </row>
    <row r="89" spans="1:17" x14ac:dyDescent="0.2">
      <c r="A89" s="111">
        <v>82</v>
      </c>
      <c r="B89" s="111" t="s">
        <v>185</v>
      </c>
      <c r="C89" s="170">
        <v>5150128</v>
      </c>
      <c r="D89" s="170">
        <v>5150128</v>
      </c>
      <c r="E89" s="170">
        <v>5141160</v>
      </c>
      <c r="F89" s="170">
        <v>5561769</v>
      </c>
      <c r="G89" s="170">
        <v>0</v>
      </c>
      <c r="H89" s="170">
        <v>5077496</v>
      </c>
      <c r="I89" s="170">
        <v>484273</v>
      </c>
      <c r="J89" s="170">
        <v>371715</v>
      </c>
      <c r="K89" s="170">
        <v>1760561</v>
      </c>
      <c r="L89" s="170">
        <f t="shared" si="1"/>
        <v>17985333</v>
      </c>
      <c r="M89" s="170">
        <v>4131799</v>
      </c>
      <c r="N89" s="170">
        <v>213114</v>
      </c>
      <c r="O89" s="170">
        <v>2897438</v>
      </c>
      <c r="P89" s="170">
        <v>901260</v>
      </c>
      <c r="Q89" s="111">
        <v>82</v>
      </c>
    </row>
    <row r="90" spans="1:17" x14ac:dyDescent="0.2">
      <c r="A90" s="111">
        <v>83</v>
      </c>
      <c r="B90" s="111" t="s">
        <v>186</v>
      </c>
      <c r="C90" s="170">
        <v>3920820</v>
      </c>
      <c r="D90" s="170">
        <v>3920820</v>
      </c>
      <c r="E90" s="170">
        <v>286184</v>
      </c>
      <c r="F90" s="170">
        <v>4928224</v>
      </c>
      <c r="G90" s="170">
        <v>0</v>
      </c>
      <c r="H90" s="170">
        <v>4928224</v>
      </c>
      <c r="I90" s="170">
        <v>0</v>
      </c>
      <c r="J90" s="170">
        <v>318258</v>
      </c>
      <c r="K90" s="170">
        <v>730943</v>
      </c>
      <c r="L90" s="170">
        <f t="shared" si="1"/>
        <v>10184429</v>
      </c>
      <c r="M90" s="170">
        <v>4549093</v>
      </c>
      <c r="N90" s="170">
        <v>3036</v>
      </c>
      <c r="O90" s="170">
        <v>3123</v>
      </c>
      <c r="P90" s="170">
        <v>513078</v>
      </c>
      <c r="Q90" s="111">
        <v>83</v>
      </c>
    </row>
    <row r="91" spans="1:17" x14ac:dyDescent="0.2">
      <c r="A91" s="111">
        <v>84</v>
      </c>
      <c r="B91" s="111" t="s">
        <v>187</v>
      </c>
      <c r="C91" s="170">
        <v>2291733</v>
      </c>
      <c r="D91" s="170">
        <v>2291733</v>
      </c>
      <c r="E91" s="170">
        <v>2321351</v>
      </c>
      <c r="F91" s="170">
        <v>3699296</v>
      </c>
      <c r="G91" s="170">
        <v>3466361</v>
      </c>
      <c r="H91" s="170">
        <v>47785</v>
      </c>
      <c r="I91" s="170">
        <v>185150</v>
      </c>
      <c r="J91" s="170">
        <v>168939</v>
      </c>
      <c r="K91" s="170">
        <v>415502</v>
      </c>
      <c r="L91" s="170">
        <f t="shared" si="1"/>
        <v>8896821</v>
      </c>
      <c r="M91" s="170">
        <v>2880528</v>
      </c>
      <c r="N91" s="170">
        <v>24703</v>
      </c>
      <c r="O91" s="170">
        <v>0</v>
      </c>
      <c r="P91" s="170">
        <v>417237</v>
      </c>
      <c r="Q91" s="111">
        <v>84</v>
      </c>
    </row>
    <row r="92" spans="1:17" x14ac:dyDescent="0.2">
      <c r="A92" s="111">
        <v>85</v>
      </c>
      <c r="B92" s="111" t="s">
        <v>188</v>
      </c>
      <c r="C92" s="170">
        <v>16509972</v>
      </c>
      <c r="D92" s="170">
        <v>16509972</v>
      </c>
      <c r="E92" s="170">
        <v>22205653</v>
      </c>
      <c r="F92" s="170">
        <v>11912077</v>
      </c>
      <c r="G92" s="170">
        <v>0</v>
      </c>
      <c r="H92" s="170">
        <v>11912077</v>
      </c>
      <c r="I92" s="170">
        <v>0</v>
      </c>
      <c r="J92" s="170">
        <v>2282816</v>
      </c>
      <c r="K92" s="170">
        <v>3741778</v>
      </c>
      <c r="L92" s="170">
        <f t="shared" si="1"/>
        <v>56652296</v>
      </c>
      <c r="M92" s="170">
        <v>8453514</v>
      </c>
      <c r="N92" s="170">
        <v>276963</v>
      </c>
      <c r="O92" s="170">
        <v>349938</v>
      </c>
      <c r="P92" s="170">
        <v>4580071</v>
      </c>
      <c r="Q92" s="111">
        <v>85</v>
      </c>
    </row>
    <row r="93" spans="1:17" x14ac:dyDescent="0.2">
      <c r="A93" s="111">
        <v>86</v>
      </c>
      <c r="B93" s="111" t="s">
        <v>189</v>
      </c>
      <c r="C93" s="170">
        <v>23199203</v>
      </c>
      <c r="D93" s="170">
        <v>23199203</v>
      </c>
      <c r="E93" s="170">
        <v>17836831</v>
      </c>
      <c r="F93" s="170">
        <v>17092025</v>
      </c>
      <c r="G93" s="170">
        <v>0</v>
      </c>
      <c r="H93" s="170">
        <v>16751309</v>
      </c>
      <c r="I93" s="170">
        <v>340716</v>
      </c>
      <c r="J93" s="170">
        <v>4165996</v>
      </c>
      <c r="K93" s="170">
        <v>958485</v>
      </c>
      <c r="L93" s="170">
        <f t="shared" si="1"/>
        <v>63252540</v>
      </c>
      <c r="M93" s="170">
        <v>11544671</v>
      </c>
      <c r="N93" s="170">
        <v>1011763</v>
      </c>
      <c r="O93" s="170">
        <v>0</v>
      </c>
      <c r="P93" s="170">
        <v>3662406</v>
      </c>
      <c r="Q93" s="111">
        <v>86</v>
      </c>
    </row>
    <row r="94" spans="1:17" x14ac:dyDescent="0.2">
      <c r="A94" s="111">
        <v>87</v>
      </c>
      <c r="B94" s="111" t="s">
        <v>190</v>
      </c>
      <c r="C94" s="170">
        <v>1235949</v>
      </c>
      <c r="D94" s="170">
        <v>1235949</v>
      </c>
      <c r="E94" s="170">
        <v>602642</v>
      </c>
      <c r="F94" s="170">
        <v>337303</v>
      </c>
      <c r="G94" s="170">
        <v>0</v>
      </c>
      <c r="H94" s="170">
        <v>337303</v>
      </c>
      <c r="I94" s="170">
        <v>0</v>
      </c>
      <c r="J94" s="170">
        <v>118215</v>
      </c>
      <c r="K94" s="170">
        <v>559166</v>
      </c>
      <c r="L94" s="170">
        <f t="shared" si="1"/>
        <v>2853275</v>
      </c>
      <c r="M94" s="170">
        <v>644568</v>
      </c>
      <c r="N94" s="170">
        <v>58044</v>
      </c>
      <c r="O94" s="170">
        <v>2280</v>
      </c>
      <c r="P94" s="170">
        <v>57050</v>
      </c>
      <c r="Q94" s="111">
        <v>87</v>
      </c>
    </row>
    <row r="95" spans="1:17" x14ac:dyDescent="0.2">
      <c r="A95" s="111">
        <v>88</v>
      </c>
      <c r="B95" s="111" t="s">
        <v>191</v>
      </c>
      <c r="C95" s="170">
        <v>1922165</v>
      </c>
      <c r="D95" s="170">
        <v>1922165</v>
      </c>
      <c r="E95" s="170">
        <v>1332612</v>
      </c>
      <c r="F95" s="170">
        <v>1734673</v>
      </c>
      <c r="G95" s="170">
        <v>1646339</v>
      </c>
      <c r="H95" s="170">
        <v>88334</v>
      </c>
      <c r="I95" s="170">
        <v>0</v>
      </c>
      <c r="J95" s="170">
        <v>188869</v>
      </c>
      <c r="K95" s="170">
        <v>392262</v>
      </c>
      <c r="L95" s="170">
        <f t="shared" si="1"/>
        <v>5570581</v>
      </c>
      <c r="M95" s="170">
        <v>1548414</v>
      </c>
      <c r="N95" s="170">
        <v>60827</v>
      </c>
      <c r="O95" s="170">
        <v>0</v>
      </c>
      <c r="P95" s="170">
        <v>12070</v>
      </c>
      <c r="Q95" s="111">
        <v>88</v>
      </c>
    </row>
    <row r="96" spans="1:17" x14ac:dyDescent="0.2">
      <c r="A96" s="111">
        <v>89</v>
      </c>
      <c r="B96" s="111" t="s">
        <v>192</v>
      </c>
      <c r="C96" s="170">
        <v>5532802</v>
      </c>
      <c r="D96" s="170">
        <v>5532802</v>
      </c>
      <c r="E96" s="170">
        <v>922402</v>
      </c>
      <c r="F96" s="170">
        <v>9362835</v>
      </c>
      <c r="G96" s="170">
        <v>0</v>
      </c>
      <c r="H96" s="170">
        <v>9071137</v>
      </c>
      <c r="I96" s="170">
        <v>291698</v>
      </c>
      <c r="J96" s="170">
        <v>231183</v>
      </c>
      <c r="K96" s="170">
        <v>657113</v>
      </c>
      <c r="L96" s="170">
        <f t="shared" si="1"/>
        <v>16706335</v>
      </c>
      <c r="M96" s="170">
        <v>6735388</v>
      </c>
      <c r="N96" s="170">
        <v>376365</v>
      </c>
      <c r="O96" s="170">
        <v>3244</v>
      </c>
      <c r="P96" s="170">
        <v>518892</v>
      </c>
      <c r="Q96" s="111">
        <v>89</v>
      </c>
    </row>
    <row r="97" spans="1:17" x14ac:dyDescent="0.2">
      <c r="A97" s="111">
        <v>90</v>
      </c>
      <c r="B97" s="111" t="s">
        <v>193</v>
      </c>
      <c r="C97" s="174">
        <v>4782023</v>
      </c>
      <c r="D97" s="174">
        <v>4782023</v>
      </c>
      <c r="E97" s="174">
        <v>4126535</v>
      </c>
      <c r="F97" s="174">
        <v>8991821</v>
      </c>
      <c r="G97" s="174">
        <v>0</v>
      </c>
      <c r="H97" s="174">
        <v>8931020</v>
      </c>
      <c r="I97" s="174">
        <v>60801</v>
      </c>
      <c r="J97" s="174">
        <v>559372</v>
      </c>
      <c r="K97" s="174">
        <v>621760</v>
      </c>
      <c r="L97" s="174">
        <f t="shared" si="1"/>
        <v>19081511</v>
      </c>
      <c r="M97" s="174">
        <v>5446158</v>
      </c>
      <c r="N97" s="174">
        <v>81861</v>
      </c>
      <c r="O97" s="174">
        <v>11539</v>
      </c>
      <c r="P97" s="174">
        <v>1095697</v>
      </c>
      <c r="Q97" s="111">
        <v>90</v>
      </c>
    </row>
    <row r="98" spans="1:17" x14ac:dyDescent="0.2">
      <c r="A98" s="111">
        <v>91</v>
      </c>
      <c r="B98" s="111" t="s">
        <v>194</v>
      </c>
      <c r="C98" s="170">
        <v>5334935</v>
      </c>
      <c r="D98" s="170">
        <v>5334935</v>
      </c>
      <c r="E98" s="170">
        <v>2356695</v>
      </c>
      <c r="F98" s="170">
        <v>6179995</v>
      </c>
      <c r="G98" s="170">
        <v>0</v>
      </c>
      <c r="H98" s="170">
        <v>6179995</v>
      </c>
      <c r="I98" s="170">
        <v>0</v>
      </c>
      <c r="J98" s="170">
        <v>327522</v>
      </c>
      <c r="K98" s="170">
        <v>427026</v>
      </c>
      <c r="L98" s="170">
        <f t="shared" si="1"/>
        <v>14626173</v>
      </c>
      <c r="M98" s="170">
        <v>5264970</v>
      </c>
      <c r="N98" s="170">
        <v>122510</v>
      </c>
      <c r="O98" s="170">
        <v>3070</v>
      </c>
      <c r="P98" s="170">
        <v>441060</v>
      </c>
      <c r="Q98" s="111">
        <v>91</v>
      </c>
    </row>
    <row r="99" spans="1:17" x14ac:dyDescent="0.2">
      <c r="A99" s="111">
        <v>92</v>
      </c>
      <c r="B99" s="111" t="s">
        <v>195</v>
      </c>
      <c r="C99" s="170">
        <v>2581319</v>
      </c>
      <c r="D99" s="170">
        <v>2581319</v>
      </c>
      <c r="E99" s="170">
        <v>1568722</v>
      </c>
      <c r="F99" s="170">
        <v>2139548</v>
      </c>
      <c r="G99" s="170">
        <v>0</v>
      </c>
      <c r="H99" s="170">
        <v>1932336</v>
      </c>
      <c r="I99" s="170">
        <v>0</v>
      </c>
      <c r="J99" s="170">
        <v>103641</v>
      </c>
      <c r="K99" s="170">
        <v>535016</v>
      </c>
      <c r="L99" s="170">
        <f t="shared" si="1"/>
        <v>6928246</v>
      </c>
      <c r="M99" s="170">
        <v>1917641</v>
      </c>
      <c r="N99" s="170">
        <v>180324</v>
      </c>
      <c r="O99" s="170">
        <v>6316</v>
      </c>
      <c r="P99" s="170">
        <v>868637</v>
      </c>
      <c r="Q99" s="111">
        <v>92</v>
      </c>
    </row>
    <row r="100" spans="1:17" x14ac:dyDescent="0.2">
      <c r="A100" s="111">
        <v>93</v>
      </c>
      <c r="B100" s="111" t="s">
        <v>196</v>
      </c>
      <c r="C100" s="170">
        <v>4183698</v>
      </c>
      <c r="D100" s="170">
        <v>4183698</v>
      </c>
      <c r="E100" s="170">
        <v>574576</v>
      </c>
      <c r="F100" s="170">
        <v>7357344</v>
      </c>
      <c r="G100" s="170">
        <v>0</v>
      </c>
      <c r="H100" s="170">
        <v>6506113</v>
      </c>
      <c r="I100" s="170">
        <v>0</v>
      </c>
      <c r="J100" s="170">
        <v>280914</v>
      </c>
      <c r="K100" s="170">
        <v>535871</v>
      </c>
      <c r="L100" s="170">
        <f t="shared" si="1"/>
        <v>12932403</v>
      </c>
      <c r="M100" s="170">
        <v>6286519</v>
      </c>
      <c r="N100" s="170">
        <v>395597</v>
      </c>
      <c r="O100" s="170">
        <v>5526</v>
      </c>
      <c r="P100" s="170">
        <v>592582</v>
      </c>
      <c r="Q100" s="111">
        <v>93</v>
      </c>
    </row>
    <row r="101" spans="1:17" x14ac:dyDescent="0.2">
      <c r="A101" s="111">
        <v>94</v>
      </c>
      <c r="B101" s="111" t="s">
        <v>197</v>
      </c>
      <c r="C101" s="170">
        <v>2539615</v>
      </c>
      <c r="D101" s="170">
        <v>2539615</v>
      </c>
      <c r="E101" s="170">
        <v>724635</v>
      </c>
      <c r="F101" s="170">
        <v>2909079</v>
      </c>
      <c r="G101" s="170">
        <v>0</v>
      </c>
      <c r="H101" s="170">
        <v>2905452</v>
      </c>
      <c r="I101" s="170">
        <v>3627</v>
      </c>
      <c r="J101" s="170">
        <v>91595</v>
      </c>
      <c r="K101" s="170">
        <v>306074</v>
      </c>
      <c r="L101" s="170">
        <f t="shared" si="1"/>
        <v>6570998</v>
      </c>
      <c r="M101" s="170">
        <v>3209484</v>
      </c>
      <c r="N101" s="170">
        <v>168365</v>
      </c>
      <c r="O101" s="170">
        <v>0</v>
      </c>
      <c r="P101" s="170">
        <v>9349</v>
      </c>
      <c r="Q101" s="111">
        <v>94</v>
      </c>
    </row>
    <row r="102" spans="1:17" x14ac:dyDescent="0.2">
      <c r="A102" s="108">
        <v>95</v>
      </c>
      <c r="B102" s="111" t="s">
        <v>198</v>
      </c>
      <c r="C102" s="171">
        <v>10223853</v>
      </c>
      <c r="D102" s="171">
        <v>10223853</v>
      </c>
      <c r="E102" s="171">
        <v>13442588</v>
      </c>
      <c r="F102" s="171">
        <v>5934482</v>
      </c>
      <c r="G102" s="171">
        <v>0</v>
      </c>
      <c r="H102" s="171">
        <v>2938396</v>
      </c>
      <c r="I102" s="171">
        <v>0</v>
      </c>
      <c r="J102" s="171">
        <v>915577</v>
      </c>
      <c r="K102" s="171">
        <v>9143693</v>
      </c>
      <c r="L102" s="171">
        <f t="shared" si="1"/>
        <v>39660193</v>
      </c>
      <c r="M102" s="171">
        <v>5409160</v>
      </c>
      <c r="N102" s="171">
        <v>657844</v>
      </c>
      <c r="O102" s="171">
        <v>89817</v>
      </c>
      <c r="P102" s="171">
        <v>1971236</v>
      </c>
      <c r="Q102" s="108">
        <v>95</v>
      </c>
    </row>
    <row r="103" spans="1:17" x14ac:dyDescent="0.2">
      <c r="A103" s="108">
        <f>A102</f>
        <v>95</v>
      </c>
      <c r="B103" s="109" t="s">
        <v>107</v>
      </c>
      <c r="C103" s="173">
        <f t="shared" ref="C103:P103" si="2">SUM(C8:C102)</f>
        <v>1025066467</v>
      </c>
      <c r="D103" s="173">
        <f t="shared" si="2"/>
        <v>388249698</v>
      </c>
      <c r="E103" s="173">
        <f t="shared" si="2"/>
        <v>985461201</v>
      </c>
      <c r="F103" s="173">
        <f t="shared" si="2"/>
        <v>645525091</v>
      </c>
      <c r="G103" s="173">
        <f t="shared" si="2"/>
        <v>232049986</v>
      </c>
      <c r="H103" s="173">
        <f t="shared" si="2"/>
        <v>333029288</v>
      </c>
      <c r="I103" s="173">
        <f t="shared" si="2"/>
        <v>29262967</v>
      </c>
      <c r="J103" s="173">
        <f t="shared" si="2"/>
        <v>89473295</v>
      </c>
      <c r="K103" s="173">
        <f t="shared" si="2"/>
        <v>221273398</v>
      </c>
      <c r="L103" s="173">
        <f t="shared" si="2"/>
        <v>2966799452</v>
      </c>
      <c r="M103" s="173">
        <f t="shared" si="2"/>
        <v>408274860</v>
      </c>
      <c r="N103" s="173">
        <f t="shared" si="2"/>
        <v>32458550</v>
      </c>
      <c r="O103" s="173">
        <f t="shared" si="2"/>
        <v>15095128</v>
      </c>
      <c r="P103" s="173">
        <f t="shared" si="2"/>
        <v>143186664</v>
      </c>
      <c r="Q103" s="108">
        <f>Q102</f>
        <v>95</v>
      </c>
    </row>
    <row r="104" spans="1:17" x14ac:dyDescent="0.2">
      <c r="A104" s="148"/>
      <c r="B104" s="109"/>
      <c r="C104" s="181"/>
      <c r="D104" s="181"/>
      <c r="E104" s="181"/>
      <c r="F104" s="181"/>
      <c r="G104" s="181"/>
      <c r="H104" s="181"/>
      <c r="I104" s="181"/>
      <c r="J104" s="181"/>
      <c r="K104" s="181"/>
      <c r="L104" s="181"/>
      <c r="M104" s="181"/>
      <c r="N104" s="181"/>
      <c r="O104" s="181"/>
      <c r="P104" s="181"/>
      <c r="Q104" s="139"/>
    </row>
    <row r="105" spans="1:17" x14ac:dyDescent="0.2">
      <c r="A105" s="148"/>
      <c r="B105" s="111"/>
      <c r="C105" s="153"/>
      <c r="D105" s="153"/>
      <c r="E105" s="153"/>
      <c r="F105" s="153"/>
      <c r="G105" s="153"/>
      <c r="H105" s="153"/>
      <c r="I105" s="153"/>
      <c r="J105" s="153"/>
      <c r="K105" s="153"/>
      <c r="L105" s="153"/>
      <c r="M105" s="153"/>
      <c r="N105" s="153"/>
      <c r="O105" s="153"/>
      <c r="P105" s="153"/>
      <c r="Q105" s="153"/>
    </row>
  </sheetData>
  <printOptions gridLines="1"/>
  <pageMargins left="0.5" right="0.2" top="0.5" bottom="0.3" header="0.5" footer="0.5"/>
  <pageSetup paperSize="5" scale="9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zoomScaleNormal="100" workbookViewId="0"/>
  </sheetViews>
  <sheetFormatPr defaultRowHeight="11.25" x14ac:dyDescent="0.2"/>
  <cols>
    <col min="1" max="1" width="4.1640625" style="93" bestFit="1" customWidth="1"/>
    <col min="2" max="2" width="13.5" style="93" bestFit="1" customWidth="1"/>
    <col min="3" max="3" width="17" style="93" customWidth="1"/>
    <col min="4" max="4" width="16.1640625" style="93" customWidth="1"/>
    <col min="5" max="5" width="13.5" style="93" customWidth="1"/>
    <col min="6" max="8" width="11.5" style="93" bestFit="1" customWidth="1"/>
    <col min="9" max="9" width="9.33203125" style="93"/>
    <col min="10" max="10" width="12" style="93" bestFit="1" customWidth="1"/>
    <col min="11" max="11" width="11.5" style="93" bestFit="1" customWidth="1"/>
    <col min="12" max="12" width="13.83203125" style="93" customWidth="1"/>
    <col min="13" max="13" width="13.6640625" style="93" customWidth="1"/>
    <col min="14" max="14" width="14.83203125" style="93" customWidth="1"/>
    <col min="15" max="15" width="16" style="93" bestFit="1" customWidth="1"/>
    <col min="16" max="16" width="11.5" style="93" bestFit="1" customWidth="1"/>
    <col min="17" max="17" width="4.1640625" style="93" bestFit="1" customWidth="1"/>
    <col min="18" max="16384" width="9.33203125" style="93"/>
  </cols>
  <sheetData>
    <row r="1" spans="1:17" ht="12" x14ac:dyDescent="0.2">
      <c r="A1" s="176" t="s">
        <v>46</v>
      </c>
      <c r="B1" s="140"/>
      <c r="C1" s="140"/>
      <c r="D1" s="140"/>
      <c r="E1" s="140"/>
      <c r="F1" s="140"/>
      <c r="G1" s="140"/>
      <c r="H1" s="140"/>
      <c r="I1" s="140"/>
      <c r="J1" s="140"/>
      <c r="K1" s="140"/>
      <c r="L1" s="140"/>
      <c r="M1" s="140"/>
      <c r="N1" s="140"/>
      <c r="O1" s="140"/>
      <c r="P1" s="140"/>
      <c r="Q1" s="140"/>
    </row>
    <row r="2" spans="1:17" ht="12" x14ac:dyDescent="0.2">
      <c r="A2" s="140" t="s">
        <v>308</v>
      </c>
      <c r="B2" s="140"/>
      <c r="C2" s="140"/>
      <c r="D2" s="140"/>
      <c r="E2" s="140"/>
      <c r="F2" s="140"/>
      <c r="G2" s="135"/>
      <c r="H2" s="140"/>
      <c r="I2" s="158"/>
      <c r="J2" s="159"/>
      <c r="K2" s="140"/>
      <c r="L2" s="140"/>
      <c r="M2" s="140"/>
      <c r="N2" s="140"/>
      <c r="O2" s="140"/>
      <c r="P2" s="135"/>
      <c r="Q2" s="158"/>
    </row>
    <row r="3" spans="1:17" ht="12" x14ac:dyDescent="0.2">
      <c r="A3" s="177" t="s">
        <v>48</v>
      </c>
      <c r="B3" s="140"/>
      <c r="C3" s="140"/>
      <c r="D3" s="140"/>
      <c r="E3" s="140"/>
      <c r="F3" s="140"/>
      <c r="G3" s="135"/>
      <c r="H3" s="140"/>
      <c r="I3" s="158"/>
      <c r="J3" s="159"/>
      <c r="K3" s="140"/>
      <c r="L3" s="140"/>
      <c r="M3" s="178"/>
      <c r="N3" s="178"/>
      <c r="O3" s="178"/>
      <c r="P3" s="179"/>
      <c r="Q3" s="158"/>
    </row>
    <row r="4" spans="1:17" ht="12" x14ac:dyDescent="0.2">
      <c r="A4" s="180"/>
      <c r="B4" s="140"/>
      <c r="C4" s="140"/>
      <c r="D4" s="140"/>
      <c r="E4" s="140"/>
      <c r="F4" s="140"/>
      <c r="G4" s="135"/>
      <c r="H4" s="140"/>
      <c r="I4" s="158"/>
      <c r="J4" s="159"/>
      <c r="K4" s="140"/>
      <c r="L4" s="140"/>
      <c r="M4" s="178"/>
      <c r="N4" s="178"/>
      <c r="O4" s="178"/>
      <c r="P4" s="179"/>
      <c r="Q4" s="158"/>
    </row>
    <row r="5" spans="1:17" x14ac:dyDescent="0.2">
      <c r="A5" s="111"/>
      <c r="B5" s="111"/>
      <c r="C5" s="165" t="s">
        <v>309</v>
      </c>
      <c r="D5" s="165"/>
      <c r="E5" s="111"/>
      <c r="F5" s="165" t="s">
        <v>310</v>
      </c>
      <c r="G5" s="165"/>
      <c r="H5" s="165"/>
      <c r="I5" s="165"/>
      <c r="J5" s="111"/>
      <c r="K5" s="111"/>
      <c r="L5" s="111"/>
      <c r="M5" s="139"/>
      <c r="N5" s="139"/>
      <c r="O5" s="139"/>
      <c r="P5" s="149"/>
      <c r="Q5" s="111"/>
    </row>
    <row r="6" spans="1:17" x14ac:dyDescent="0.2">
      <c r="A6" s="111"/>
      <c r="B6" s="111"/>
      <c r="C6" s="111"/>
      <c r="D6" s="152" t="s">
        <v>311</v>
      </c>
      <c r="E6" s="111"/>
      <c r="F6" s="111"/>
      <c r="G6" s="165" t="s">
        <v>289</v>
      </c>
      <c r="H6" s="165"/>
      <c r="I6" s="165"/>
      <c r="J6" s="111"/>
      <c r="K6" s="111"/>
      <c r="L6" s="111"/>
      <c r="M6" s="97" t="s">
        <v>290</v>
      </c>
      <c r="N6" s="97"/>
      <c r="O6" s="97"/>
      <c r="P6" s="97"/>
      <c r="Q6" s="111"/>
    </row>
    <row r="7" spans="1:17" s="102" customFormat="1" ht="33.75" x14ac:dyDescent="0.2">
      <c r="A7" s="152" t="s">
        <v>55</v>
      </c>
      <c r="B7" s="152" t="s">
        <v>57</v>
      </c>
      <c r="C7" s="152" t="s">
        <v>292</v>
      </c>
      <c r="D7" s="152" t="s">
        <v>306</v>
      </c>
      <c r="E7" s="167" t="s">
        <v>312</v>
      </c>
      <c r="F7" s="152" t="s">
        <v>292</v>
      </c>
      <c r="G7" s="152" t="s">
        <v>306</v>
      </c>
      <c r="H7" s="168" t="s">
        <v>313</v>
      </c>
      <c r="I7" s="168" t="s">
        <v>314</v>
      </c>
      <c r="J7" s="167" t="s">
        <v>315</v>
      </c>
      <c r="K7" s="167" t="s">
        <v>316</v>
      </c>
      <c r="L7" s="152" t="s">
        <v>107</v>
      </c>
      <c r="M7" s="123" t="s">
        <v>301</v>
      </c>
      <c r="N7" s="123" t="s">
        <v>59</v>
      </c>
      <c r="O7" s="123" t="s">
        <v>60</v>
      </c>
      <c r="P7" s="123" t="s">
        <v>302</v>
      </c>
      <c r="Q7" s="152" t="s">
        <v>55</v>
      </c>
    </row>
    <row r="8" spans="1:17" x14ac:dyDescent="0.2">
      <c r="A8" s="91">
        <v>1</v>
      </c>
      <c r="B8" s="91" t="s">
        <v>199</v>
      </c>
      <c r="C8" s="169">
        <v>2095747</v>
      </c>
      <c r="D8" s="169">
        <v>0</v>
      </c>
      <c r="E8" s="169">
        <v>470822</v>
      </c>
      <c r="F8" s="169">
        <v>0</v>
      </c>
      <c r="G8" s="169">
        <v>0</v>
      </c>
      <c r="H8" s="169">
        <v>0</v>
      </c>
      <c r="I8" s="169">
        <v>0</v>
      </c>
      <c r="J8" s="169">
        <v>253382</v>
      </c>
      <c r="K8" s="169">
        <v>0</v>
      </c>
      <c r="L8" s="169">
        <f t="shared" ref="L8:L45" si="0">(C8+E8+F8+J8+K8)</f>
        <v>2819951</v>
      </c>
      <c r="M8" s="169">
        <v>277958</v>
      </c>
      <c r="N8" s="169">
        <v>0</v>
      </c>
      <c r="O8" s="169">
        <v>0</v>
      </c>
      <c r="P8" s="169">
        <v>29167</v>
      </c>
      <c r="Q8" s="111">
        <v>1</v>
      </c>
    </row>
    <row r="9" spans="1:17" x14ac:dyDescent="0.2">
      <c r="A9" s="91">
        <v>2</v>
      </c>
      <c r="B9" s="91" t="s">
        <v>200</v>
      </c>
      <c r="C9" s="170">
        <v>2741545</v>
      </c>
      <c r="D9" s="170">
        <v>0</v>
      </c>
      <c r="E9" s="170">
        <v>33446</v>
      </c>
      <c r="F9" s="170">
        <v>0</v>
      </c>
      <c r="G9" s="170">
        <v>0</v>
      </c>
      <c r="H9" s="170">
        <v>0</v>
      </c>
      <c r="I9" s="170">
        <v>0</v>
      </c>
      <c r="J9" s="170">
        <v>0</v>
      </c>
      <c r="K9" s="170">
        <v>0</v>
      </c>
      <c r="L9" s="170">
        <f t="shared" si="0"/>
        <v>2774991</v>
      </c>
      <c r="M9" s="170">
        <v>197336</v>
      </c>
      <c r="N9" s="170">
        <v>20710</v>
      </c>
      <c r="O9" s="170">
        <v>0</v>
      </c>
      <c r="P9" s="170">
        <v>0</v>
      </c>
      <c r="Q9" s="111">
        <v>2</v>
      </c>
    </row>
    <row r="10" spans="1:17" x14ac:dyDescent="0.2">
      <c r="A10" s="91">
        <v>3</v>
      </c>
      <c r="B10" s="91" t="s">
        <v>117</v>
      </c>
      <c r="C10" s="170">
        <v>1977266</v>
      </c>
      <c r="D10" s="170">
        <v>0</v>
      </c>
      <c r="E10" s="170">
        <v>235845</v>
      </c>
      <c r="F10" s="170">
        <v>0</v>
      </c>
      <c r="G10" s="170">
        <v>0</v>
      </c>
      <c r="H10" s="170">
        <v>0</v>
      </c>
      <c r="I10" s="170">
        <v>0</v>
      </c>
      <c r="J10" s="170">
        <v>271123</v>
      </c>
      <c r="K10" s="170">
        <v>2869</v>
      </c>
      <c r="L10" s="170">
        <f t="shared" si="0"/>
        <v>2487103</v>
      </c>
      <c r="M10" s="170">
        <v>428820</v>
      </c>
      <c r="N10" s="170">
        <v>0</v>
      </c>
      <c r="O10" s="170">
        <v>0</v>
      </c>
      <c r="P10" s="170">
        <v>7385</v>
      </c>
      <c r="Q10" s="111">
        <v>3</v>
      </c>
    </row>
    <row r="11" spans="1:17" x14ac:dyDescent="0.2">
      <c r="A11" s="91">
        <v>4</v>
      </c>
      <c r="B11" s="91" t="s">
        <v>201</v>
      </c>
      <c r="C11" s="170">
        <v>716540</v>
      </c>
      <c r="D11" s="170">
        <v>0</v>
      </c>
      <c r="E11" s="170">
        <v>88581</v>
      </c>
      <c r="F11" s="170">
        <v>480</v>
      </c>
      <c r="G11" s="170">
        <v>0</v>
      </c>
      <c r="H11" s="170">
        <v>0</v>
      </c>
      <c r="I11" s="170">
        <v>0</v>
      </c>
      <c r="J11" s="170">
        <v>0</v>
      </c>
      <c r="K11" s="170">
        <v>0</v>
      </c>
      <c r="L11" s="170">
        <f t="shared" si="0"/>
        <v>805601</v>
      </c>
      <c r="M11" s="170">
        <v>102057</v>
      </c>
      <c r="N11" s="170">
        <v>9467</v>
      </c>
      <c r="O11" s="170">
        <v>0</v>
      </c>
      <c r="P11" s="170">
        <v>0</v>
      </c>
      <c r="Q11" s="111">
        <v>4</v>
      </c>
    </row>
    <row r="12" spans="1:17" x14ac:dyDescent="0.2">
      <c r="A12" s="91">
        <v>5</v>
      </c>
      <c r="B12" s="91" t="s">
        <v>202</v>
      </c>
      <c r="C12" s="170">
        <v>1288026</v>
      </c>
      <c r="D12" s="170">
        <v>0</v>
      </c>
      <c r="E12" s="170">
        <v>862501</v>
      </c>
      <c r="F12" s="170">
        <v>0</v>
      </c>
      <c r="G12" s="170">
        <v>0</v>
      </c>
      <c r="H12" s="170">
        <v>0</v>
      </c>
      <c r="I12" s="170">
        <v>0</v>
      </c>
      <c r="J12" s="170">
        <v>62708</v>
      </c>
      <c r="K12" s="170">
        <v>0</v>
      </c>
      <c r="L12" s="170">
        <f t="shared" si="0"/>
        <v>2213235</v>
      </c>
      <c r="M12" s="170">
        <v>18218</v>
      </c>
      <c r="N12" s="170">
        <v>10638</v>
      </c>
      <c r="O12" s="170">
        <v>107812</v>
      </c>
      <c r="P12" s="170">
        <v>82255</v>
      </c>
      <c r="Q12" s="111">
        <v>5</v>
      </c>
    </row>
    <row r="13" spans="1:17" x14ac:dyDescent="0.2">
      <c r="A13" s="91">
        <v>6</v>
      </c>
      <c r="B13" s="91" t="s">
        <v>203</v>
      </c>
      <c r="C13" s="170">
        <v>7524331</v>
      </c>
      <c r="D13" s="170">
        <v>0</v>
      </c>
      <c r="E13" s="170">
        <v>1852700</v>
      </c>
      <c r="F13" s="170">
        <v>0</v>
      </c>
      <c r="G13" s="170">
        <v>0</v>
      </c>
      <c r="H13" s="170">
        <v>0</v>
      </c>
      <c r="I13" s="170">
        <v>0</v>
      </c>
      <c r="J13" s="170">
        <v>0</v>
      </c>
      <c r="K13" s="170">
        <v>826956</v>
      </c>
      <c r="L13" s="170">
        <f t="shared" si="0"/>
        <v>10203987</v>
      </c>
      <c r="M13" s="170">
        <v>175177</v>
      </c>
      <c r="N13" s="170">
        <v>0</v>
      </c>
      <c r="O13" s="170">
        <v>89565</v>
      </c>
      <c r="P13" s="170">
        <v>329339</v>
      </c>
      <c r="Q13" s="111">
        <v>6</v>
      </c>
    </row>
    <row r="14" spans="1:17" x14ac:dyDescent="0.2">
      <c r="A14" s="91">
        <v>7</v>
      </c>
      <c r="B14" s="91" t="s">
        <v>204</v>
      </c>
      <c r="C14" s="170">
        <v>990398</v>
      </c>
      <c r="D14" s="170">
        <v>0</v>
      </c>
      <c r="E14" s="170">
        <v>157803</v>
      </c>
      <c r="F14" s="170">
        <v>0</v>
      </c>
      <c r="G14" s="170">
        <v>0</v>
      </c>
      <c r="H14" s="170">
        <v>0</v>
      </c>
      <c r="I14" s="170">
        <v>0</v>
      </c>
      <c r="J14" s="170">
        <v>0</v>
      </c>
      <c r="K14" s="170">
        <v>0</v>
      </c>
      <c r="L14" s="170">
        <f t="shared" si="0"/>
        <v>1148201</v>
      </c>
      <c r="M14" s="170">
        <v>112732</v>
      </c>
      <c r="N14" s="170">
        <v>6288</v>
      </c>
      <c r="O14" s="170">
        <v>0</v>
      </c>
      <c r="P14" s="170">
        <v>16394</v>
      </c>
      <c r="Q14" s="111">
        <v>7</v>
      </c>
    </row>
    <row r="15" spans="1:17" x14ac:dyDescent="0.2">
      <c r="A15" s="91">
        <v>8</v>
      </c>
      <c r="B15" s="91" t="s">
        <v>205</v>
      </c>
      <c r="C15" s="170">
        <v>1817669</v>
      </c>
      <c r="D15" s="170">
        <v>0</v>
      </c>
      <c r="E15" s="170">
        <v>166598</v>
      </c>
      <c r="F15" s="170">
        <v>0</v>
      </c>
      <c r="G15" s="170">
        <v>0</v>
      </c>
      <c r="H15" s="170">
        <v>0</v>
      </c>
      <c r="I15" s="170">
        <v>0</v>
      </c>
      <c r="J15" s="170">
        <v>98494</v>
      </c>
      <c r="K15" s="170">
        <v>0</v>
      </c>
      <c r="L15" s="170">
        <f t="shared" si="0"/>
        <v>2082761</v>
      </c>
      <c r="M15" s="170">
        <v>155949</v>
      </c>
      <c r="N15" s="170">
        <v>97689</v>
      </c>
      <c r="O15" s="170">
        <v>0</v>
      </c>
      <c r="P15" s="170">
        <v>42000</v>
      </c>
      <c r="Q15" s="111">
        <v>8</v>
      </c>
    </row>
    <row r="16" spans="1:17" x14ac:dyDescent="0.2">
      <c r="A16" s="91">
        <v>9</v>
      </c>
      <c r="B16" s="91" t="s">
        <v>206</v>
      </c>
      <c r="C16" s="170">
        <v>705706</v>
      </c>
      <c r="D16" s="170">
        <v>0</v>
      </c>
      <c r="E16" s="170">
        <v>30602</v>
      </c>
      <c r="F16" s="170">
        <v>0</v>
      </c>
      <c r="G16" s="170">
        <v>0</v>
      </c>
      <c r="H16" s="170">
        <v>0</v>
      </c>
      <c r="I16" s="170">
        <v>0</v>
      </c>
      <c r="J16" s="170">
        <v>0</v>
      </c>
      <c r="K16" s="170">
        <v>0</v>
      </c>
      <c r="L16" s="170">
        <f t="shared" si="0"/>
        <v>736308</v>
      </c>
      <c r="M16" s="170">
        <v>131179</v>
      </c>
      <c r="N16" s="170">
        <v>0</v>
      </c>
      <c r="O16" s="170">
        <v>0</v>
      </c>
      <c r="P16" s="170">
        <v>0</v>
      </c>
      <c r="Q16" s="111">
        <v>9</v>
      </c>
    </row>
    <row r="17" spans="1:17" x14ac:dyDescent="0.2">
      <c r="A17" s="91">
        <v>10</v>
      </c>
      <c r="B17" s="91" t="s">
        <v>207</v>
      </c>
      <c r="C17" s="170">
        <v>428409</v>
      </c>
      <c r="D17" s="170">
        <v>0</v>
      </c>
      <c r="E17" s="170">
        <v>53676</v>
      </c>
      <c r="F17" s="170">
        <v>0</v>
      </c>
      <c r="G17" s="170">
        <v>0</v>
      </c>
      <c r="H17" s="170">
        <v>0</v>
      </c>
      <c r="I17" s="170">
        <v>0</v>
      </c>
      <c r="J17" s="170">
        <v>0</v>
      </c>
      <c r="K17" s="170">
        <v>0</v>
      </c>
      <c r="L17" s="170">
        <f t="shared" si="0"/>
        <v>482085</v>
      </c>
      <c r="M17" s="170">
        <v>84360</v>
      </c>
      <c r="N17" s="170">
        <v>4644</v>
      </c>
      <c r="O17" s="170">
        <v>0</v>
      </c>
      <c r="P17" s="170">
        <v>63</v>
      </c>
      <c r="Q17" s="111">
        <v>10</v>
      </c>
    </row>
    <row r="18" spans="1:17" x14ac:dyDescent="0.2">
      <c r="A18" s="91">
        <v>11</v>
      </c>
      <c r="B18" s="91" t="s">
        <v>208</v>
      </c>
      <c r="C18" s="170">
        <v>6235613</v>
      </c>
      <c r="D18" s="170">
        <v>0</v>
      </c>
      <c r="E18" s="170">
        <v>2678486</v>
      </c>
      <c r="F18" s="170">
        <v>0</v>
      </c>
      <c r="G18" s="170">
        <v>0</v>
      </c>
      <c r="H18" s="170">
        <v>0</v>
      </c>
      <c r="I18" s="170">
        <v>0</v>
      </c>
      <c r="J18" s="170">
        <v>315395</v>
      </c>
      <c r="K18" s="170">
        <v>43391</v>
      </c>
      <c r="L18" s="170">
        <f t="shared" si="0"/>
        <v>9272885</v>
      </c>
      <c r="M18" s="170">
        <v>647844</v>
      </c>
      <c r="N18" s="170">
        <v>33530</v>
      </c>
      <c r="O18" s="170">
        <v>186368</v>
      </c>
      <c r="P18" s="170">
        <v>760901</v>
      </c>
      <c r="Q18" s="111">
        <v>11</v>
      </c>
    </row>
    <row r="19" spans="1:17" x14ac:dyDescent="0.2">
      <c r="A19" s="91">
        <v>12</v>
      </c>
      <c r="B19" s="93" t="s">
        <v>209</v>
      </c>
      <c r="C19" s="170">
        <v>812639</v>
      </c>
      <c r="D19" s="170">
        <v>0</v>
      </c>
      <c r="E19" s="170">
        <v>198823</v>
      </c>
      <c r="F19" s="170">
        <v>0</v>
      </c>
      <c r="G19" s="170">
        <v>0</v>
      </c>
      <c r="H19" s="170">
        <v>0</v>
      </c>
      <c r="I19" s="170">
        <v>0</v>
      </c>
      <c r="J19" s="170">
        <v>0</v>
      </c>
      <c r="K19" s="170">
        <v>0</v>
      </c>
      <c r="L19" s="170">
        <f t="shared" si="0"/>
        <v>1011462</v>
      </c>
      <c r="M19" s="170">
        <v>207048</v>
      </c>
      <c r="N19" s="170">
        <v>5039</v>
      </c>
      <c r="O19" s="170">
        <v>0</v>
      </c>
      <c r="P19" s="170">
        <v>65318</v>
      </c>
      <c r="Q19" s="111">
        <v>12</v>
      </c>
    </row>
    <row r="20" spans="1:17" x14ac:dyDescent="0.2">
      <c r="A20" s="91">
        <v>13</v>
      </c>
      <c r="B20" s="91" t="s">
        <v>210</v>
      </c>
      <c r="C20" s="170">
        <v>938676</v>
      </c>
      <c r="D20" s="170">
        <v>0</v>
      </c>
      <c r="E20" s="170">
        <v>132706</v>
      </c>
      <c r="F20" s="170">
        <v>0</v>
      </c>
      <c r="G20" s="170">
        <v>0</v>
      </c>
      <c r="H20" s="170">
        <v>0</v>
      </c>
      <c r="I20" s="170">
        <v>0</v>
      </c>
      <c r="J20" s="170">
        <v>0</v>
      </c>
      <c r="K20" s="170">
        <v>266736</v>
      </c>
      <c r="L20" s="170">
        <f t="shared" si="0"/>
        <v>1338118</v>
      </c>
      <c r="M20" s="170">
        <v>109852</v>
      </c>
      <c r="N20" s="170">
        <v>0</v>
      </c>
      <c r="O20" s="170">
        <v>0</v>
      </c>
      <c r="P20" s="170">
        <v>101704</v>
      </c>
      <c r="Q20" s="111">
        <v>13</v>
      </c>
    </row>
    <row r="21" spans="1:17" x14ac:dyDescent="0.2">
      <c r="A21" s="91">
        <v>14</v>
      </c>
      <c r="B21" s="91" t="s">
        <v>131</v>
      </c>
      <c r="C21" s="170">
        <v>4207070</v>
      </c>
      <c r="D21" s="170">
        <v>0</v>
      </c>
      <c r="E21" s="170">
        <v>0</v>
      </c>
      <c r="F21" s="170">
        <v>0</v>
      </c>
      <c r="G21" s="170">
        <v>0</v>
      </c>
      <c r="H21" s="170">
        <v>0</v>
      </c>
      <c r="I21" s="170">
        <v>0</v>
      </c>
      <c r="J21" s="170">
        <v>0</v>
      </c>
      <c r="K21" s="170">
        <v>413401</v>
      </c>
      <c r="L21" s="170">
        <f t="shared" si="0"/>
        <v>4620471</v>
      </c>
      <c r="M21" s="170">
        <v>53152</v>
      </c>
      <c r="N21" s="170">
        <v>110586</v>
      </c>
      <c r="O21" s="170">
        <v>0</v>
      </c>
      <c r="P21" s="170">
        <v>0</v>
      </c>
      <c r="Q21" s="111">
        <v>14</v>
      </c>
    </row>
    <row r="22" spans="1:17" x14ac:dyDescent="0.2">
      <c r="A22" s="91">
        <v>15</v>
      </c>
      <c r="B22" s="91" t="s">
        <v>211</v>
      </c>
      <c r="C22" s="170">
        <v>774815</v>
      </c>
      <c r="D22" s="170">
        <v>0</v>
      </c>
      <c r="E22" s="170">
        <v>0</v>
      </c>
      <c r="F22" s="170">
        <v>0</v>
      </c>
      <c r="G22" s="170">
        <v>0</v>
      </c>
      <c r="H22" s="170">
        <v>0</v>
      </c>
      <c r="I22" s="170">
        <v>0</v>
      </c>
      <c r="J22" s="170">
        <v>0</v>
      </c>
      <c r="K22" s="170">
        <v>225696</v>
      </c>
      <c r="L22" s="170">
        <f t="shared" si="0"/>
        <v>1000511</v>
      </c>
      <c r="M22" s="170">
        <v>159872</v>
      </c>
      <c r="N22" s="170">
        <v>0</v>
      </c>
      <c r="O22" s="170">
        <v>0</v>
      </c>
      <c r="P22" s="170">
        <v>0</v>
      </c>
      <c r="Q22" s="111">
        <v>15</v>
      </c>
    </row>
    <row r="23" spans="1:17" x14ac:dyDescent="0.2">
      <c r="A23" s="91">
        <v>16</v>
      </c>
      <c r="B23" s="91" t="s">
        <v>212</v>
      </c>
      <c r="C23" s="170">
        <v>2388224</v>
      </c>
      <c r="D23" s="170">
        <v>0</v>
      </c>
      <c r="E23" s="170">
        <v>181344</v>
      </c>
      <c r="F23" s="170">
        <v>0</v>
      </c>
      <c r="G23" s="170">
        <v>0</v>
      </c>
      <c r="H23" s="170">
        <v>0</v>
      </c>
      <c r="I23" s="170">
        <v>0</v>
      </c>
      <c r="J23" s="170">
        <v>139491</v>
      </c>
      <c r="K23" s="170">
        <v>886136</v>
      </c>
      <c r="L23" s="170">
        <f t="shared" si="0"/>
        <v>3595195</v>
      </c>
      <c r="M23" s="170">
        <v>175831</v>
      </c>
      <c r="N23" s="170">
        <v>113421</v>
      </c>
      <c r="O23" s="170">
        <v>0</v>
      </c>
      <c r="P23" s="170">
        <v>0</v>
      </c>
      <c r="Q23" s="111">
        <v>16</v>
      </c>
    </row>
    <row r="24" spans="1:17" x14ac:dyDescent="0.2">
      <c r="A24" s="91">
        <v>17</v>
      </c>
      <c r="B24" s="91" t="s">
        <v>213</v>
      </c>
      <c r="C24" s="170">
        <v>4760773</v>
      </c>
      <c r="D24" s="170">
        <v>0</v>
      </c>
      <c r="E24" s="170">
        <v>0</v>
      </c>
      <c r="F24" s="170">
        <v>0</v>
      </c>
      <c r="G24" s="170">
        <v>0</v>
      </c>
      <c r="H24" s="170">
        <v>0</v>
      </c>
      <c r="I24" s="170">
        <v>0</v>
      </c>
      <c r="J24" s="170">
        <v>0</v>
      </c>
      <c r="K24" s="170">
        <v>0</v>
      </c>
      <c r="L24" s="170">
        <f t="shared" si="0"/>
        <v>4760773</v>
      </c>
      <c r="M24" s="170">
        <v>0</v>
      </c>
      <c r="N24" s="170">
        <v>0</v>
      </c>
      <c r="O24" s="170">
        <v>0</v>
      </c>
      <c r="P24" s="170">
        <v>0</v>
      </c>
      <c r="Q24" s="111">
        <v>17</v>
      </c>
    </row>
    <row r="25" spans="1:17" x14ac:dyDescent="0.2">
      <c r="A25" s="91">
        <v>18</v>
      </c>
      <c r="B25" s="91" t="s">
        <v>214</v>
      </c>
      <c r="C25" s="170">
        <v>10191368</v>
      </c>
      <c r="D25" s="170">
        <v>0</v>
      </c>
      <c r="E25" s="170">
        <v>75586</v>
      </c>
      <c r="F25" s="170">
        <v>0</v>
      </c>
      <c r="G25" s="170">
        <v>0</v>
      </c>
      <c r="H25" s="170">
        <v>0</v>
      </c>
      <c r="I25" s="170">
        <v>0</v>
      </c>
      <c r="J25" s="170">
        <v>510501</v>
      </c>
      <c r="K25" s="170">
        <v>0</v>
      </c>
      <c r="L25" s="170">
        <f t="shared" si="0"/>
        <v>10777455</v>
      </c>
      <c r="M25" s="170">
        <v>119620</v>
      </c>
      <c r="N25" s="170">
        <v>60831</v>
      </c>
      <c r="O25" s="170">
        <v>49747</v>
      </c>
      <c r="P25" s="170">
        <v>0</v>
      </c>
      <c r="Q25" s="111">
        <v>18</v>
      </c>
    </row>
    <row r="26" spans="1:17" x14ac:dyDescent="0.2">
      <c r="A26" s="91">
        <v>19</v>
      </c>
      <c r="B26" s="91" t="s">
        <v>215</v>
      </c>
      <c r="C26" s="170">
        <v>12111216</v>
      </c>
      <c r="D26" s="170">
        <v>0</v>
      </c>
      <c r="E26" s="170">
        <v>644905</v>
      </c>
      <c r="F26" s="170">
        <v>0</v>
      </c>
      <c r="G26" s="170">
        <v>0</v>
      </c>
      <c r="H26" s="170">
        <v>0</v>
      </c>
      <c r="I26" s="170">
        <v>0</v>
      </c>
      <c r="J26" s="170">
        <v>0</v>
      </c>
      <c r="K26" s="170">
        <v>0</v>
      </c>
      <c r="L26" s="170">
        <f t="shared" si="0"/>
        <v>12756121</v>
      </c>
      <c r="M26" s="170">
        <v>1003902</v>
      </c>
      <c r="N26" s="170">
        <v>210533</v>
      </c>
      <c r="O26" s="170">
        <v>12149</v>
      </c>
      <c r="P26" s="170">
        <v>135486</v>
      </c>
      <c r="Q26" s="111">
        <v>19</v>
      </c>
    </row>
    <row r="27" spans="1:17" x14ac:dyDescent="0.2">
      <c r="A27" s="91">
        <v>20</v>
      </c>
      <c r="B27" s="91" t="s">
        <v>216</v>
      </c>
      <c r="C27" s="170">
        <v>1239198</v>
      </c>
      <c r="D27" s="170">
        <v>0</v>
      </c>
      <c r="E27" s="170">
        <v>15886</v>
      </c>
      <c r="F27" s="170">
        <v>0</v>
      </c>
      <c r="G27" s="170">
        <v>0</v>
      </c>
      <c r="H27" s="170">
        <v>0</v>
      </c>
      <c r="I27" s="170">
        <v>0</v>
      </c>
      <c r="J27" s="170">
        <v>0</v>
      </c>
      <c r="K27" s="170">
        <v>12213</v>
      </c>
      <c r="L27" s="170">
        <f t="shared" si="0"/>
        <v>1267297</v>
      </c>
      <c r="M27" s="170">
        <v>135774</v>
      </c>
      <c r="N27" s="170">
        <v>9240</v>
      </c>
      <c r="O27" s="170">
        <v>0</v>
      </c>
      <c r="P27" s="170">
        <v>0</v>
      </c>
      <c r="Q27" s="111">
        <v>20</v>
      </c>
    </row>
    <row r="28" spans="1:17" x14ac:dyDescent="0.2">
      <c r="A28" s="91">
        <v>21</v>
      </c>
      <c r="B28" s="91" t="s">
        <v>217</v>
      </c>
      <c r="C28" s="170">
        <v>1654329</v>
      </c>
      <c r="D28" s="170">
        <v>0</v>
      </c>
      <c r="E28" s="170">
        <v>411744</v>
      </c>
      <c r="F28" s="170">
        <v>0</v>
      </c>
      <c r="G28" s="170">
        <v>0</v>
      </c>
      <c r="H28" s="170">
        <v>0</v>
      </c>
      <c r="I28" s="170">
        <v>0</v>
      </c>
      <c r="J28" s="170">
        <v>0</v>
      </c>
      <c r="K28" s="170">
        <v>0</v>
      </c>
      <c r="L28" s="170">
        <f t="shared" si="0"/>
        <v>2066073</v>
      </c>
      <c r="M28" s="170">
        <v>320763</v>
      </c>
      <c r="N28" s="170">
        <v>152507</v>
      </c>
      <c r="O28" s="170">
        <v>0</v>
      </c>
      <c r="P28" s="170">
        <v>336883</v>
      </c>
      <c r="Q28" s="111">
        <v>21</v>
      </c>
    </row>
    <row r="29" spans="1:17" x14ac:dyDescent="0.2">
      <c r="A29" s="91">
        <v>22</v>
      </c>
      <c r="B29" s="93" t="s">
        <v>171</v>
      </c>
      <c r="C29" s="170">
        <v>1398661</v>
      </c>
      <c r="D29" s="170">
        <v>0</v>
      </c>
      <c r="E29" s="170">
        <v>55320</v>
      </c>
      <c r="F29" s="170">
        <v>0</v>
      </c>
      <c r="G29" s="170">
        <v>0</v>
      </c>
      <c r="H29" s="170">
        <v>0</v>
      </c>
      <c r="I29" s="170">
        <v>0</v>
      </c>
      <c r="J29" s="170">
        <v>0</v>
      </c>
      <c r="K29" s="170">
        <v>0</v>
      </c>
      <c r="L29" s="170">
        <f t="shared" si="0"/>
        <v>1453981</v>
      </c>
      <c r="M29" s="170">
        <v>121668</v>
      </c>
      <c r="N29" s="170">
        <v>0</v>
      </c>
      <c r="O29" s="170">
        <v>0</v>
      </c>
      <c r="P29" s="170">
        <v>0</v>
      </c>
      <c r="Q29" s="111">
        <v>22</v>
      </c>
    </row>
    <row r="30" spans="1:17" x14ac:dyDescent="0.2">
      <c r="A30" s="91">
        <v>23</v>
      </c>
      <c r="B30" s="91" t="s">
        <v>179</v>
      </c>
      <c r="C30" s="170">
        <v>2271966</v>
      </c>
      <c r="D30" s="170">
        <v>0</v>
      </c>
      <c r="E30" s="170">
        <v>788157</v>
      </c>
      <c r="F30" s="170">
        <v>0</v>
      </c>
      <c r="G30" s="170">
        <v>0</v>
      </c>
      <c r="H30" s="170">
        <v>0</v>
      </c>
      <c r="I30" s="170">
        <v>0</v>
      </c>
      <c r="J30" s="170">
        <v>109850</v>
      </c>
      <c r="K30" s="170">
        <v>0</v>
      </c>
      <c r="L30" s="170">
        <f t="shared" si="0"/>
        <v>3169973</v>
      </c>
      <c r="M30" s="170">
        <v>266086</v>
      </c>
      <c r="N30" s="170">
        <v>7019</v>
      </c>
      <c r="O30" s="170">
        <v>0</v>
      </c>
      <c r="P30" s="170">
        <v>10336</v>
      </c>
      <c r="Q30" s="111">
        <v>23</v>
      </c>
    </row>
    <row r="31" spans="1:17" x14ac:dyDescent="0.2">
      <c r="A31" s="91">
        <v>24</v>
      </c>
      <c r="B31" s="105" t="s">
        <v>218</v>
      </c>
      <c r="C31" s="170">
        <v>1988829</v>
      </c>
      <c r="D31" s="170">
        <v>0</v>
      </c>
      <c r="E31" s="170">
        <v>115076</v>
      </c>
      <c r="F31" s="170">
        <v>0</v>
      </c>
      <c r="G31" s="170">
        <v>0</v>
      </c>
      <c r="H31" s="170">
        <v>0</v>
      </c>
      <c r="I31" s="170">
        <v>0</v>
      </c>
      <c r="J31" s="170">
        <v>0</v>
      </c>
      <c r="K31" s="170">
        <v>0</v>
      </c>
      <c r="L31" s="170">
        <f t="shared" si="0"/>
        <v>2103905</v>
      </c>
      <c r="M31" s="170">
        <v>135160</v>
      </c>
      <c r="N31" s="170">
        <v>131345</v>
      </c>
      <c r="O31" s="170">
        <v>0</v>
      </c>
      <c r="P31" s="170">
        <v>0</v>
      </c>
      <c r="Q31" s="111">
        <v>24</v>
      </c>
    </row>
    <row r="32" spans="1:17" x14ac:dyDescent="0.2">
      <c r="A32" s="91">
        <v>25</v>
      </c>
      <c r="B32" s="91" t="s">
        <v>219</v>
      </c>
      <c r="C32" s="170">
        <v>1800854</v>
      </c>
      <c r="D32" s="170">
        <v>0</v>
      </c>
      <c r="E32" s="170">
        <v>755357</v>
      </c>
      <c r="F32" s="170">
        <v>0</v>
      </c>
      <c r="G32" s="170">
        <v>0</v>
      </c>
      <c r="H32" s="170">
        <v>0</v>
      </c>
      <c r="I32" s="170">
        <v>0</v>
      </c>
      <c r="J32" s="170">
        <v>0</v>
      </c>
      <c r="K32" s="170">
        <v>0</v>
      </c>
      <c r="L32" s="170">
        <f t="shared" si="0"/>
        <v>2556211</v>
      </c>
      <c r="M32" s="170">
        <v>245613</v>
      </c>
      <c r="N32" s="170">
        <v>51342</v>
      </c>
      <c r="O32" s="170">
        <v>0</v>
      </c>
      <c r="P32" s="170">
        <v>496878</v>
      </c>
      <c r="Q32" s="111">
        <v>25</v>
      </c>
    </row>
    <row r="33" spans="1:17" x14ac:dyDescent="0.2">
      <c r="A33" s="91">
        <v>26</v>
      </c>
      <c r="B33" s="91" t="s">
        <v>220</v>
      </c>
      <c r="C33" s="170">
        <v>2028841</v>
      </c>
      <c r="D33" s="170">
        <v>0</v>
      </c>
      <c r="E33" s="170">
        <v>129643</v>
      </c>
      <c r="F33" s="170">
        <v>0</v>
      </c>
      <c r="G33" s="170">
        <v>0</v>
      </c>
      <c r="H33" s="170">
        <v>0</v>
      </c>
      <c r="I33" s="170">
        <v>0</v>
      </c>
      <c r="J33" s="170">
        <v>0</v>
      </c>
      <c r="K33" s="170">
        <v>0</v>
      </c>
      <c r="L33" s="170">
        <f t="shared" si="0"/>
        <v>2158484</v>
      </c>
      <c r="M33" s="170">
        <v>128225</v>
      </c>
      <c r="N33" s="170">
        <v>8779</v>
      </c>
      <c r="O33" s="170">
        <v>0</v>
      </c>
      <c r="P33" s="170">
        <v>5060</v>
      </c>
      <c r="Q33" s="111">
        <v>26</v>
      </c>
    </row>
    <row r="34" spans="1:17" x14ac:dyDescent="0.2">
      <c r="A34" s="91">
        <v>27</v>
      </c>
      <c r="B34" s="91" t="s">
        <v>221</v>
      </c>
      <c r="C34" s="170">
        <v>2270451</v>
      </c>
      <c r="D34" s="170">
        <v>0</v>
      </c>
      <c r="E34" s="170">
        <v>242878</v>
      </c>
      <c r="F34" s="170">
        <v>0</v>
      </c>
      <c r="G34" s="170">
        <v>0</v>
      </c>
      <c r="H34" s="170">
        <v>0</v>
      </c>
      <c r="I34" s="170">
        <v>0</v>
      </c>
      <c r="J34" s="170">
        <v>0</v>
      </c>
      <c r="K34" s="170">
        <v>215098</v>
      </c>
      <c r="L34" s="170">
        <f t="shared" si="0"/>
        <v>2728427</v>
      </c>
      <c r="M34" s="170">
        <v>257689</v>
      </c>
      <c r="N34" s="170">
        <v>393</v>
      </c>
      <c r="O34" s="170">
        <v>0</v>
      </c>
      <c r="P34" s="170">
        <v>0</v>
      </c>
      <c r="Q34" s="111">
        <v>27</v>
      </c>
    </row>
    <row r="35" spans="1:17" x14ac:dyDescent="0.2">
      <c r="A35" s="91">
        <v>28</v>
      </c>
      <c r="B35" s="91" t="s">
        <v>222</v>
      </c>
      <c r="C35" s="170">
        <v>2336197</v>
      </c>
      <c r="D35" s="170">
        <v>0</v>
      </c>
      <c r="E35" s="170">
        <v>1184980</v>
      </c>
      <c r="F35" s="170">
        <v>0</v>
      </c>
      <c r="G35" s="170">
        <v>0</v>
      </c>
      <c r="H35" s="170">
        <v>0</v>
      </c>
      <c r="I35" s="170">
        <v>0</v>
      </c>
      <c r="J35" s="170">
        <v>0</v>
      </c>
      <c r="K35" s="170">
        <v>137117</v>
      </c>
      <c r="L35" s="170">
        <f t="shared" si="0"/>
        <v>3658294</v>
      </c>
      <c r="M35" s="170">
        <v>511769</v>
      </c>
      <c r="N35" s="170">
        <v>20863</v>
      </c>
      <c r="O35" s="170">
        <v>0</v>
      </c>
      <c r="P35" s="170">
        <v>0</v>
      </c>
      <c r="Q35" s="111">
        <v>28</v>
      </c>
    </row>
    <row r="36" spans="1:17" x14ac:dyDescent="0.2">
      <c r="A36" s="91">
        <v>29</v>
      </c>
      <c r="B36" s="91" t="s">
        <v>223</v>
      </c>
      <c r="C36" s="170">
        <v>2093001</v>
      </c>
      <c r="D36" s="170">
        <v>0</v>
      </c>
      <c r="E36" s="170">
        <v>378603</v>
      </c>
      <c r="F36" s="170">
        <v>0</v>
      </c>
      <c r="G36" s="170">
        <v>0</v>
      </c>
      <c r="H36" s="170">
        <v>0</v>
      </c>
      <c r="I36" s="170">
        <v>0</v>
      </c>
      <c r="J36" s="170">
        <v>127774</v>
      </c>
      <c r="K36" s="170">
        <v>0</v>
      </c>
      <c r="L36" s="170">
        <f t="shared" si="0"/>
        <v>2599378</v>
      </c>
      <c r="M36" s="170">
        <v>127706</v>
      </c>
      <c r="N36" s="170">
        <v>8964</v>
      </c>
      <c r="O36" s="170">
        <v>0</v>
      </c>
      <c r="P36" s="170">
        <v>0</v>
      </c>
      <c r="Q36" s="111">
        <v>29</v>
      </c>
    </row>
    <row r="37" spans="1:17" x14ac:dyDescent="0.2">
      <c r="A37" s="91">
        <v>30</v>
      </c>
      <c r="B37" s="91" t="s">
        <v>224</v>
      </c>
      <c r="C37" s="170">
        <v>1687597</v>
      </c>
      <c r="D37" s="170">
        <v>0</v>
      </c>
      <c r="E37" s="170">
        <v>90762</v>
      </c>
      <c r="F37" s="170">
        <v>0</v>
      </c>
      <c r="G37" s="170">
        <v>0</v>
      </c>
      <c r="H37" s="170">
        <v>0</v>
      </c>
      <c r="I37" s="170">
        <v>0</v>
      </c>
      <c r="J37" s="170">
        <v>0</v>
      </c>
      <c r="K37" s="170">
        <v>0</v>
      </c>
      <c r="L37" s="170">
        <f t="shared" si="0"/>
        <v>1778359</v>
      </c>
      <c r="M37" s="170">
        <v>130180</v>
      </c>
      <c r="N37" s="170">
        <v>6904</v>
      </c>
      <c r="O37" s="170">
        <v>0</v>
      </c>
      <c r="P37" s="170">
        <v>0</v>
      </c>
      <c r="Q37" s="111">
        <v>30</v>
      </c>
    </row>
    <row r="38" spans="1:17" x14ac:dyDescent="0.2">
      <c r="A38" s="91">
        <v>31</v>
      </c>
      <c r="B38" s="91" t="s">
        <v>192</v>
      </c>
      <c r="C38" s="170">
        <v>1471847</v>
      </c>
      <c r="D38" s="170">
        <v>0</v>
      </c>
      <c r="E38" s="170">
        <v>609275</v>
      </c>
      <c r="F38" s="170">
        <v>0</v>
      </c>
      <c r="G38" s="170">
        <v>0</v>
      </c>
      <c r="H38" s="170">
        <v>0</v>
      </c>
      <c r="I38" s="170">
        <v>0</v>
      </c>
      <c r="J38" s="170">
        <v>0</v>
      </c>
      <c r="K38" s="170">
        <v>0</v>
      </c>
      <c r="L38" s="170">
        <f t="shared" si="0"/>
        <v>2081122</v>
      </c>
      <c r="M38" s="170">
        <v>0</v>
      </c>
      <c r="N38" s="170">
        <v>0</v>
      </c>
      <c r="O38" s="170">
        <v>0</v>
      </c>
      <c r="P38" s="170">
        <v>322930</v>
      </c>
      <c r="Q38" s="111">
        <v>31</v>
      </c>
    </row>
    <row r="39" spans="1:17" x14ac:dyDescent="0.2">
      <c r="A39" s="91">
        <v>32</v>
      </c>
      <c r="B39" s="91" t="s">
        <v>225</v>
      </c>
      <c r="C39" s="170">
        <v>6839916</v>
      </c>
      <c r="D39" s="170">
        <v>0</v>
      </c>
      <c r="E39" s="170">
        <v>60906</v>
      </c>
      <c r="F39" s="170">
        <v>0</v>
      </c>
      <c r="G39" s="170">
        <v>0</v>
      </c>
      <c r="H39" s="170">
        <v>0</v>
      </c>
      <c r="I39" s="170">
        <v>0</v>
      </c>
      <c r="J39" s="170">
        <v>0</v>
      </c>
      <c r="K39" s="170">
        <v>93265</v>
      </c>
      <c r="L39" s="170">
        <f t="shared" si="0"/>
        <v>6994087</v>
      </c>
      <c r="M39" s="170">
        <v>446598</v>
      </c>
      <c r="N39" s="170">
        <v>33171</v>
      </c>
      <c r="O39" s="170">
        <v>81922</v>
      </c>
      <c r="P39" s="170">
        <v>33379</v>
      </c>
      <c r="Q39" s="111">
        <v>32</v>
      </c>
    </row>
    <row r="40" spans="1:17" x14ac:dyDescent="0.2">
      <c r="A40" s="91">
        <v>33</v>
      </c>
      <c r="B40" s="91" t="s">
        <v>226</v>
      </c>
      <c r="C40" s="170">
        <v>2661548</v>
      </c>
      <c r="D40" s="170">
        <v>0</v>
      </c>
      <c r="E40" s="170">
        <v>1247147</v>
      </c>
      <c r="F40" s="170">
        <v>0</v>
      </c>
      <c r="G40" s="170">
        <v>0</v>
      </c>
      <c r="H40" s="170">
        <v>0</v>
      </c>
      <c r="I40" s="170">
        <v>0</v>
      </c>
      <c r="J40" s="170">
        <v>0</v>
      </c>
      <c r="K40" s="170">
        <v>109390</v>
      </c>
      <c r="L40" s="170">
        <f t="shared" si="0"/>
        <v>4018085</v>
      </c>
      <c r="M40" s="170">
        <v>482101</v>
      </c>
      <c r="N40" s="170">
        <v>6103</v>
      </c>
      <c r="O40" s="170">
        <v>0</v>
      </c>
      <c r="P40" s="170">
        <v>228621</v>
      </c>
      <c r="Q40" s="111">
        <v>33</v>
      </c>
    </row>
    <row r="41" spans="1:17" x14ac:dyDescent="0.2">
      <c r="A41" s="91">
        <v>34</v>
      </c>
      <c r="B41" s="91" t="s">
        <v>227</v>
      </c>
      <c r="C41" s="170">
        <v>3173038</v>
      </c>
      <c r="D41" s="170">
        <v>0</v>
      </c>
      <c r="E41" s="170">
        <v>450213</v>
      </c>
      <c r="F41" s="170">
        <v>0</v>
      </c>
      <c r="G41" s="170">
        <v>0</v>
      </c>
      <c r="H41" s="170">
        <v>0</v>
      </c>
      <c r="I41" s="170">
        <v>0</v>
      </c>
      <c r="J41" s="170">
        <v>306281</v>
      </c>
      <c r="K41" s="170">
        <v>0</v>
      </c>
      <c r="L41" s="170">
        <f t="shared" si="0"/>
        <v>3929532</v>
      </c>
      <c r="M41" s="170">
        <v>235061</v>
      </c>
      <c r="N41" s="170">
        <v>77582</v>
      </c>
      <c r="O41" s="170">
        <v>0</v>
      </c>
      <c r="P41" s="170">
        <v>0</v>
      </c>
      <c r="Q41" s="111">
        <v>34</v>
      </c>
    </row>
    <row r="42" spans="1:17" x14ac:dyDescent="0.2">
      <c r="A42" s="91">
        <v>35</v>
      </c>
      <c r="B42" s="91" t="s">
        <v>228</v>
      </c>
      <c r="C42" s="170">
        <v>725582</v>
      </c>
      <c r="D42" s="170">
        <v>0</v>
      </c>
      <c r="E42" s="170">
        <v>125000</v>
      </c>
      <c r="F42" s="170">
        <v>0</v>
      </c>
      <c r="G42" s="170">
        <v>0</v>
      </c>
      <c r="H42" s="170">
        <v>0</v>
      </c>
      <c r="I42" s="170">
        <v>0</v>
      </c>
      <c r="J42" s="170">
        <v>79201</v>
      </c>
      <c r="K42" s="170">
        <v>0</v>
      </c>
      <c r="L42" s="170">
        <f t="shared" si="0"/>
        <v>929783</v>
      </c>
      <c r="M42" s="170">
        <v>136740</v>
      </c>
      <c r="N42" s="170">
        <v>1874</v>
      </c>
      <c r="O42" s="170">
        <v>0</v>
      </c>
      <c r="P42" s="170">
        <v>0</v>
      </c>
      <c r="Q42" s="111">
        <v>35</v>
      </c>
    </row>
    <row r="43" spans="1:17" x14ac:dyDescent="0.2">
      <c r="A43" s="91">
        <v>36</v>
      </c>
      <c r="B43" s="91" t="s">
        <v>196</v>
      </c>
      <c r="C43" s="170">
        <v>1029666</v>
      </c>
      <c r="D43" s="170">
        <v>0</v>
      </c>
      <c r="E43" s="170">
        <v>69991</v>
      </c>
      <c r="F43" s="170">
        <v>0</v>
      </c>
      <c r="G43" s="170">
        <v>0</v>
      </c>
      <c r="H43" s="170">
        <v>0</v>
      </c>
      <c r="I43" s="170">
        <v>0</v>
      </c>
      <c r="J43" s="170">
        <v>0</v>
      </c>
      <c r="K43" s="170">
        <v>0</v>
      </c>
      <c r="L43" s="170">
        <f>(C43+E43+F43+J43+K43)</f>
        <v>1099657</v>
      </c>
      <c r="M43" s="170">
        <v>10663</v>
      </c>
      <c r="N43" s="170">
        <v>24424</v>
      </c>
      <c r="O43" s="170">
        <v>0</v>
      </c>
      <c r="P43" s="170">
        <v>0</v>
      </c>
      <c r="Q43" s="111">
        <v>36</v>
      </c>
    </row>
    <row r="44" spans="1:17" x14ac:dyDescent="0.2">
      <c r="A44" s="91">
        <v>37</v>
      </c>
      <c r="B44" s="91" t="s">
        <v>229</v>
      </c>
      <c r="C44" s="170">
        <v>1714754</v>
      </c>
      <c r="D44" s="170">
        <v>0</v>
      </c>
      <c r="E44" s="170">
        <v>45540</v>
      </c>
      <c r="F44" s="170">
        <v>0</v>
      </c>
      <c r="G44" s="170">
        <v>0</v>
      </c>
      <c r="H44" s="170">
        <v>0</v>
      </c>
      <c r="I44" s="170">
        <v>0</v>
      </c>
      <c r="J44" s="170">
        <v>0</v>
      </c>
      <c r="K44" s="170">
        <v>0</v>
      </c>
      <c r="L44" s="170">
        <f>(C44+E44+F44+J44+K44)</f>
        <v>1760294</v>
      </c>
      <c r="M44" s="170">
        <v>127180</v>
      </c>
      <c r="N44" s="170">
        <v>11976</v>
      </c>
      <c r="O44" s="170">
        <v>0</v>
      </c>
      <c r="P44" s="170">
        <v>0</v>
      </c>
      <c r="Q44" s="111">
        <v>37</v>
      </c>
    </row>
    <row r="45" spans="1:17" x14ac:dyDescent="0.2">
      <c r="A45" s="106">
        <v>38</v>
      </c>
      <c r="B45" s="93" t="s">
        <v>230</v>
      </c>
      <c r="C45" s="171">
        <v>2580709</v>
      </c>
      <c r="D45" s="171">
        <v>0</v>
      </c>
      <c r="E45" s="171">
        <v>603836</v>
      </c>
      <c r="F45" s="171">
        <v>0</v>
      </c>
      <c r="G45" s="171">
        <v>0</v>
      </c>
      <c r="H45" s="171">
        <v>0</v>
      </c>
      <c r="I45" s="171">
        <v>0</v>
      </c>
      <c r="J45" s="171">
        <v>85714</v>
      </c>
      <c r="K45" s="171">
        <v>91719</v>
      </c>
      <c r="L45" s="171">
        <f t="shared" si="0"/>
        <v>3361978</v>
      </c>
      <c r="M45" s="171">
        <v>271328</v>
      </c>
      <c r="N45" s="171">
        <v>28301</v>
      </c>
      <c r="O45" s="171">
        <v>0</v>
      </c>
      <c r="P45" s="171">
        <v>44219</v>
      </c>
      <c r="Q45" s="108">
        <v>38</v>
      </c>
    </row>
    <row r="46" spans="1:17" x14ac:dyDescent="0.2">
      <c r="A46" s="108">
        <f>A45</f>
        <v>38</v>
      </c>
      <c r="B46" s="109" t="s">
        <v>107</v>
      </c>
      <c r="C46" s="173">
        <f t="shared" ref="C46:P46" si="1">SUM(C8:C45)</f>
        <v>103673015</v>
      </c>
      <c r="D46" s="173">
        <f t="shared" si="1"/>
        <v>0</v>
      </c>
      <c r="E46" s="173">
        <f t="shared" si="1"/>
        <v>15244738</v>
      </c>
      <c r="F46" s="173">
        <f t="shared" si="1"/>
        <v>480</v>
      </c>
      <c r="G46" s="173">
        <f t="shared" si="1"/>
        <v>0</v>
      </c>
      <c r="H46" s="173">
        <f t="shared" si="1"/>
        <v>0</v>
      </c>
      <c r="I46" s="173">
        <f t="shared" si="1"/>
        <v>0</v>
      </c>
      <c r="J46" s="173">
        <f t="shared" si="1"/>
        <v>2359914</v>
      </c>
      <c r="K46" s="173">
        <f t="shared" si="1"/>
        <v>3323987</v>
      </c>
      <c r="L46" s="173">
        <f t="shared" si="1"/>
        <v>124602134</v>
      </c>
      <c r="M46" s="173">
        <f t="shared" si="1"/>
        <v>8251211</v>
      </c>
      <c r="N46" s="173">
        <f t="shared" si="1"/>
        <v>1264163</v>
      </c>
      <c r="O46" s="173">
        <f t="shared" si="1"/>
        <v>527563</v>
      </c>
      <c r="P46" s="173">
        <f t="shared" si="1"/>
        <v>3048318</v>
      </c>
      <c r="Q46" s="108">
        <f>Q45</f>
        <v>38</v>
      </c>
    </row>
    <row r="47" spans="1:17" x14ac:dyDescent="0.2">
      <c r="A47" s="153"/>
      <c r="B47" s="111"/>
      <c r="C47" s="153"/>
      <c r="D47" s="153"/>
      <c r="E47" s="153"/>
      <c r="F47" s="153"/>
      <c r="G47" s="153"/>
      <c r="H47" s="153"/>
      <c r="I47" s="153"/>
      <c r="J47" s="153"/>
      <c r="K47" s="153"/>
      <c r="L47" s="153"/>
      <c r="M47" s="153"/>
      <c r="N47" s="153"/>
      <c r="O47" s="153"/>
      <c r="P47" s="153"/>
      <c r="Q47" s="153"/>
    </row>
    <row r="48" spans="1:17" x14ac:dyDescent="0.2">
      <c r="A48" s="153"/>
      <c r="B48" s="111"/>
      <c r="C48" s="153"/>
      <c r="D48" s="153"/>
      <c r="E48" s="153"/>
      <c r="F48" s="153"/>
      <c r="G48" s="153"/>
      <c r="H48" s="153"/>
      <c r="I48" s="153"/>
      <c r="J48" s="153"/>
      <c r="K48" s="153"/>
      <c r="L48" s="153"/>
      <c r="M48" s="153"/>
      <c r="N48" s="153"/>
      <c r="O48" s="153"/>
      <c r="P48" s="153"/>
      <c r="Q48" s="153"/>
    </row>
  </sheetData>
  <printOptions gridLines="1"/>
  <pageMargins left="0.4" right="0.75" top="0.75" bottom="0.25" header="0.5" footer="0.5"/>
  <pageSetup paperSize="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107"/>
  <sheetViews>
    <sheetView zoomScaleNormal="100" workbookViewId="0"/>
  </sheetViews>
  <sheetFormatPr defaultColWidth="14.83203125" defaultRowHeight="9.75" customHeight="1" x14ac:dyDescent="0.2"/>
  <cols>
    <col min="1" max="1" width="5.83203125" style="93" customWidth="1"/>
    <col min="2" max="2" width="22.83203125" style="93" customWidth="1"/>
    <col min="3" max="3" width="28.1640625" style="93" bestFit="1" customWidth="1"/>
    <col min="4" max="4" width="19.33203125" style="93" customWidth="1"/>
    <col min="5" max="5" width="20.83203125" style="93" bestFit="1" customWidth="1"/>
    <col min="6" max="6" width="17.83203125" style="93" customWidth="1"/>
    <col min="7" max="10" width="16.83203125" style="93" customWidth="1"/>
    <col min="11" max="11" width="20.83203125" style="93" customWidth="1"/>
    <col min="12" max="12" width="6.83203125" style="93" customWidth="1"/>
    <col min="13" max="16384" width="14.83203125" style="93"/>
  </cols>
  <sheetData>
    <row r="1" spans="1:12" s="114" customFormat="1" ht="12" x14ac:dyDescent="0.2">
      <c r="A1" s="135" t="s">
        <v>46</v>
      </c>
      <c r="B1" s="111"/>
      <c r="C1" s="140"/>
      <c r="D1" s="140"/>
      <c r="E1" s="140"/>
      <c r="F1" s="158"/>
      <c r="G1" s="159"/>
      <c r="H1" s="140"/>
      <c r="I1" s="140"/>
      <c r="J1" s="140"/>
      <c r="K1" s="135"/>
      <c r="L1" s="158"/>
    </row>
    <row r="2" spans="1:12" s="114" customFormat="1" ht="12" x14ac:dyDescent="0.2">
      <c r="A2" s="135" t="s">
        <v>317</v>
      </c>
      <c r="B2" s="111"/>
      <c r="C2" s="140"/>
      <c r="D2" s="140"/>
      <c r="E2" s="140"/>
      <c r="F2" s="158"/>
      <c r="G2" s="159"/>
      <c r="H2" s="140"/>
      <c r="I2" s="140"/>
      <c r="J2" s="140"/>
      <c r="K2" s="135"/>
      <c r="L2" s="158"/>
    </row>
    <row r="3" spans="1:12" s="114" customFormat="1" ht="10.5" customHeight="1" x14ac:dyDescent="0.2">
      <c r="A3" s="163" t="s">
        <v>48</v>
      </c>
      <c r="B3" s="111"/>
      <c r="C3" s="140"/>
      <c r="D3" s="140"/>
      <c r="E3" s="140"/>
      <c r="F3" s="158"/>
      <c r="G3" s="163"/>
      <c r="H3" s="140"/>
      <c r="I3" s="140"/>
      <c r="J3" s="140"/>
      <c r="K3" s="140"/>
      <c r="L3" s="140"/>
    </row>
    <row r="4" spans="1:12" s="114" customFormat="1" ht="10.5" customHeight="1" x14ac:dyDescent="0.2">
      <c r="A4" s="163"/>
      <c r="B4" s="111"/>
      <c r="C4" s="140"/>
      <c r="D4" s="140"/>
      <c r="E4" s="140"/>
      <c r="F4" s="158"/>
      <c r="G4" s="163"/>
      <c r="H4" s="140"/>
      <c r="I4" s="140"/>
      <c r="J4" s="140"/>
      <c r="K4" s="140"/>
      <c r="L4" s="140"/>
    </row>
    <row r="5" spans="1:12" ht="10.5" customHeight="1" x14ac:dyDescent="0.2">
      <c r="A5" s="157"/>
      <c r="B5" s="111"/>
      <c r="C5" s="134"/>
      <c r="D5" s="134"/>
      <c r="E5" s="134"/>
      <c r="G5" s="98"/>
      <c r="H5" s="98"/>
      <c r="I5" s="98"/>
      <c r="J5" s="98"/>
      <c r="K5" s="150"/>
      <c r="L5" s="111"/>
    </row>
    <row r="6" spans="1:12" ht="11.25" customHeight="1" x14ac:dyDescent="0.2">
      <c r="A6" s="157"/>
      <c r="B6" s="111"/>
      <c r="C6" s="111"/>
      <c r="D6" s="111"/>
      <c r="E6" s="111"/>
      <c r="F6" s="111"/>
      <c r="G6" s="97" t="s">
        <v>290</v>
      </c>
      <c r="H6" s="97"/>
      <c r="I6" s="97"/>
      <c r="J6" s="97"/>
      <c r="K6" s="150" t="s">
        <v>318</v>
      </c>
      <c r="L6" s="111"/>
    </row>
    <row r="7" spans="1:12" s="102" customFormat="1" ht="36.75" customHeight="1" x14ac:dyDescent="0.2">
      <c r="A7" s="152" t="s">
        <v>55</v>
      </c>
      <c r="B7" s="152" t="s">
        <v>57</v>
      </c>
      <c r="C7" s="152" t="s">
        <v>319</v>
      </c>
      <c r="D7" s="167" t="s">
        <v>320</v>
      </c>
      <c r="E7" s="152" t="s">
        <v>321</v>
      </c>
      <c r="F7" s="152" t="s">
        <v>107</v>
      </c>
      <c r="G7" s="123" t="s">
        <v>301</v>
      </c>
      <c r="H7" s="123" t="s">
        <v>59</v>
      </c>
      <c r="I7" s="123" t="s">
        <v>60</v>
      </c>
      <c r="J7" s="123" t="s">
        <v>302</v>
      </c>
      <c r="K7" s="123" t="s">
        <v>322</v>
      </c>
      <c r="L7" s="152" t="s">
        <v>55</v>
      </c>
    </row>
    <row r="8" spans="1:12" ht="11.25" x14ac:dyDescent="0.2">
      <c r="A8" s="111">
        <v>1</v>
      </c>
      <c r="B8" s="91" t="s">
        <v>69</v>
      </c>
      <c r="C8" s="169">
        <v>25824766</v>
      </c>
      <c r="D8" s="169">
        <v>7080005</v>
      </c>
      <c r="E8" s="169">
        <v>10433195</v>
      </c>
      <c r="F8" s="169">
        <f t="shared" ref="F8:F46" si="0">(C8+D8+E8)</f>
        <v>43337966</v>
      </c>
      <c r="G8" s="169">
        <v>7840902</v>
      </c>
      <c r="H8" s="169">
        <v>648579</v>
      </c>
      <c r="I8" s="169">
        <v>0</v>
      </c>
      <c r="J8" s="169">
        <v>11791257</v>
      </c>
      <c r="K8" s="169">
        <v>121459.84999999999</v>
      </c>
      <c r="L8" s="111">
        <v>1</v>
      </c>
    </row>
    <row r="9" spans="1:12" ht="11.25" x14ac:dyDescent="0.2">
      <c r="A9" s="111">
        <v>2</v>
      </c>
      <c r="B9" s="91" t="s">
        <v>70</v>
      </c>
      <c r="C9" s="170">
        <v>3944328</v>
      </c>
      <c r="D9" s="170">
        <v>4674210</v>
      </c>
      <c r="E9" s="170">
        <v>291209</v>
      </c>
      <c r="F9" s="170">
        <f t="shared" si="0"/>
        <v>8909747</v>
      </c>
      <c r="G9" s="170">
        <v>5677899</v>
      </c>
      <c r="H9" s="170">
        <v>0</v>
      </c>
      <c r="I9" s="170">
        <v>0</v>
      </c>
      <c r="J9" s="170">
        <v>4899723</v>
      </c>
      <c r="K9" s="170">
        <v>33771.19</v>
      </c>
      <c r="L9" s="111">
        <v>2</v>
      </c>
    </row>
    <row r="10" spans="1:12" ht="11.25" x14ac:dyDescent="0.2">
      <c r="A10" s="111">
        <v>3</v>
      </c>
      <c r="B10" s="91" t="s">
        <v>71</v>
      </c>
      <c r="C10" s="170">
        <v>1681597</v>
      </c>
      <c r="D10" s="170">
        <v>716341</v>
      </c>
      <c r="E10" s="170">
        <v>445409</v>
      </c>
      <c r="F10" s="170">
        <f t="shared" si="0"/>
        <v>2843347</v>
      </c>
      <c r="G10" s="170">
        <v>1959310</v>
      </c>
      <c r="H10" s="170">
        <v>0</v>
      </c>
      <c r="I10" s="170">
        <v>0</v>
      </c>
      <c r="J10" s="170">
        <v>722616</v>
      </c>
      <c r="K10" s="170">
        <v>0</v>
      </c>
      <c r="L10" s="111">
        <v>3</v>
      </c>
    </row>
    <row r="11" spans="1:12" ht="11.25" x14ac:dyDescent="0.2">
      <c r="A11" s="111">
        <v>4</v>
      </c>
      <c r="B11" s="91" t="s">
        <v>72</v>
      </c>
      <c r="C11" s="170">
        <v>7782656</v>
      </c>
      <c r="D11" s="170">
        <v>2039613</v>
      </c>
      <c r="E11" s="170">
        <v>2283638</v>
      </c>
      <c r="F11" s="170">
        <f t="shared" si="0"/>
        <v>12105907</v>
      </c>
      <c r="G11" s="170">
        <v>4064280</v>
      </c>
      <c r="H11" s="170">
        <v>0</v>
      </c>
      <c r="I11" s="170">
        <v>0</v>
      </c>
      <c r="J11" s="170">
        <v>1268575</v>
      </c>
      <c r="K11" s="170">
        <v>91689.499999999985</v>
      </c>
      <c r="L11" s="111">
        <v>4</v>
      </c>
    </row>
    <row r="12" spans="1:12" ht="11.25" x14ac:dyDescent="0.2">
      <c r="A12" s="111">
        <v>5</v>
      </c>
      <c r="B12" s="91" t="s">
        <v>73</v>
      </c>
      <c r="C12" s="170">
        <v>36803072</v>
      </c>
      <c r="D12" s="170">
        <v>35603361</v>
      </c>
      <c r="E12" s="170">
        <v>3164495</v>
      </c>
      <c r="F12" s="170">
        <f t="shared" si="0"/>
        <v>75570928</v>
      </c>
      <c r="G12" s="170">
        <v>33982859</v>
      </c>
      <c r="H12" s="170">
        <v>0</v>
      </c>
      <c r="I12" s="170">
        <v>0</v>
      </c>
      <c r="J12" s="170">
        <v>16023673</v>
      </c>
      <c r="K12" s="170">
        <v>4327091.2600000007</v>
      </c>
      <c r="L12" s="111">
        <v>5</v>
      </c>
    </row>
    <row r="13" spans="1:12" ht="11.25" x14ac:dyDescent="0.2">
      <c r="A13" s="111">
        <v>6</v>
      </c>
      <c r="B13" s="91" t="s">
        <v>74</v>
      </c>
      <c r="C13" s="170">
        <v>3048280</v>
      </c>
      <c r="D13" s="170">
        <v>1128964</v>
      </c>
      <c r="E13" s="170">
        <v>698550</v>
      </c>
      <c r="F13" s="170">
        <f t="shared" si="0"/>
        <v>4875794</v>
      </c>
      <c r="G13" s="170">
        <v>2611356</v>
      </c>
      <c r="H13" s="170">
        <v>0</v>
      </c>
      <c r="I13" s="170">
        <v>0</v>
      </c>
      <c r="J13" s="170">
        <v>1471117</v>
      </c>
      <c r="K13" s="170">
        <v>1693387.17</v>
      </c>
      <c r="L13" s="111">
        <v>6</v>
      </c>
    </row>
    <row r="14" spans="1:12" ht="11.25" x14ac:dyDescent="0.2">
      <c r="A14" s="111">
        <v>7</v>
      </c>
      <c r="B14" s="91" t="s">
        <v>75</v>
      </c>
      <c r="C14" s="170">
        <v>1400940</v>
      </c>
      <c r="D14" s="170">
        <v>938565</v>
      </c>
      <c r="E14" s="170">
        <v>599715</v>
      </c>
      <c r="F14" s="170">
        <f t="shared" si="0"/>
        <v>2939220</v>
      </c>
      <c r="G14" s="170">
        <v>1140740</v>
      </c>
      <c r="H14" s="170">
        <v>0</v>
      </c>
      <c r="I14" s="170">
        <v>0</v>
      </c>
      <c r="J14" s="170">
        <v>1086888</v>
      </c>
      <c r="K14" s="170">
        <v>155.93</v>
      </c>
      <c r="L14" s="111">
        <v>7</v>
      </c>
    </row>
    <row r="15" spans="1:12" ht="11.25" x14ac:dyDescent="0.2">
      <c r="A15" s="111">
        <v>8</v>
      </c>
      <c r="B15" s="91" t="s">
        <v>76</v>
      </c>
      <c r="C15" s="170">
        <v>11153142</v>
      </c>
      <c r="D15" s="170">
        <v>3440528</v>
      </c>
      <c r="E15" s="170">
        <v>2936777</v>
      </c>
      <c r="F15" s="170">
        <f t="shared" si="0"/>
        <v>17530447</v>
      </c>
      <c r="G15" s="170">
        <v>10706756</v>
      </c>
      <c r="H15" s="170">
        <v>0</v>
      </c>
      <c r="I15" s="170">
        <v>0</v>
      </c>
      <c r="J15" s="170">
        <v>3718190</v>
      </c>
      <c r="K15" s="170">
        <v>7221.6399999999994</v>
      </c>
      <c r="L15" s="111">
        <v>8</v>
      </c>
    </row>
    <row r="16" spans="1:12" ht="11.25" x14ac:dyDescent="0.2">
      <c r="A16" s="111">
        <v>9</v>
      </c>
      <c r="B16" s="91" t="s">
        <v>77</v>
      </c>
      <c r="C16" s="170">
        <v>1145370</v>
      </c>
      <c r="D16" s="170">
        <v>759383</v>
      </c>
      <c r="E16" s="170">
        <v>776475</v>
      </c>
      <c r="F16" s="170">
        <f t="shared" si="0"/>
        <v>2681228</v>
      </c>
      <c r="G16" s="170">
        <v>1131569</v>
      </c>
      <c r="H16" s="170">
        <v>0</v>
      </c>
      <c r="I16" s="170">
        <v>0</v>
      </c>
      <c r="J16" s="170">
        <v>794248</v>
      </c>
      <c r="K16" s="170">
        <v>15676.2</v>
      </c>
      <c r="L16" s="111">
        <v>9</v>
      </c>
    </row>
    <row r="17" spans="1:12" ht="11.25" x14ac:dyDescent="0.2">
      <c r="A17" s="111">
        <v>10</v>
      </c>
      <c r="B17" s="91" t="s">
        <v>78</v>
      </c>
      <c r="C17" s="170">
        <v>6594535</v>
      </c>
      <c r="D17" s="170">
        <v>2840074</v>
      </c>
      <c r="E17" s="170">
        <v>2492959</v>
      </c>
      <c r="F17" s="170">
        <f t="shared" si="0"/>
        <v>11927568</v>
      </c>
      <c r="G17" s="170">
        <v>2644527</v>
      </c>
      <c r="H17" s="170">
        <v>0</v>
      </c>
      <c r="I17" s="170">
        <v>0</v>
      </c>
      <c r="J17" s="170">
        <v>134406</v>
      </c>
      <c r="K17" s="170">
        <v>1187112.8900000001</v>
      </c>
      <c r="L17" s="111">
        <v>10</v>
      </c>
    </row>
    <row r="18" spans="1:12" ht="11.25" x14ac:dyDescent="0.2">
      <c r="A18" s="111">
        <v>11</v>
      </c>
      <c r="B18" s="91" t="s">
        <v>79</v>
      </c>
      <c r="C18" s="170">
        <v>4541095</v>
      </c>
      <c r="D18" s="170">
        <v>1102186</v>
      </c>
      <c r="E18" s="170">
        <v>1463666</v>
      </c>
      <c r="F18" s="170">
        <f t="shared" si="0"/>
        <v>7106947</v>
      </c>
      <c r="G18" s="170">
        <v>1469580</v>
      </c>
      <c r="H18" s="170">
        <v>289946</v>
      </c>
      <c r="I18" s="170">
        <v>0</v>
      </c>
      <c r="J18" s="170">
        <v>1928504</v>
      </c>
      <c r="K18" s="170">
        <v>93.84</v>
      </c>
      <c r="L18" s="111">
        <v>11</v>
      </c>
    </row>
    <row r="19" spans="1:12" ht="11.25" x14ac:dyDescent="0.2">
      <c r="A19" s="111">
        <v>12</v>
      </c>
      <c r="B19" s="91" t="s">
        <v>80</v>
      </c>
      <c r="C19" s="170">
        <v>2439264</v>
      </c>
      <c r="D19" s="170">
        <v>1209202</v>
      </c>
      <c r="E19" s="170">
        <v>1037864</v>
      </c>
      <c r="F19" s="170">
        <f t="shared" si="0"/>
        <v>4686330</v>
      </c>
      <c r="G19" s="170">
        <v>1955363</v>
      </c>
      <c r="H19" s="170">
        <v>0</v>
      </c>
      <c r="I19" s="170">
        <v>0</v>
      </c>
      <c r="J19" s="170">
        <v>1390310</v>
      </c>
      <c r="K19" s="170">
        <v>4914.3900000000003</v>
      </c>
      <c r="L19" s="111">
        <v>12</v>
      </c>
    </row>
    <row r="20" spans="1:12" ht="11.25" x14ac:dyDescent="0.2">
      <c r="A20" s="111">
        <v>13</v>
      </c>
      <c r="B20" s="91" t="s">
        <v>81</v>
      </c>
      <c r="C20" s="170">
        <v>4709617</v>
      </c>
      <c r="D20" s="170">
        <v>6580794</v>
      </c>
      <c r="E20" s="170">
        <v>2471835</v>
      </c>
      <c r="F20" s="170">
        <f t="shared" si="0"/>
        <v>13762246</v>
      </c>
      <c r="G20" s="170">
        <v>2811008</v>
      </c>
      <c r="H20" s="170">
        <v>0</v>
      </c>
      <c r="I20" s="170">
        <v>0</v>
      </c>
      <c r="J20" s="170">
        <v>4071780</v>
      </c>
      <c r="K20" s="170">
        <v>584638.87999999989</v>
      </c>
      <c r="L20" s="111">
        <v>13</v>
      </c>
    </row>
    <row r="21" spans="1:12" ht="11.25" x14ac:dyDescent="0.2">
      <c r="A21" s="111">
        <v>14</v>
      </c>
      <c r="B21" s="91" t="s">
        <v>82</v>
      </c>
      <c r="C21" s="170">
        <v>1557068</v>
      </c>
      <c r="D21" s="170">
        <v>1025529</v>
      </c>
      <c r="E21" s="170">
        <v>362790</v>
      </c>
      <c r="F21" s="170">
        <f t="shared" si="0"/>
        <v>2945387</v>
      </c>
      <c r="G21" s="170">
        <v>2065669</v>
      </c>
      <c r="H21" s="170">
        <v>0</v>
      </c>
      <c r="I21" s="170">
        <v>0</v>
      </c>
      <c r="J21" s="170">
        <v>1140563</v>
      </c>
      <c r="K21" s="170">
        <v>0</v>
      </c>
      <c r="L21" s="111">
        <v>14</v>
      </c>
    </row>
    <row r="22" spans="1:12" s="125" customFormat="1" ht="11.25" x14ac:dyDescent="0.2">
      <c r="A22" s="91">
        <v>15</v>
      </c>
      <c r="B22" s="91" t="s">
        <v>83</v>
      </c>
      <c r="C22" s="104">
        <v>26397600</v>
      </c>
      <c r="D22" s="104">
        <v>11186972</v>
      </c>
      <c r="E22" s="104">
        <v>7581124</v>
      </c>
      <c r="F22" s="104">
        <f t="shared" si="0"/>
        <v>45165696</v>
      </c>
      <c r="G22" s="104">
        <v>16171221</v>
      </c>
      <c r="H22" s="104">
        <v>0</v>
      </c>
      <c r="I22" s="104">
        <v>0</v>
      </c>
      <c r="J22" s="104">
        <v>22359109</v>
      </c>
      <c r="K22" s="104">
        <v>15541223.15</v>
      </c>
      <c r="L22" s="91">
        <v>15</v>
      </c>
    </row>
    <row r="23" spans="1:12" ht="11.25" x14ac:dyDescent="0.2">
      <c r="A23" s="111">
        <v>16</v>
      </c>
      <c r="B23" s="91" t="s">
        <v>84</v>
      </c>
      <c r="C23" s="170">
        <v>16430403</v>
      </c>
      <c r="D23" s="170">
        <v>3766083</v>
      </c>
      <c r="E23" s="170">
        <v>306300</v>
      </c>
      <c r="F23" s="170">
        <f t="shared" si="0"/>
        <v>20502786</v>
      </c>
      <c r="G23" s="170">
        <v>8850661</v>
      </c>
      <c r="H23" s="170">
        <v>20</v>
      </c>
      <c r="I23" s="170">
        <v>0</v>
      </c>
      <c r="J23" s="170">
        <v>5554211</v>
      </c>
      <c r="K23" s="170">
        <v>1571.01</v>
      </c>
      <c r="L23" s="111">
        <v>16</v>
      </c>
    </row>
    <row r="24" spans="1:12" ht="11.25" x14ac:dyDescent="0.2">
      <c r="A24" s="111">
        <v>17</v>
      </c>
      <c r="B24" s="91" t="s">
        <v>85</v>
      </c>
      <c r="C24" s="170">
        <v>3325579</v>
      </c>
      <c r="D24" s="170">
        <v>3834574</v>
      </c>
      <c r="E24" s="170">
        <v>33677</v>
      </c>
      <c r="F24" s="170">
        <f t="shared" si="0"/>
        <v>7193830</v>
      </c>
      <c r="G24" s="170">
        <v>3998361</v>
      </c>
      <c r="H24" s="170">
        <v>0</v>
      </c>
      <c r="I24" s="170">
        <v>0</v>
      </c>
      <c r="J24" s="170">
        <v>2977601</v>
      </c>
      <c r="K24" s="170">
        <v>1022.5</v>
      </c>
      <c r="L24" s="111">
        <v>17</v>
      </c>
    </row>
    <row r="25" spans="1:12" ht="11.25" x14ac:dyDescent="0.2">
      <c r="A25" s="111">
        <v>18</v>
      </c>
      <c r="B25" s="91" t="s">
        <v>86</v>
      </c>
      <c r="C25" s="170">
        <v>2345677</v>
      </c>
      <c r="D25" s="170">
        <v>830660</v>
      </c>
      <c r="E25" s="170">
        <v>531865</v>
      </c>
      <c r="F25" s="170">
        <f t="shared" si="0"/>
        <v>3708202</v>
      </c>
      <c r="G25" s="170">
        <v>704852</v>
      </c>
      <c r="H25" s="170">
        <v>0</v>
      </c>
      <c r="I25" s="170">
        <v>0</v>
      </c>
      <c r="J25" s="170">
        <v>514153</v>
      </c>
      <c r="K25" s="170">
        <v>295.62</v>
      </c>
      <c r="L25" s="111">
        <v>18</v>
      </c>
    </row>
    <row r="26" spans="1:12" ht="11.25" x14ac:dyDescent="0.2">
      <c r="A26" s="111">
        <v>19</v>
      </c>
      <c r="B26" s="91" t="s">
        <v>87</v>
      </c>
      <c r="C26" s="170">
        <v>13690109</v>
      </c>
      <c r="D26" s="170">
        <v>6728724</v>
      </c>
      <c r="E26" s="170">
        <v>5368416</v>
      </c>
      <c r="F26" s="170">
        <f t="shared" si="0"/>
        <v>25787249</v>
      </c>
      <c r="G26" s="170">
        <v>11464090</v>
      </c>
      <c r="H26" s="170">
        <v>317484</v>
      </c>
      <c r="I26" s="170">
        <v>0</v>
      </c>
      <c r="J26" s="170">
        <v>7526731</v>
      </c>
      <c r="K26" s="170">
        <v>513579.36000000004</v>
      </c>
      <c r="L26" s="111">
        <v>19</v>
      </c>
    </row>
    <row r="27" spans="1:12" ht="11.25" x14ac:dyDescent="0.2">
      <c r="A27" s="111">
        <v>20</v>
      </c>
      <c r="B27" s="91" t="s">
        <v>88</v>
      </c>
      <c r="C27" s="170">
        <v>6268798</v>
      </c>
      <c r="D27" s="170">
        <v>3903391</v>
      </c>
      <c r="E27" s="170">
        <v>741809</v>
      </c>
      <c r="F27" s="170">
        <f t="shared" si="0"/>
        <v>10913998</v>
      </c>
      <c r="G27" s="170">
        <v>4222654</v>
      </c>
      <c r="H27" s="170">
        <v>10200</v>
      </c>
      <c r="I27" s="170">
        <v>0</v>
      </c>
      <c r="J27" s="170">
        <v>4647255</v>
      </c>
      <c r="K27" s="170">
        <v>1409.51</v>
      </c>
      <c r="L27" s="111">
        <v>20</v>
      </c>
    </row>
    <row r="28" spans="1:12" ht="11.25" x14ac:dyDescent="0.2">
      <c r="A28" s="111">
        <v>21</v>
      </c>
      <c r="B28" s="91" t="s">
        <v>89</v>
      </c>
      <c r="C28" s="170">
        <v>771472</v>
      </c>
      <c r="D28" s="170">
        <v>807545</v>
      </c>
      <c r="E28" s="170">
        <v>864975</v>
      </c>
      <c r="F28" s="170">
        <f t="shared" si="0"/>
        <v>2443992</v>
      </c>
      <c r="G28" s="170">
        <v>751357</v>
      </c>
      <c r="H28" s="170">
        <v>0</v>
      </c>
      <c r="I28" s="170">
        <v>0</v>
      </c>
      <c r="J28" s="170">
        <v>1040266</v>
      </c>
      <c r="K28" s="170">
        <v>0</v>
      </c>
      <c r="L28" s="111">
        <v>21</v>
      </c>
    </row>
    <row r="29" spans="1:12" ht="11.25" x14ac:dyDescent="0.2">
      <c r="A29" s="111">
        <v>22</v>
      </c>
      <c r="B29" s="91" t="s">
        <v>90</v>
      </c>
      <c r="C29" s="170">
        <v>3355380</v>
      </c>
      <c r="D29" s="170">
        <v>1765041</v>
      </c>
      <c r="E29" s="170">
        <v>1077743</v>
      </c>
      <c r="F29" s="170">
        <f t="shared" si="0"/>
        <v>6198164</v>
      </c>
      <c r="G29" s="170">
        <v>3267296</v>
      </c>
      <c r="H29" s="170">
        <v>0</v>
      </c>
      <c r="I29" s="170">
        <v>189252</v>
      </c>
      <c r="J29" s="170">
        <v>1685518</v>
      </c>
      <c r="K29" s="170">
        <v>290.95999999999998</v>
      </c>
      <c r="L29" s="111">
        <v>22</v>
      </c>
    </row>
    <row r="30" spans="1:12" ht="11.25" x14ac:dyDescent="0.2">
      <c r="A30" s="111">
        <v>23</v>
      </c>
      <c r="B30" s="91" t="s">
        <v>91</v>
      </c>
      <c r="C30" s="170">
        <v>22114443</v>
      </c>
      <c r="D30" s="170">
        <v>13113279</v>
      </c>
      <c r="E30" s="170">
        <v>10695628</v>
      </c>
      <c r="F30" s="170">
        <f t="shared" si="0"/>
        <v>45923350</v>
      </c>
      <c r="G30" s="170">
        <v>16913286</v>
      </c>
      <c r="H30" s="170">
        <v>29013</v>
      </c>
      <c r="I30" s="170">
        <v>0</v>
      </c>
      <c r="J30" s="170">
        <v>18976412</v>
      </c>
      <c r="K30" s="170">
        <v>10228467.4</v>
      </c>
      <c r="L30" s="111">
        <v>23</v>
      </c>
    </row>
    <row r="31" spans="1:12" ht="11.25" x14ac:dyDescent="0.2">
      <c r="A31" s="111">
        <v>24</v>
      </c>
      <c r="B31" s="91" t="s">
        <v>92</v>
      </c>
      <c r="C31" s="170">
        <v>46380279</v>
      </c>
      <c r="D31" s="170">
        <v>19906383</v>
      </c>
      <c r="E31" s="170">
        <v>19604190</v>
      </c>
      <c r="F31" s="170">
        <f t="shared" si="0"/>
        <v>85890852</v>
      </c>
      <c r="G31" s="170">
        <v>26500110</v>
      </c>
      <c r="H31" s="170">
        <v>4077014</v>
      </c>
      <c r="I31" s="170">
        <v>92904</v>
      </c>
      <c r="J31" s="170">
        <v>38983808</v>
      </c>
      <c r="K31" s="170">
        <v>5966772.1200000001</v>
      </c>
      <c r="L31" s="111">
        <v>24</v>
      </c>
    </row>
    <row r="32" spans="1:12" ht="11.25" x14ac:dyDescent="0.2">
      <c r="A32" s="111">
        <v>25</v>
      </c>
      <c r="B32" s="91" t="s">
        <v>93</v>
      </c>
      <c r="C32" s="170">
        <v>1598435</v>
      </c>
      <c r="D32" s="170">
        <v>466649</v>
      </c>
      <c r="E32" s="170">
        <v>217321</v>
      </c>
      <c r="F32" s="170">
        <f t="shared" si="0"/>
        <v>2282405</v>
      </c>
      <c r="G32" s="170">
        <v>866679</v>
      </c>
      <c r="H32" s="170">
        <v>0</v>
      </c>
      <c r="I32" s="170">
        <v>0</v>
      </c>
      <c r="J32" s="170">
        <v>415282</v>
      </c>
      <c r="K32" s="170">
        <v>0</v>
      </c>
      <c r="L32" s="111">
        <v>25</v>
      </c>
    </row>
    <row r="33" spans="1:12" ht="11.25" x14ac:dyDescent="0.2">
      <c r="A33" s="111">
        <v>26</v>
      </c>
      <c r="B33" s="91" t="s">
        <v>94</v>
      </c>
      <c r="C33" s="170">
        <v>1982123</v>
      </c>
      <c r="D33" s="170">
        <v>1865461</v>
      </c>
      <c r="E33" s="170">
        <v>2531575</v>
      </c>
      <c r="F33" s="170">
        <f t="shared" si="0"/>
        <v>6379159</v>
      </c>
      <c r="G33" s="170">
        <v>3207493</v>
      </c>
      <c r="H33" s="170">
        <v>0</v>
      </c>
      <c r="I33" s="170">
        <v>0</v>
      </c>
      <c r="J33" s="170">
        <v>4322999</v>
      </c>
      <c r="K33" s="170">
        <v>249521.52</v>
      </c>
      <c r="L33" s="111">
        <v>26</v>
      </c>
    </row>
    <row r="34" spans="1:12" ht="11.25" x14ac:dyDescent="0.2">
      <c r="A34" s="111">
        <v>27</v>
      </c>
      <c r="B34" s="91" t="s">
        <v>95</v>
      </c>
      <c r="C34" s="170">
        <v>1717940</v>
      </c>
      <c r="D34" s="170">
        <v>800648</v>
      </c>
      <c r="E34" s="170">
        <v>187022</v>
      </c>
      <c r="F34" s="170">
        <f t="shared" si="0"/>
        <v>2705610</v>
      </c>
      <c r="G34" s="170">
        <v>880394</v>
      </c>
      <c r="H34" s="170">
        <v>0</v>
      </c>
      <c r="I34" s="170">
        <v>0</v>
      </c>
      <c r="J34" s="170">
        <v>952771</v>
      </c>
      <c r="K34" s="170">
        <v>252.42</v>
      </c>
      <c r="L34" s="111">
        <v>27</v>
      </c>
    </row>
    <row r="35" spans="1:12" ht="11.25" x14ac:dyDescent="0.2">
      <c r="A35" s="111">
        <v>28</v>
      </c>
      <c r="B35" s="91" t="s">
        <v>96</v>
      </c>
      <c r="C35" s="170">
        <v>7431869</v>
      </c>
      <c r="D35" s="170">
        <v>11733535</v>
      </c>
      <c r="E35" s="170">
        <v>13027947</v>
      </c>
      <c r="F35" s="170">
        <f t="shared" si="0"/>
        <v>32193351</v>
      </c>
      <c r="G35" s="170">
        <v>11680541</v>
      </c>
      <c r="H35" s="170">
        <v>737646</v>
      </c>
      <c r="I35" s="170">
        <v>0</v>
      </c>
      <c r="J35" s="170">
        <v>20118552</v>
      </c>
      <c r="K35" s="170">
        <v>92053.19</v>
      </c>
      <c r="L35" s="111">
        <v>28</v>
      </c>
    </row>
    <row r="36" spans="1:12" ht="11.25" x14ac:dyDescent="0.2">
      <c r="A36" s="111">
        <v>29</v>
      </c>
      <c r="B36" s="91" t="s">
        <v>97</v>
      </c>
      <c r="C36" s="170">
        <v>1967293</v>
      </c>
      <c r="D36" s="170">
        <v>1274655</v>
      </c>
      <c r="E36" s="170">
        <v>958771</v>
      </c>
      <c r="F36" s="170">
        <f t="shared" si="0"/>
        <v>4200719</v>
      </c>
      <c r="G36" s="170">
        <v>2306246</v>
      </c>
      <c r="H36" s="170">
        <v>0</v>
      </c>
      <c r="I36" s="170">
        <v>0</v>
      </c>
      <c r="J36" s="170">
        <v>1311249</v>
      </c>
      <c r="K36" s="170">
        <v>1791.49</v>
      </c>
      <c r="L36" s="111">
        <v>29</v>
      </c>
    </row>
    <row r="37" spans="1:12" ht="11.25" x14ac:dyDescent="0.2">
      <c r="A37" s="111">
        <v>30</v>
      </c>
      <c r="B37" s="91" t="s">
        <v>98</v>
      </c>
      <c r="C37" s="170">
        <v>21400038</v>
      </c>
      <c r="D37" s="170">
        <v>22881021</v>
      </c>
      <c r="E37" s="170">
        <v>22051561</v>
      </c>
      <c r="F37" s="170">
        <f t="shared" si="0"/>
        <v>66332620</v>
      </c>
      <c r="G37" s="170">
        <v>26671954</v>
      </c>
      <c r="H37" s="170">
        <v>8786368</v>
      </c>
      <c r="I37" s="170">
        <v>0</v>
      </c>
      <c r="J37" s="170">
        <v>30775785</v>
      </c>
      <c r="K37" s="170">
        <v>4612835.6900000004</v>
      </c>
      <c r="L37" s="111">
        <v>30</v>
      </c>
    </row>
    <row r="38" spans="1:12" ht="11.25" x14ac:dyDescent="0.2">
      <c r="A38" s="111">
        <v>31</v>
      </c>
      <c r="B38" s="91" t="s">
        <v>99</v>
      </c>
      <c r="C38" s="170">
        <v>12863690</v>
      </c>
      <c r="D38" s="170">
        <v>14908651</v>
      </c>
      <c r="E38" s="170">
        <v>4198519</v>
      </c>
      <c r="F38" s="170">
        <f t="shared" si="0"/>
        <v>31970860</v>
      </c>
      <c r="G38" s="170">
        <v>16809156</v>
      </c>
      <c r="H38" s="170">
        <v>18745</v>
      </c>
      <c r="I38" s="170">
        <v>0</v>
      </c>
      <c r="J38" s="170">
        <v>9398193</v>
      </c>
      <c r="K38" s="170">
        <v>900262.97</v>
      </c>
      <c r="L38" s="111">
        <v>31</v>
      </c>
    </row>
    <row r="39" spans="1:12" ht="11.25" x14ac:dyDescent="0.2">
      <c r="A39" s="111">
        <v>32</v>
      </c>
      <c r="B39" s="91" t="s">
        <v>100</v>
      </c>
      <c r="C39" s="170">
        <v>4077731</v>
      </c>
      <c r="D39" s="170">
        <v>4914630</v>
      </c>
      <c r="E39" s="170">
        <v>1109574</v>
      </c>
      <c r="F39" s="170">
        <f t="shared" si="0"/>
        <v>10101935</v>
      </c>
      <c r="G39" s="170">
        <v>4091963</v>
      </c>
      <c r="H39" s="170">
        <v>0</v>
      </c>
      <c r="I39" s="170">
        <v>0</v>
      </c>
      <c r="J39" s="170">
        <v>3471906</v>
      </c>
      <c r="K39" s="170">
        <v>714938.59</v>
      </c>
      <c r="L39" s="111">
        <v>32</v>
      </c>
    </row>
    <row r="40" spans="1:12" ht="11.25" x14ac:dyDescent="0.2">
      <c r="A40" s="111">
        <v>33</v>
      </c>
      <c r="B40" s="91" t="s">
        <v>101</v>
      </c>
      <c r="C40" s="170">
        <v>5659623</v>
      </c>
      <c r="D40" s="170">
        <v>2355743</v>
      </c>
      <c r="E40" s="170">
        <v>1611628</v>
      </c>
      <c r="F40" s="170">
        <f t="shared" si="0"/>
        <v>9626994</v>
      </c>
      <c r="G40" s="170">
        <v>4030194</v>
      </c>
      <c r="H40" s="170">
        <v>38156</v>
      </c>
      <c r="I40" s="170">
        <v>0</v>
      </c>
      <c r="J40" s="170">
        <v>3287299</v>
      </c>
      <c r="K40" s="170">
        <v>152459.71</v>
      </c>
      <c r="L40" s="111">
        <v>33</v>
      </c>
    </row>
    <row r="41" spans="1:12" ht="11.25" x14ac:dyDescent="0.2">
      <c r="A41" s="111">
        <v>34</v>
      </c>
      <c r="B41" s="91" t="s">
        <v>102</v>
      </c>
      <c r="C41" s="170">
        <v>25475127</v>
      </c>
      <c r="D41" s="170">
        <v>5342062</v>
      </c>
      <c r="E41" s="170">
        <v>3672572</v>
      </c>
      <c r="F41" s="170">
        <f t="shared" si="0"/>
        <v>34489761</v>
      </c>
      <c r="G41" s="170">
        <v>23166850</v>
      </c>
      <c r="H41" s="170">
        <v>753542</v>
      </c>
      <c r="I41" s="170">
        <v>0</v>
      </c>
      <c r="J41" s="170">
        <v>7060681</v>
      </c>
      <c r="K41" s="170">
        <v>3097859.06</v>
      </c>
      <c r="L41" s="111">
        <v>34</v>
      </c>
    </row>
    <row r="42" spans="1:12" ht="11.25" x14ac:dyDescent="0.2">
      <c r="A42" s="111">
        <v>35</v>
      </c>
      <c r="B42" s="91" t="s">
        <v>103</v>
      </c>
      <c r="C42" s="170">
        <v>79852121</v>
      </c>
      <c r="D42" s="170">
        <v>38474484</v>
      </c>
      <c r="E42" s="170">
        <v>12821160</v>
      </c>
      <c r="F42" s="170">
        <f t="shared" si="0"/>
        <v>131147765</v>
      </c>
      <c r="G42" s="170">
        <v>49117780</v>
      </c>
      <c r="H42" s="170">
        <v>75352</v>
      </c>
      <c r="I42" s="170">
        <v>0</v>
      </c>
      <c r="J42" s="170">
        <v>74347954</v>
      </c>
      <c r="K42" s="170">
        <v>2035705.1400000001</v>
      </c>
      <c r="L42" s="111">
        <v>35</v>
      </c>
    </row>
    <row r="43" spans="1:12" ht="11.25" x14ac:dyDescent="0.2">
      <c r="A43" s="111">
        <v>36</v>
      </c>
      <c r="B43" s="91" t="s">
        <v>104</v>
      </c>
      <c r="C43" s="170">
        <v>6032141</v>
      </c>
      <c r="D43" s="170">
        <v>2447817</v>
      </c>
      <c r="E43" s="170">
        <v>3246279</v>
      </c>
      <c r="F43" s="170">
        <f t="shared" si="0"/>
        <v>11726237</v>
      </c>
      <c r="G43" s="170">
        <v>3721190</v>
      </c>
      <c r="H43" s="170">
        <v>0</v>
      </c>
      <c r="I43" s="170">
        <v>0</v>
      </c>
      <c r="J43" s="170">
        <v>3140326</v>
      </c>
      <c r="K43" s="170">
        <v>0</v>
      </c>
      <c r="L43" s="111">
        <v>36</v>
      </c>
    </row>
    <row r="44" spans="1:12" ht="11.25" x14ac:dyDescent="0.2">
      <c r="A44" s="111">
        <v>37</v>
      </c>
      <c r="B44" s="91" t="s">
        <v>105</v>
      </c>
      <c r="C44" s="170">
        <v>1361355</v>
      </c>
      <c r="D44" s="170">
        <v>463162</v>
      </c>
      <c r="E44" s="170">
        <v>1065607</v>
      </c>
      <c r="F44" s="170">
        <f t="shared" si="0"/>
        <v>2890124</v>
      </c>
      <c r="G44" s="170">
        <v>2574780</v>
      </c>
      <c r="H44" s="170">
        <v>0</v>
      </c>
      <c r="I44" s="170">
        <v>0</v>
      </c>
      <c r="J44" s="170">
        <v>0</v>
      </c>
      <c r="K44" s="170">
        <v>272096.27</v>
      </c>
      <c r="L44" s="111">
        <v>37</v>
      </c>
    </row>
    <row r="45" spans="1:12" ht="11.25" x14ac:dyDescent="0.2">
      <c r="A45" s="108">
        <v>38</v>
      </c>
      <c r="B45" s="91" t="s">
        <v>106</v>
      </c>
      <c r="C45" s="171">
        <v>6263770</v>
      </c>
      <c r="D45" s="171">
        <v>1694855</v>
      </c>
      <c r="E45" s="171">
        <v>1657184</v>
      </c>
      <c r="F45" s="171">
        <f t="shared" si="0"/>
        <v>9615809</v>
      </c>
      <c r="G45" s="171">
        <v>3898486</v>
      </c>
      <c r="H45" s="171">
        <v>3375</v>
      </c>
      <c r="I45" s="171">
        <v>883816</v>
      </c>
      <c r="J45" s="171">
        <v>762503</v>
      </c>
      <c r="K45" s="171">
        <v>0</v>
      </c>
      <c r="L45" s="108">
        <v>38</v>
      </c>
    </row>
    <row r="46" spans="1:12" ht="11.25" x14ac:dyDescent="0.2">
      <c r="A46" s="108">
        <f>A45</f>
        <v>38</v>
      </c>
      <c r="B46" s="109" t="s">
        <v>107</v>
      </c>
      <c r="C46" s="173">
        <f>SUM(C8:C45)</f>
        <v>431388726</v>
      </c>
      <c r="D46" s="173">
        <f>SUM(D8:D45)</f>
        <v>244604780</v>
      </c>
      <c r="E46" s="173">
        <f>SUM(E8:E45)</f>
        <v>144621024</v>
      </c>
      <c r="F46" s="173">
        <f t="shared" si="0"/>
        <v>820614530</v>
      </c>
      <c r="G46" s="173">
        <f>SUM(G8:G45)</f>
        <v>325929412</v>
      </c>
      <c r="H46" s="173">
        <f>SUM(H8:H45)</f>
        <v>15785440</v>
      </c>
      <c r="I46" s="173">
        <f>SUM(I8:I45)</f>
        <v>1165972</v>
      </c>
      <c r="J46" s="173">
        <f>SUM(J8:J45)</f>
        <v>314072414</v>
      </c>
      <c r="K46" s="173">
        <f>SUM(K8:K45)</f>
        <v>52451620.420000017</v>
      </c>
      <c r="L46" s="108">
        <f>L45</f>
        <v>38</v>
      </c>
    </row>
    <row r="47" spans="1:12" ht="9.75" customHeight="1" x14ac:dyDescent="0.2">
      <c r="A47" s="148"/>
      <c r="B47" s="111"/>
      <c r="C47" s="153"/>
      <c r="D47" s="153"/>
      <c r="E47" s="153"/>
      <c r="F47" s="153"/>
      <c r="G47" s="153"/>
      <c r="H47" s="153"/>
      <c r="I47" s="153"/>
      <c r="J47" s="153"/>
      <c r="K47" s="153"/>
      <c r="L47" s="153"/>
    </row>
    <row r="88" ht="10.5" customHeight="1" x14ac:dyDescent="0.2"/>
    <row r="90" ht="11.25" customHeight="1" x14ac:dyDescent="0.2"/>
    <row r="107" spans="1:12" s="114" customFormat="1" ht="11.25" customHeight="1" x14ac:dyDescent="0.2">
      <c r="A107" s="93"/>
      <c r="B107" s="93"/>
      <c r="C107" s="93"/>
      <c r="D107" s="93"/>
      <c r="E107" s="93"/>
      <c r="F107" s="93"/>
      <c r="G107" s="93"/>
      <c r="H107" s="93"/>
      <c r="I107" s="93"/>
      <c r="J107" s="93"/>
      <c r="K107" s="93"/>
      <c r="L107" s="93"/>
    </row>
  </sheetData>
  <printOptions gridLines="1"/>
  <pageMargins left="0.5" right="0.5" top="0.5" bottom="0.3" header="0" footer="0"/>
  <pageSetup paperSize="5" pageOrder="overThenDown"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workbookViewId="0"/>
  </sheetViews>
  <sheetFormatPr defaultRowHeight="11.25" x14ac:dyDescent="0.2"/>
  <cols>
    <col min="1" max="1" width="3.83203125" style="93" bestFit="1" customWidth="1"/>
    <col min="2" max="2" width="14.1640625" style="93" bestFit="1" customWidth="1"/>
    <col min="3" max="3" width="24.83203125" style="93" customWidth="1"/>
    <col min="4" max="4" width="15.5" style="93" customWidth="1"/>
    <col min="5" max="5" width="17" style="93" customWidth="1"/>
    <col min="6" max="6" width="13.6640625" style="93" bestFit="1" customWidth="1"/>
    <col min="7" max="7" width="17.33203125" style="93" customWidth="1"/>
    <col min="8" max="8" width="12.5" style="93" bestFit="1" customWidth="1"/>
    <col min="9" max="9" width="12" style="93" customWidth="1"/>
    <col min="10" max="10" width="14.83203125" style="93" customWidth="1"/>
    <col min="11" max="11" width="20.5" style="93" customWidth="1"/>
    <col min="12" max="12" width="3.83203125" style="93" bestFit="1" customWidth="1"/>
    <col min="13" max="16384" width="9.33203125" style="93"/>
  </cols>
  <sheetData>
    <row r="1" spans="1:12" s="114" customFormat="1" ht="12" x14ac:dyDescent="0.2">
      <c r="A1" s="135" t="s">
        <v>46</v>
      </c>
      <c r="B1" s="111"/>
      <c r="C1" s="140"/>
      <c r="D1" s="140"/>
      <c r="E1" s="140"/>
      <c r="F1" s="158"/>
      <c r="G1" s="159"/>
      <c r="H1" s="140"/>
      <c r="I1" s="140"/>
      <c r="J1" s="140"/>
      <c r="K1" s="135"/>
      <c r="L1" s="158"/>
    </row>
    <row r="2" spans="1:12" s="114" customFormat="1" ht="12" x14ac:dyDescent="0.2">
      <c r="A2" s="135" t="s">
        <v>317</v>
      </c>
      <c r="B2" s="111"/>
      <c r="C2" s="140"/>
      <c r="D2" s="140"/>
      <c r="E2" s="140"/>
      <c r="F2" s="158"/>
      <c r="G2" s="159"/>
      <c r="H2" s="140"/>
      <c r="I2" s="140"/>
      <c r="J2" s="140"/>
      <c r="K2" s="135"/>
      <c r="L2" s="158"/>
    </row>
    <row r="3" spans="1:12" s="114" customFormat="1" ht="10.5" customHeight="1" x14ac:dyDescent="0.2">
      <c r="A3" s="163" t="s">
        <v>48</v>
      </c>
      <c r="B3" s="111"/>
      <c r="C3" s="140"/>
      <c r="D3" s="140"/>
      <c r="E3" s="140"/>
      <c r="F3" s="158"/>
      <c r="G3" s="163"/>
      <c r="H3" s="140"/>
      <c r="I3" s="140"/>
      <c r="J3" s="140"/>
      <c r="K3" s="140"/>
      <c r="L3" s="140"/>
    </row>
    <row r="4" spans="1:12" s="114" customFormat="1" ht="10.5" customHeight="1" x14ac:dyDescent="0.2">
      <c r="A4" s="163"/>
      <c r="B4" s="111"/>
      <c r="C4" s="140"/>
      <c r="D4" s="140"/>
      <c r="E4" s="140"/>
      <c r="F4" s="158"/>
      <c r="G4" s="163"/>
      <c r="H4" s="140"/>
      <c r="I4" s="140"/>
      <c r="J4" s="140"/>
      <c r="K4" s="140"/>
      <c r="L4" s="140"/>
    </row>
    <row r="5" spans="1:12" ht="10.5" customHeight="1" x14ac:dyDescent="0.2">
      <c r="A5" s="157"/>
      <c r="B5" s="111"/>
      <c r="C5" s="134"/>
      <c r="D5" s="134"/>
      <c r="E5" s="134"/>
      <c r="G5" s="98"/>
      <c r="H5" s="98"/>
      <c r="I5" s="98"/>
      <c r="J5" s="98"/>
      <c r="K5" s="150"/>
      <c r="L5" s="111"/>
    </row>
    <row r="6" spans="1:12" ht="11.25" customHeight="1" x14ac:dyDescent="0.2">
      <c r="A6" s="157"/>
      <c r="B6" s="111"/>
      <c r="C6" s="111"/>
      <c r="D6" s="111"/>
      <c r="E6" s="111"/>
      <c r="F6" s="111"/>
      <c r="G6" s="97" t="s">
        <v>290</v>
      </c>
      <c r="H6" s="97"/>
      <c r="I6" s="97"/>
      <c r="J6" s="97"/>
      <c r="K6" s="150" t="s">
        <v>318</v>
      </c>
      <c r="L6" s="111"/>
    </row>
    <row r="7" spans="1:12" s="102" customFormat="1" ht="33.75" x14ac:dyDescent="0.2">
      <c r="A7" s="152" t="s">
        <v>55</v>
      </c>
      <c r="B7" s="152" t="s">
        <v>57</v>
      </c>
      <c r="C7" s="152" t="s">
        <v>319</v>
      </c>
      <c r="D7" s="167" t="s">
        <v>320</v>
      </c>
      <c r="E7" s="152" t="s">
        <v>321</v>
      </c>
      <c r="F7" s="152" t="s">
        <v>107</v>
      </c>
      <c r="G7" s="123" t="s">
        <v>301</v>
      </c>
      <c r="H7" s="123" t="s">
        <v>59</v>
      </c>
      <c r="I7" s="123" t="s">
        <v>60</v>
      </c>
      <c r="J7" s="123" t="s">
        <v>302</v>
      </c>
      <c r="K7" s="123" t="s">
        <v>322</v>
      </c>
      <c r="L7" s="152" t="s">
        <v>55</v>
      </c>
    </row>
    <row r="8" spans="1:12" x14ac:dyDescent="0.2">
      <c r="A8" s="111">
        <v>1</v>
      </c>
      <c r="B8" s="111" t="s">
        <v>108</v>
      </c>
      <c r="C8" s="169">
        <v>147695</v>
      </c>
      <c r="D8" s="169">
        <v>5787437</v>
      </c>
      <c r="E8" s="169">
        <v>1146632</v>
      </c>
      <c r="F8" s="169">
        <f t="shared" ref="F8:F71" si="0">(C8+D8+E8)</f>
        <v>7081764</v>
      </c>
      <c r="G8" s="169">
        <v>14640</v>
      </c>
      <c r="H8" s="169">
        <v>0</v>
      </c>
      <c r="I8" s="169">
        <v>0</v>
      </c>
      <c r="J8" s="169">
        <v>3292759</v>
      </c>
      <c r="K8" s="169">
        <v>7659938.5600000005</v>
      </c>
      <c r="L8" s="111">
        <v>1</v>
      </c>
    </row>
    <row r="9" spans="1:12" x14ac:dyDescent="0.2">
      <c r="A9" s="111">
        <v>2</v>
      </c>
      <c r="B9" s="111" t="s">
        <v>109</v>
      </c>
      <c r="C9" s="170">
        <v>4313778</v>
      </c>
      <c r="D9" s="170">
        <v>394272</v>
      </c>
      <c r="E9" s="170">
        <v>0</v>
      </c>
      <c r="F9" s="170">
        <f t="shared" si="0"/>
        <v>4708050</v>
      </c>
      <c r="G9" s="170">
        <v>0</v>
      </c>
      <c r="H9" s="170">
        <v>0</v>
      </c>
      <c r="I9" s="170">
        <v>0</v>
      </c>
      <c r="J9" s="170">
        <v>38908</v>
      </c>
      <c r="K9" s="170">
        <v>12520618.74</v>
      </c>
      <c r="L9" s="111">
        <v>2</v>
      </c>
    </row>
    <row r="10" spans="1:12" x14ac:dyDescent="0.2">
      <c r="A10" s="111">
        <v>3</v>
      </c>
      <c r="B10" s="111" t="s">
        <v>110</v>
      </c>
      <c r="C10" s="170">
        <v>0</v>
      </c>
      <c r="D10" s="170">
        <v>2245941</v>
      </c>
      <c r="E10" s="170">
        <v>775341</v>
      </c>
      <c r="F10" s="170">
        <f t="shared" si="0"/>
        <v>3021282</v>
      </c>
      <c r="G10" s="170">
        <v>34401</v>
      </c>
      <c r="H10" s="170">
        <v>0</v>
      </c>
      <c r="I10" s="170">
        <v>0</v>
      </c>
      <c r="J10" s="170">
        <v>261803</v>
      </c>
      <c r="K10" s="170">
        <v>6477026.3900000015</v>
      </c>
      <c r="L10" s="111">
        <v>3</v>
      </c>
    </row>
    <row r="11" spans="1:12" x14ac:dyDescent="0.2">
      <c r="A11" s="111">
        <v>4</v>
      </c>
      <c r="B11" s="111" t="s">
        <v>111</v>
      </c>
      <c r="C11" s="170">
        <v>5081</v>
      </c>
      <c r="D11" s="170">
        <v>252278</v>
      </c>
      <c r="E11" s="170">
        <v>715833</v>
      </c>
      <c r="F11" s="170">
        <f t="shared" si="0"/>
        <v>973192</v>
      </c>
      <c r="G11" s="170">
        <v>0</v>
      </c>
      <c r="H11" s="170">
        <v>0</v>
      </c>
      <c r="I11" s="170">
        <v>0</v>
      </c>
      <c r="J11" s="170">
        <v>3531904</v>
      </c>
      <c r="K11" s="170">
        <v>2702048.52</v>
      </c>
      <c r="L11" s="111">
        <v>4</v>
      </c>
    </row>
    <row r="12" spans="1:12" x14ac:dyDescent="0.2">
      <c r="A12" s="111">
        <v>5</v>
      </c>
      <c r="B12" s="111" t="s">
        <v>112</v>
      </c>
      <c r="C12" s="170">
        <v>0</v>
      </c>
      <c r="D12" s="170">
        <v>1779926</v>
      </c>
      <c r="E12" s="170">
        <v>866579</v>
      </c>
      <c r="F12" s="170">
        <f t="shared" si="0"/>
        <v>2646505</v>
      </c>
      <c r="G12" s="170">
        <v>13257</v>
      </c>
      <c r="H12" s="170">
        <v>0</v>
      </c>
      <c r="I12" s="170">
        <v>0</v>
      </c>
      <c r="J12" s="170">
        <v>371815</v>
      </c>
      <c r="K12" s="170">
        <v>6100238.2400000002</v>
      </c>
      <c r="L12" s="111">
        <v>5</v>
      </c>
    </row>
    <row r="13" spans="1:12" x14ac:dyDescent="0.2">
      <c r="A13" s="111">
        <v>6</v>
      </c>
      <c r="B13" s="111" t="s">
        <v>113</v>
      </c>
      <c r="C13" s="170">
        <v>0</v>
      </c>
      <c r="D13" s="170">
        <v>1311702</v>
      </c>
      <c r="E13" s="170">
        <v>534622</v>
      </c>
      <c r="F13" s="170">
        <f t="shared" si="0"/>
        <v>1846324</v>
      </c>
      <c r="G13" s="170">
        <v>11229</v>
      </c>
      <c r="H13" s="170">
        <v>0</v>
      </c>
      <c r="I13" s="170">
        <v>0</v>
      </c>
      <c r="J13" s="170">
        <v>611908</v>
      </c>
      <c r="K13" s="170">
        <v>3384514.8800000004</v>
      </c>
      <c r="L13" s="111">
        <v>6</v>
      </c>
    </row>
    <row r="14" spans="1:12" x14ac:dyDescent="0.2">
      <c r="A14" s="111">
        <v>7</v>
      </c>
      <c r="B14" s="111" t="s">
        <v>114</v>
      </c>
      <c r="C14" s="170">
        <v>62839279</v>
      </c>
      <c r="D14" s="170">
        <v>16528950</v>
      </c>
      <c r="E14" s="170">
        <v>14805809</v>
      </c>
      <c r="F14" s="170">
        <f t="shared" si="0"/>
        <v>94174038</v>
      </c>
      <c r="G14" s="170">
        <v>11512205</v>
      </c>
      <c r="H14" s="170">
        <v>0</v>
      </c>
      <c r="I14" s="170">
        <v>0</v>
      </c>
      <c r="J14" s="170">
        <v>26210267</v>
      </c>
      <c r="K14" s="170">
        <v>6218197.8599999985</v>
      </c>
      <c r="L14" s="111">
        <v>7</v>
      </c>
    </row>
    <row r="15" spans="1:12" x14ac:dyDescent="0.2">
      <c r="A15" s="111">
        <v>8</v>
      </c>
      <c r="B15" s="111" t="s">
        <v>115</v>
      </c>
      <c r="C15" s="170">
        <v>130397</v>
      </c>
      <c r="D15" s="170">
        <v>2208534</v>
      </c>
      <c r="E15" s="170">
        <v>1382517</v>
      </c>
      <c r="F15" s="170">
        <f t="shared" si="0"/>
        <v>3721448</v>
      </c>
      <c r="G15" s="170">
        <v>17426</v>
      </c>
      <c r="H15" s="170">
        <v>0</v>
      </c>
      <c r="I15" s="170">
        <v>0</v>
      </c>
      <c r="J15" s="170">
        <v>1242564</v>
      </c>
      <c r="K15" s="170">
        <v>15491707.540000003</v>
      </c>
      <c r="L15" s="111">
        <v>8</v>
      </c>
    </row>
    <row r="16" spans="1:12" x14ac:dyDescent="0.2">
      <c r="A16" s="111">
        <v>9</v>
      </c>
      <c r="B16" s="111" t="s">
        <v>116</v>
      </c>
      <c r="C16" s="170">
        <v>0</v>
      </c>
      <c r="D16" s="170">
        <v>841278</v>
      </c>
      <c r="E16" s="170">
        <v>273658</v>
      </c>
      <c r="F16" s="170">
        <f t="shared" si="0"/>
        <v>1114936</v>
      </c>
      <c r="G16" s="170">
        <v>0</v>
      </c>
      <c r="H16" s="170">
        <v>0</v>
      </c>
      <c r="I16" s="170">
        <v>0</v>
      </c>
      <c r="J16" s="170">
        <v>899</v>
      </c>
      <c r="K16" s="170">
        <v>3586109.1</v>
      </c>
      <c r="L16" s="111">
        <v>9</v>
      </c>
    </row>
    <row r="17" spans="1:12" x14ac:dyDescent="0.2">
      <c r="A17" s="111">
        <v>10</v>
      </c>
      <c r="B17" s="111" t="s">
        <v>117</v>
      </c>
      <c r="C17" s="170">
        <v>0</v>
      </c>
      <c r="D17" s="170">
        <v>6285483</v>
      </c>
      <c r="E17" s="170">
        <v>2359032</v>
      </c>
      <c r="F17" s="170">
        <f t="shared" si="0"/>
        <v>8644515</v>
      </c>
      <c r="G17" s="170">
        <v>26370</v>
      </c>
      <c r="H17" s="170">
        <v>26840</v>
      </c>
      <c r="I17" s="170">
        <v>0</v>
      </c>
      <c r="J17" s="170">
        <v>2630827</v>
      </c>
      <c r="K17" s="170">
        <v>9894604.799999997</v>
      </c>
      <c r="L17" s="111">
        <v>10</v>
      </c>
    </row>
    <row r="18" spans="1:12" x14ac:dyDescent="0.2">
      <c r="A18" s="111">
        <v>11</v>
      </c>
      <c r="B18" s="111" t="s">
        <v>118</v>
      </c>
      <c r="C18" s="170">
        <v>6072</v>
      </c>
      <c r="D18" s="170">
        <v>811828</v>
      </c>
      <c r="E18" s="170">
        <v>528954</v>
      </c>
      <c r="F18" s="170">
        <f t="shared" si="0"/>
        <v>1346854</v>
      </c>
      <c r="G18" s="170">
        <v>6192</v>
      </c>
      <c r="H18" s="170">
        <v>0</v>
      </c>
      <c r="I18" s="170">
        <v>0</v>
      </c>
      <c r="J18" s="170">
        <v>864978</v>
      </c>
      <c r="K18" s="170">
        <v>6098914.6800000006</v>
      </c>
      <c r="L18" s="111">
        <v>11</v>
      </c>
    </row>
    <row r="19" spans="1:12" x14ac:dyDescent="0.2">
      <c r="A19" s="111">
        <v>12</v>
      </c>
      <c r="B19" s="111" t="s">
        <v>119</v>
      </c>
      <c r="C19" s="170">
        <v>0</v>
      </c>
      <c r="D19" s="170">
        <v>1054111</v>
      </c>
      <c r="E19" s="170">
        <v>950454</v>
      </c>
      <c r="F19" s="170">
        <f t="shared" si="0"/>
        <v>2004565</v>
      </c>
      <c r="G19" s="170">
        <v>0</v>
      </c>
      <c r="H19" s="170">
        <v>0</v>
      </c>
      <c r="I19" s="170">
        <v>0</v>
      </c>
      <c r="J19" s="170">
        <v>177613</v>
      </c>
      <c r="K19" s="170">
        <v>8871049.870000001</v>
      </c>
      <c r="L19" s="111">
        <v>12</v>
      </c>
    </row>
    <row r="20" spans="1:12" x14ac:dyDescent="0.2">
      <c r="A20" s="111">
        <v>13</v>
      </c>
      <c r="B20" s="111" t="s">
        <v>120</v>
      </c>
      <c r="C20" s="170">
        <v>25000</v>
      </c>
      <c r="D20" s="170">
        <v>839616</v>
      </c>
      <c r="E20" s="170">
        <v>706899</v>
      </c>
      <c r="F20" s="170">
        <f t="shared" si="0"/>
        <v>1571515</v>
      </c>
      <c r="G20" s="170">
        <v>9049</v>
      </c>
      <c r="H20" s="170">
        <v>0</v>
      </c>
      <c r="I20" s="170">
        <v>0</v>
      </c>
      <c r="J20" s="170">
        <v>430142</v>
      </c>
      <c r="K20" s="170">
        <v>8314528.0399999991</v>
      </c>
      <c r="L20" s="111">
        <v>13</v>
      </c>
    </row>
    <row r="21" spans="1:12" x14ac:dyDescent="0.2">
      <c r="A21" s="111">
        <v>14</v>
      </c>
      <c r="B21" s="111" t="s">
        <v>121</v>
      </c>
      <c r="C21" s="170">
        <v>297524</v>
      </c>
      <c r="D21" s="170">
        <v>3032384</v>
      </c>
      <c r="E21" s="170">
        <v>1666413</v>
      </c>
      <c r="F21" s="170">
        <f t="shared" si="0"/>
        <v>4996321</v>
      </c>
      <c r="G21" s="170">
        <v>8524</v>
      </c>
      <c r="H21" s="170">
        <v>0</v>
      </c>
      <c r="I21" s="170">
        <v>0</v>
      </c>
      <c r="J21" s="170">
        <v>467635</v>
      </c>
      <c r="K21" s="170">
        <v>12157753.26</v>
      </c>
      <c r="L21" s="111">
        <v>14</v>
      </c>
    </row>
    <row r="22" spans="1:12" x14ac:dyDescent="0.2">
      <c r="A22" s="111">
        <v>15</v>
      </c>
      <c r="B22" s="111" t="s">
        <v>122</v>
      </c>
      <c r="C22" s="170">
        <v>4924</v>
      </c>
      <c r="D22" s="170">
        <v>947895</v>
      </c>
      <c r="E22" s="170">
        <v>635590</v>
      </c>
      <c r="F22" s="170">
        <f t="shared" si="0"/>
        <v>1588409</v>
      </c>
      <c r="G22" s="170">
        <v>0</v>
      </c>
      <c r="H22" s="170">
        <v>0</v>
      </c>
      <c r="I22" s="170">
        <v>0</v>
      </c>
      <c r="J22" s="170">
        <v>20223</v>
      </c>
      <c r="K22" s="170">
        <v>5080320.0599999987</v>
      </c>
      <c r="L22" s="111">
        <v>15</v>
      </c>
    </row>
    <row r="23" spans="1:12" x14ac:dyDescent="0.2">
      <c r="A23" s="111">
        <v>16</v>
      </c>
      <c r="B23" s="111" t="s">
        <v>123</v>
      </c>
      <c r="C23" s="170">
        <v>33551</v>
      </c>
      <c r="D23" s="170">
        <v>3547307</v>
      </c>
      <c r="E23" s="170">
        <v>1713374</v>
      </c>
      <c r="F23" s="170">
        <f t="shared" si="0"/>
        <v>5294232</v>
      </c>
      <c r="G23" s="170">
        <v>16033</v>
      </c>
      <c r="H23" s="170">
        <v>0</v>
      </c>
      <c r="I23" s="170">
        <v>0</v>
      </c>
      <c r="J23" s="170">
        <v>2637893</v>
      </c>
      <c r="K23" s="170">
        <v>8648867.9499999993</v>
      </c>
      <c r="L23" s="111">
        <v>16</v>
      </c>
    </row>
    <row r="24" spans="1:12" x14ac:dyDescent="0.2">
      <c r="A24" s="111">
        <v>17</v>
      </c>
      <c r="B24" s="111" t="s">
        <v>124</v>
      </c>
      <c r="C24" s="170">
        <v>176800</v>
      </c>
      <c r="D24" s="170">
        <v>1478375</v>
      </c>
      <c r="E24" s="170">
        <v>1607826</v>
      </c>
      <c r="F24" s="170">
        <f t="shared" si="0"/>
        <v>3263001</v>
      </c>
      <c r="G24" s="170">
        <v>0</v>
      </c>
      <c r="H24" s="170">
        <v>0</v>
      </c>
      <c r="I24" s="170">
        <v>0</v>
      </c>
      <c r="J24" s="170">
        <v>39694</v>
      </c>
      <c r="K24" s="170">
        <v>7192591.7000000002</v>
      </c>
      <c r="L24" s="111">
        <v>17</v>
      </c>
    </row>
    <row r="25" spans="1:12" x14ac:dyDescent="0.2">
      <c r="A25" s="111">
        <v>18</v>
      </c>
      <c r="B25" s="111" t="s">
        <v>125</v>
      </c>
      <c r="C25" s="170">
        <v>0</v>
      </c>
      <c r="D25" s="170">
        <v>652160</v>
      </c>
      <c r="E25" s="170">
        <v>1017730</v>
      </c>
      <c r="F25" s="170">
        <f t="shared" si="0"/>
        <v>1669890</v>
      </c>
      <c r="G25" s="170">
        <v>9923</v>
      </c>
      <c r="H25" s="170">
        <v>0</v>
      </c>
      <c r="I25" s="170">
        <v>0</v>
      </c>
      <c r="J25" s="170">
        <v>712415</v>
      </c>
      <c r="K25" s="170">
        <v>9055021.0599999987</v>
      </c>
      <c r="L25" s="111">
        <v>18</v>
      </c>
    </row>
    <row r="26" spans="1:12" x14ac:dyDescent="0.2">
      <c r="A26" s="111">
        <v>19</v>
      </c>
      <c r="B26" s="111" t="s">
        <v>126</v>
      </c>
      <c r="C26" s="170">
        <v>0</v>
      </c>
      <c r="D26" s="170">
        <v>307862</v>
      </c>
      <c r="E26" s="170">
        <v>803093</v>
      </c>
      <c r="F26" s="170">
        <f t="shared" si="0"/>
        <v>1110955</v>
      </c>
      <c r="G26" s="170">
        <v>4352</v>
      </c>
      <c r="H26" s="170">
        <v>0</v>
      </c>
      <c r="I26" s="170">
        <v>0</v>
      </c>
      <c r="J26" s="170">
        <v>3081338</v>
      </c>
      <c r="K26" s="170">
        <v>1711122.38</v>
      </c>
      <c r="L26" s="111">
        <v>19</v>
      </c>
    </row>
    <row r="27" spans="1:12" x14ac:dyDescent="0.2">
      <c r="A27" s="111">
        <v>20</v>
      </c>
      <c r="B27" s="111" t="s">
        <v>127</v>
      </c>
      <c r="C27" s="170">
        <v>0</v>
      </c>
      <c r="D27" s="170">
        <v>791570</v>
      </c>
      <c r="E27" s="170">
        <v>599762</v>
      </c>
      <c r="F27" s="170">
        <f t="shared" si="0"/>
        <v>1391332</v>
      </c>
      <c r="G27" s="170">
        <v>10384</v>
      </c>
      <c r="H27" s="170">
        <v>0</v>
      </c>
      <c r="I27" s="170">
        <v>0</v>
      </c>
      <c r="J27" s="170">
        <v>71024</v>
      </c>
      <c r="K27" s="170">
        <v>4123822.4899999998</v>
      </c>
      <c r="L27" s="111">
        <v>20</v>
      </c>
    </row>
    <row r="28" spans="1:12" x14ac:dyDescent="0.2">
      <c r="A28" s="111">
        <v>21</v>
      </c>
      <c r="B28" s="111" t="s">
        <v>128</v>
      </c>
      <c r="C28" s="170">
        <v>6951785</v>
      </c>
      <c r="D28" s="170">
        <v>6115963</v>
      </c>
      <c r="E28" s="170">
        <v>6754298</v>
      </c>
      <c r="F28" s="170">
        <f t="shared" si="0"/>
        <v>19822046</v>
      </c>
      <c r="G28" s="170">
        <v>868419</v>
      </c>
      <c r="H28" s="170">
        <v>0</v>
      </c>
      <c r="I28" s="170">
        <v>0</v>
      </c>
      <c r="J28" s="170">
        <v>6779647</v>
      </c>
      <c r="K28" s="170">
        <v>26334140.960000005</v>
      </c>
      <c r="L28" s="111">
        <v>21</v>
      </c>
    </row>
    <row r="29" spans="1:12" x14ac:dyDescent="0.2">
      <c r="A29" s="111">
        <v>22</v>
      </c>
      <c r="B29" s="111" t="s">
        <v>129</v>
      </c>
      <c r="C29" s="170">
        <v>0</v>
      </c>
      <c r="D29" s="170">
        <v>363773</v>
      </c>
      <c r="E29" s="170">
        <v>810971</v>
      </c>
      <c r="F29" s="170">
        <f t="shared" si="0"/>
        <v>1174744</v>
      </c>
      <c r="G29" s="170">
        <v>4055</v>
      </c>
      <c r="H29" s="170">
        <v>0</v>
      </c>
      <c r="I29" s="170">
        <v>0</v>
      </c>
      <c r="J29" s="170">
        <v>0</v>
      </c>
      <c r="K29" s="170">
        <v>3031266.17</v>
      </c>
      <c r="L29" s="111">
        <v>22</v>
      </c>
    </row>
    <row r="30" spans="1:12" x14ac:dyDescent="0.2">
      <c r="A30" s="111">
        <v>23</v>
      </c>
      <c r="B30" s="111" t="s">
        <v>130</v>
      </c>
      <c r="C30" s="170">
        <v>0</v>
      </c>
      <c r="D30" s="170">
        <v>371755</v>
      </c>
      <c r="E30" s="170">
        <v>136019</v>
      </c>
      <c r="F30" s="170">
        <f t="shared" si="0"/>
        <v>507774</v>
      </c>
      <c r="G30" s="170">
        <v>7240</v>
      </c>
      <c r="H30" s="170">
        <v>0</v>
      </c>
      <c r="I30" s="170">
        <v>0</v>
      </c>
      <c r="J30" s="170">
        <v>16195</v>
      </c>
      <c r="K30" s="170">
        <v>2534730.419999999</v>
      </c>
      <c r="L30" s="111">
        <v>23</v>
      </c>
    </row>
    <row r="31" spans="1:12" x14ac:dyDescent="0.2">
      <c r="A31" s="111">
        <v>24</v>
      </c>
      <c r="B31" s="111" t="s">
        <v>131</v>
      </c>
      <c r="C31" s="170">
        <v>0</v>
      </c>
      <c r="D31" s="170">
        <v>2844365</v>
      </c>
      <c r="E31" s="170">
        <v>1302334</v>
      </c>
      <c r="F31" s="170">
        <f t="shared" si="0"/>
        <v>4146699</v>
      </c>
      <c r="G31" s="170">
        <v>0</v>
      </c>
      <c r="H31" s="170">
        <v>0</v>
      </c>
      <c r="I31" s="170">
        <v>0</v>
      </c>
      <c r="J31" s="170">
        <v>2028512</v>
      </c>
      <c r="K31" s="170">
        <v>6691897.6100000013</v>
      </c>
      <c r="L31" s="111">
        <v>24</v>
      </c>
    </row>
    <row r="32" spans="1:12" x14ac:dyDescent="0.2">
      <c r="A32" s="111">
        <v>25</v>
      </c>
      <c r="B32" s="111" t="s">
        <v>132</v>
      </c>
      <c r="C32" s="170">
        <v>0</v>
      </c>
      <c r="D32" s="170">
        <v>660628</v>
      </c>
      <c r="E32" s="170">
        <v>691614</v>
      </c>
      <c r="F32" s="170">
        <f t="shared" si="0"/>
        <v>1352242</v>
      </c>
      <c r="G32" s="170">
        <v>35442</v>
      </c>
      <c r="H32" s="170">
        <v>0</v>
      </c>
      <c r="I32" s="170">
        <v>0</v>
      </c>
      <c r="J32" s="170">
        <v>1466</v>
      </c>
      <c r="K32" s="170">
        <v>2998635.3100000005</v>
      </c>
      <c r="L32" s="111">
        <v>25</v>
      </c>
    </row>
    <row r="33" spans="1:12" x14ac:dyDescent="0.2">
      <c r="A33" s="111">
        <v>26</v>
      </c>
      <c r="B33" s="111" t="s">
        <v>133</v>
      </c>
      <c r="C33" s="170">
        <v>65961</v>
      </c>
      <c r="D33" s="170">
        <v>1601870</v>
      </c>
      <c r="E33" s="170">
        <v>575805</v>
      </c>
      <c r="F33" s="170">
        <f t="shared" si="0"/>
        <v>2243636</v>
      </c>
      <c r="G33" s="170">
        <v>392979</v>
      </c>
      <c r="H33" s="170">
        <v>0</v>
      </c>
      <c r="I33" s="170">
        <v>0</v>
      </c>
      <c r="J33" s="170">
        <v>121408</v>
      </c>
      <c r="K33" s="170">
        <v>5005203.9099999992</v>
      </c>
      <c r="L33" s="111">
        <v>26</v>
      </c>
    </row>
    <row r="34" spans="1:12" x14ac:dyDescent="0.2">
      <c r="A34" s="111">
        <v>27</v>
      </c>
      <c r="B34" s="111" t="s">
        <v>134</v>
      </c>
      <c r="C34" s="170">
        <v>44242</v>
      </c>
      <c r="D34" s="170">
        <v>1305319</v>
      </c>
      <c r="E34" s="170">
        <v>2047667</v>
      </c>
      <c r="F34" s="170">
        <f t="shared" si="0"/>
        <v>3397228</v>
      </c>
      <c r="G34" s="170">
        <v>8448</v>
      </c>
      <c r="H34" s="170">
        <v>0</v>
      </c>
      <c r="I34" s="170">
        <v>0</v>
      </c>
      <c r="J34" s="170">
        <v>724010</v>
      </c>
      <c r="K34" s="170">
        <v>7491501.1699999999</v>
      </c>
      <c r="L34" s="111">
        <v>27</v>
      </c>
    </row>
    <row r="35" spans="1:12" x14ac:dyDescent="0.2">
      <c r="A35" s="111">
        <v>28</v>
      </c>
      <c r="B35" s="111" t="s">
        <v>135</v>
      </c>
      <c r="C35" s="170">
        <v>0</v>
      </c>
      <c r="D35" s="170">
        <v>755550</v>
      </c>
      <c r="E35" s="170">
        <v>1119951</v>
      </c>
      <c r="F35" s="170">
        <f t="shared" si="0"/>
        <v>1875501</v>
      </c>
      <c r="G35" s="170">
        <v>7346</v>
      </c>
      <c r="H35" s="170">
        <v>0</v>
      </c>
      <c r="I35" s="170">
        <v>0</v>
      </c>
      <c r="J35" s="170">
        <v>691255</v>
      </c>
      <c r="K35" s="170">
        <v>3240209.7299999995</v>
      </c>
      <c r="L35" s="111">
        <v>28</v>
      </c>
    </row>
    <row r="36" spans="1:12" x14ac:dyDescent="0.2">
      <c r="A36" s="111">
        <v>29</v>
      </c>
      <c r="B36" s="111" t="s">
        <v>78</v>
      </c>
      <c r="C36" s="170">
        <v>49930582</v>
      </c>
      <c r="D36" s="170">
        <v>144884396</v>
      </c>
      <c r="E36" s="170">
        <v>43715738</v>
      </c>
      <c r="F36" s="170">
        <f t="shared" si="0"/>
        <v>238530716</v>
      </c>
      <c r="G36" s="170">
        <v>4610052</v>
      </c>
      <c r="H36" s="170">
        <v>0</v>
      </c>
      <c r="I36" s="170">
        <v>0</v>
      </c>
      <c r="J36" s="170">
        <v>120349942</v>
      </c>
      <c r="K36" s="170">
        <v>100147760.34000002</v>
      </c>
      <c r="L36" s="111">
        <v>29</v>
      </c>
    </row>
    <row r="37" spans="1:12" x14ac:dyDescent="0.2">
      <c r="A37" s="111">
        <v>30</v>
      </c>
      <c r="B37" s="111" t="s">
        <v>136</v>
      </c>
      <c r="C37" s="170">
        <v>0</v>
      </c>
      <c r="D37" s="170">
        <v>10621314</v>
      </c>
      <c r="E37" s="170">
        <v>5928032</v>
      </c>
      <c r="F37" s="170">
        <f t="shared" si="0"/>
        <v>16549346</v>
      </c>
      <c r="G37" s="170">
        <v>17153</v>
      </c>
      <c r="H37" s="170">
        <v>259838</v>
      </c>
      <c r="I37" s="170">
        <v>0</v>
      </c>
      <c r="J37" s="170">
        <v>3667478</v>
      </c>
      <c r="K37" s="170">
        <v>10928677.220000003</v>
      </c>
      <c r="L37" s="111">
        <v>30</v>
      </c>
    </row>
    <row r="38" spans="1:12" x14ac:dyDescent="0.2">
      <c r="A38" s="111">
        <v>31</v>
      </c>
      <c r="B38" s="111" t="s">
        <v>137</v>
      </c>
      <c r="C38" s="170">
        <v>0</v>
      </c>
      <c r="D38" s="170">
        <v>1428584</v>
      </c>
      <c r="E38" s="170">
        <v>273425</v>
      </c>
      <c r="F38" s="170">
        <f t="shared" si="0"/>
        <v>1702009</v>
      </c>
      <c r="G38" s="170">
        <v>6857</v>
      </c>
      <c r="H38" s="170">
        <v>0</v>
      </c>
      <c r="I38" s="170">
        <v>0</v>
      </c>
      <c r="J38" s="170">
        <v>192492</v>
      </c>
      <c r="K38" s="170">
        <v>5076846.05</v>
      </c>
      <c r="L38" s="111">
        <v>31</v>
      </c>
    </row>
    <row r="39" spans="1:12" x14ac:dyDescent="0.2">
      <c r="A39" s="111">
        <v>32</v>
      </c>
      <c r="B39" s="111" t="s">
        <v>138</v>
      </c>
      <c r="C39" s="170">
        <v>0</v>
      </c>
      <c r="D39" s="170">
        <v>197504</v>
      </c>
      <c r="E39" s="170">
        <v>1644543</v>
      </c>
      <c r="F39" s="170">
        <f t="shared" si="0"/>
        <v>1842047</v>
      </c>
      <c r="G39" s="170">
        <v>8269</v>
      </c>
      <c r="H39" s="170">
        <v>0</v>
      </c>
      <c r="I39" s="170">
        <v>0</v>
      </c>
      <c r="J39" s="170">
        <v>82127</v>
      </c>
      <c r="K39" s="170">
        <v>2798021.7700000005</v>
      </c>
      <c r="L39" s="111">
        <v>32</v>
      </c>
    </row>
    <row r="40" spans="1:12" x14ac:dyDescent="0.2">
      <c r="A40" s="111">
        <v>33</v>
      </c>
      <c r="B40" s="111" t="s">
        <v>80</v>
      </c>
      <c r="C40" s="170">
        <v>0</v>
      </c>
      <c r="D40" s="170">
        <v>1903016</v>
      </c>
      <c r="E40" s="170">
        <v>1379671</v>
      </c>
      <c r="F40" s="170">
        <f t="shared" si="0"/>
        <v>3282687</v>
      </c>
      <c r="G40" s="170">
        <v>15398</v>
      </c>
      <c r="H40" s="170">
        <v>0</v>
      </c>
      <c r="I40" s="170">
        <v>0</v>
      </c>
      <c r="J40" s="170">
        <v>961582</v>
      </c>
      <c r="K40" s="170">
        <v>8766786.3800000008</v>
      </c>
      <c r="L40" s="111">
        <v>33</v>
      </c>
    </row>
    <row r="41" spans="1:12" x14ac:dyDescent="0.2">
      <c r="A41" s="111">
        <v>34</v>
      </c>
      <c r="B41" s="111" t="s">
        <v>139</v>
      </c>
      <c r="C41" s="170">
        <v>431713</v>
      </c>
      <c r="D41" s="170">
        <v>7638653</v>
      </c>
      <c r="E41" s="170">
        <v>2045855</v>
      </c>
      <c r="F41" s="170">
        <f t="shared" si="0"/>
        <v>10116221</v>
      </c>
      <c r="G41" s="170">
        <v>15152</v>
      </c>
      <c r="H41" s="170">
        <v>0</v>
      </c>
      <c r="I41" s="170">
        <v>0</v>
      </c>
      <c r="J41" s="170">
        <v>7313371</v>
      </c>
      <c r="K41" s="170">
        <v>9146603.959999999</v>
      </c>
      <c r="L41" s="111">
        <v>34</v>
      </c>
    </row>
    <row r="42" spans="1:12" x14ac:dyDescent="0.2">
      <c r="A42" s="111">
        <v>35</v>
      </c>
      <c r="B42" s="111" t="s">
        <v>140</v>
      </c>
      <c r="C42" s="170">
        <v>500</v>
      </c>
      <c r="D42" s="170">
        <v>-12815</v>
      </c>
      <c r="E42" s="170">
        <v>648424</v>
      </c>
      <c r="F42" s="170">
        <f t="shared" si="0"/>
        <v>636109</v>
      </c>
      <c r="G42" s="170">
        <v>9378</v>
      </c>
      <c r="H42" s="170">
        <v>0</v>
      </c>
      <c r="I42" s="170">
        <v>0</v>
      </c>
      <c r="J42" s="170">
        <v>89746</v>
      </c>
      <c r="K42" s="170">
        <v>3986484.6999999997</v>
      </c>
      <c r="L42" s="111">
        <v>35</v>
      </c>
    </row>
    <row r="43" spans="1:12" x14ac:dyDescent="0.2">
      <c r="A43" s="111">
        <v>36</v>
      </c>
      <c r="B43" s="111" t="s">
        <v>141</v>
      </c>
      <c r="C43" s="170">
        <v>195868</v>
      </c>
      <c r="D43" s="170">
        <v>15213</v>
      </c>
      <c r="E43" s="170">
        <v>1855141</v>
      </c>
      <c r="F43" s="170">
        <f t="shared" si="0"/>
        <v>2066222</v>
      </c>
      <c r="G43" s="170">
        <v>9512</v>
      </c>
      <c r="H43" s="170">
        <v>0</v>
      </c>
      <c r="I43" s="170">
        <v>0</v>
      </c>
      <c r="J43" s="170">
        <v>497981</v>
      </c>
      <c r="K43" s="170">
        <v>3560544.29</v>
      </c>
      <c r="L43" s="111">
        <v>36</v>
      </c>
    </row>
    <row r="44" spans="1:12" x14ac:dyDescent="0.2">
      <c r="A44" s="111">
        <v>37</v>
      </c>
      <c r="B44" s="111" t="s">
        <v>142</v>
      </c>
      <c r="C44" s="170">
        <v>0</v>
      </c>
      <c r="D44" s="170">
        <v>713827</v>
      </c>
      <c r="E44" s="170">
        <v>1611982</v>
      </c>
      <c r="F44" s="170">
        <f t="shared" si="0"/>
        <v>2325809</v>
      </c>
      <c r="G44" s="170">
        <v>6891</v>
      </c>
      <c r="H44" s="170">
        <v>0</v>
      </c>
      <c r="I44" s="170">
        <v>0</v>
      </c>
      <c r="J44" s="170">
        <v>89436</v>
      </c>
      <c r="K44" s="170">
        <v>3834954.74</v>
      </c>
      <c r="L44" s="111">
        <v>37</v>
      </c>
    </row>
    <row r="45" spans="1:12" x14ac:dyDescent="0.2">
      <c r="A45" s="111">
        <v>38</v>
      </c>
      <c r="B45" s="111" t="s">
        <v>143</v>
      </c>
      <c r="C45" s="170">
        <v>0</v>
      </c>
      <c r="D45" s="170">
        <v>1941139</v>
      </c>
      <c r="E45" s="170">
        <v>325305</v>
      </c>
      <c r="F45" s="170">
        <f t="shared" si="0"/>
        <v>2266444</v>
      </c>
      <c r="G45" s="170">
        <v>7192</v>
      </c>
      <c r="H45" s="170">
        <v>0</v>
      </c>
      <c r="I45" s="170">
        <v>0</v>
      </c>
      <c r="J45" s="170">
        <v>2213125</v>
      </c>
      <c r="K45" s="170">
        <v>6534093.6900000004</v>
      </c>
      <c r="L45" s="111">
        <v>38</v>
      </c>
    </row>
    <row r="46" spans="1:12" x14ac:dyDescent="0.2">
      <c r="A46" s="111">
        <v>39</v>
      </c>
      <c r="B46" s="111" t="s">
        <v>144</v>
      </c>
      <c r="C46" s="170">
        <v>0</v>
      </c>
      <c r="D46" s="170">
        <v>1165124</v>
      </c>
      <c r="E46" s="170">
        <v>464141</v>
      </c>
      <c r="F46" s="170">
        <f t="shared" si="0"/>
        <v>1629265</v>
      </c>
      <c r="G46" s="170">
        <v>6192</v>
      </c>
      <c r="H46" s="170">
        <v>0</v>
      </c>
      <c r="I46" s="170">
        <v>0</v>
      </c>
      <c r="J46" s="170">
        <v>1335239</v>
      </c>
      <c r="K46" s="170">
        <v>2034091.3099999998</v>
      </c>
      <c r="L46" s="111">
        <v>39</v>
      </c>
    </row>
    <row r="47" spans="1:12" x14ac:dyDescent="0.2">
      <c r="A47" s="139">
        <v>40</v>
      </c>
      <c r="B47" s="139" t="s">
        <v>145</v>
      </c>
      <c r="C47" s="174">
        <v>24850</v>
      </c>
      <c r="D47" s="174">
        <v>1534808</v>
      </c>
      <c r="E47" s="174">
        <v>685718</v>
      </c>
      <c r="F47" s="174">
        <f t="shared" si="0"/>
        <v>2245376</v>
      </c>
      <c r="G47" s="174">
        <v>6192</v>
      </c>
      <c r="H47" s="174">
        <v>0</v>
      </c>
      <c r="I47" s="174">
        <v>0</v>
      </c>
      <c r="J47" s="174">
        <v>1069182</v>
      </c>
      <c r="K47" s="170">
        <v>3021531.9099999997</v>
      </c>
      <c r="L47" s="139">
        <v>40</v>
      </c>
    </row>
    <row r="48" spans="1:12" x14ac:dyDescent="0.2">
      <c r="A48" s="111">
        <v>41</v>
      </c>
      <c r="B48" s="111" t="s">
        <v>146</v>
      </c>
      <c r="C48" s="170">
        <v>0</v>
      </c>
      <c r="D48" s="170">
        <v>2105637</v>
      </c>
      <c r="E48" s="170">
        <v>946172</v>
      </c>
      <c r="F48" s="170">
        <f t="shared" si="0"/>
        <v>3051809</v>
      </c>
      <c r="G48" s="170">
        <v>17606</v>
      </c>
      <c r="H48" s="170">
        <v>0</v>
      </c>
      <c r="I48" s="170">
        <v>0</v>
      </c>
      <c r="J48" s="170">
        <v>293724</v>
      </c>
      <c r="K48" s="170">
        <v>10288419.640000001</v>
      </c>
      <c r="L48" s="111">
        <v>41</v>
      </c>
    </row>
    <row r="49" spans="1:12" x14ac:dyDescent="0.2">
      <c r="A49" s="111">
        <v>42</v>
      </c>
      <c r="B49" s="111" t="s">
        <v>147</v>
      </c>
      <c r="C49" s="170">
        <v>6360238</v>
      </c>
      <c r="D49" s="170">
        <v>4116277</v>
      </c>
      <c r="E49" s="170">
        <v>2961613</v>
      </c>
      <c r="F49" s="170">
        <f t="shared" si="0"/>
        <v>13438128</v>
      </c>
      <c r="G49" s="170">
        <v>18345</v>
      </c>
      <c r="H49" s="170">
        <v>0</v>
      </c>
      <c r="I49" s="170">
        <v>0</v>
      </c>
      <c r="J49" s="170">
        <v>1036026</v>
      </c>
      <c r="K49" s="170">
        <v>12225577.51</v>
      </c>
      <c r="L49" s="111">
        <v>42</v>
      </c>
    </row>
    <row r="50" spans="1:12" x14ac:dyDescent="0.2">
      <c r="A50" s="111">
        <v>43</v>
      </c>
      <c r="B50" s="111" t="s">
        <v>148</v>
      </c>
      <c r="C50" s="170">
        <v>48070860</v>
      </c>
      <c r="D50" s="170">
        <v>12056764</v>
      </c>
      <c r="E50" s="170">
        <v>9715940</v>
      </c>
      <c r="F50" s="170">
        <f t="shared" si="0"/>
        <v>69843564</v>
      </c>
      <c r="G50" s="170">
        <v>47702014</v>
      </c>
      <c r="H50" s="170">
        <v>0</v>
      </c>
      <c r="I50" s="170">
        <v>0</v>
      </c>
      <c r="J50" s="170">
        <v>14592729</v>
      </c>
      <c r="K50" s="170">
        <v>7918004.5600000005</v>
      </c>
      <c r="L50" s="111">
        <v>43</v>
      </c>
    </row>
    <row r="51" spans="1:12" x14ac:dyDescent="0.2">
      <c r="A51" s="111">
        <v>44</v>
      </c>
      <c r="B51" s="111" t="s">
        <v>149</v>
      </c>
      <c r="C51" s="170">
        <v>4838</v>
      </c>
      <c r="D51" s="170">
        <v>1578676</v>
      </c>
      <c r="E51" s="170">
        <v>1936980</v>
      </c>
      <c r="F51" s="170">
        <f t="shared" si="0"/>
        <v>3520494</v>
      </c>
      <c r="G51" s="170">
        <v>20379</v>
      </c>
      <c r="H51" s="170">
        <v>0</v>
      </c>
      <c r="I51" s="170">
        <v>0</v>
      </c>
      <c r="J51" s="170">
        <v>86140</v>
      </c>
      <c r="K51" s="170">
        <v>6051649.4800000004</v>
      </c>
      <c r="L51" s="111">
        <v>44</v>
      </c>
    </row>
    <row r="52" spans="1:12" x14ac:dyDescent="0.2">
      <c r="A52" s="111">
        <v>45</v>
      </c>
      <c r="B52" s="111" t="s">
        <v>150</v>
      </c>
      <c r="C52" s="170">
        <v>0</v>
      </c>
      <c r="D52" s="170">
        <v>319114</v>
      </c>
      <c r="E52" s="170">
        <v>40827</v>
      </c>
      <c r="F52" s="170">
        <f t="shared" si="0"/>
        <v>359941</v>
      </c>
      <c r="G52" s="170">
        <v>7240</v>
      </c>
      <c r="H52" s="170">
        <v>0</v>
      </c>
      <c r="I52" s="170">
        <v>0</v>
      </c>
      <c r="J52" s="170">
        <v>313666</v>
      </c>
      <c r="K52" s="170">
        <v>3431288.7299999995</v>
      </c>
      <c r="L52" s="111">
        <v>45</v>
      </c>
    </row>
    <row r="53" spans="1:12" x14ac:dyDescent="0.2">
      <c r="A53" s="111">
        <v>46</v>
      </c>
      <c r="B53" s="157" t="s">
        <v>151</v>
      </c>
      <c r="C53" s="170">
        <v>536574</v>
      </c>
      <c r="D53" s="170">
        <v>4092079</v>
      </c>
      <c r="E53" s="170">
        <v>1135837</v>
      </c>
      <c r="F53" s="170">
        <f t="shared" si="0"/>
        <v>5764490</v>
      </c>
      <c r="G53" s="170">
        <v>9548</v>
      </c>
      <c r="H53" s="170">
        <v>0</v>
      </c>
      <c r="I53" s="170">
        <v>0</v>
      </c>
      <c r="J53" s="170">
        <v>1754886</v>
      </c>
      <c r="K53" s="170">
        <v>6229138.8099999996</v>
      </c>
      <c r="L53" s="111">
        <v>46</v>
      </c>
    </row>
    <row r="54" spans="1:12" x14ac:dyDescent="0.2">
      <c r="A54" s="111">
        <v>47</v>
      </c>
      <c r="B54" s="111" t="s">
        <v>152</v>
      </c>
      <c r="C54" s="170">
        <v>0</v>
      </c>
      <c r="D54" s="170">
        <v>1601018</v>
      </c>
      <c r="E54" s="170">
        <v>6944315</v>
      </c>
      <c r="F54" s="170">
        <f t="shared" si="0"/>
        <v>8545333</v>
      </c>
      <c r="G54" s="170">
        <v>12705</v>
      </c>
      <c r="H54" s="170">
        <v>0</v>
      </c>
      <c r="I54" s="170">
        <v>0</v>
      </c>
      <c r="J54" s="170">
        <v>931238</v>
      </c>
      <c r="K54" s="170">
        <v>6860507.0900000008</v>
      </c>
      <c r="L54" s="111">
        <v>47</v>
      </c>
    </row>
    <row r="55" spans="1:12" x14ac:dyDescent="0.2">
      <c r="A55" s="111">
        <v>48</v>
      </c>
      <c r="B55" s="111" t="s">
        <v>153</v>
      </c>
      <c r="C55" s="170">
        <v>0</v>
      </c>
      <c r="D55" s="170">
        <v>410816</v>
      </c>
      <c r="E55" s="170">
        <v>183892</v>
      </c>
      <c r="F55" s="170">
        <f t="shared" si="0"/>
        <v>594708</v>
      </c>
      <c r="G55" s="170">
        <v>0</v>
      </c>
      <c r="H55" s="170">
        <v>0</v>
      </c>
      <c r="I55" s="170">
        <v>0</v>
      </c>
      <c r="J55" s="170">
        <v>2491819</v>
      </c>
      <c r="K55" s="170">
        <v>3075130.6900000004</v>
      </c>
      <c r="L55" s="111">
        <v>48</v>
      </c>
    </row>
    <row r="56" spans="1:12" x14ac:dyDescent="0.2">
      <c r="A56" s="111">
        <v>49</v>
      </c>
      <c r="B56" s="111" t="s">
        <v>154</v>
      </c>
      <c r="C56" s="170">
        <v>90498</v>
      </c>
      <c r="D56" s="170">
        <v>219024</v>
      </c>
      <c r="E56" s="170">
        <v>1656506</v>
      </c>
      <c r="F56" s="170">
        <f t="shared" si="0"/>
        <v>1966028</v>
      </c>
      <c r="G56" s="170">
        <v>0</v>
      </c>
      <c r="H56" s="170">
        <v>12820</v>
      </c>
      <c r="I56" s="170">
        <v>0</v>
      </c>
      <c r="J56" s="170">
        <v>0</v>
      </c>
      <c r="K56" s="170">
        <v>2040668.45</v>
      </c>
      <c r="L56" s="111">
        <v>49</v>
      </c>
    </row>
    <row r="57" spans="1:12" x14ac:dyDescent="0.2">
      <c r="A57" s="111">
        <v>50</v>
      </c>
      <c r="B57" s="111" t="s">
        <v>155</v>
      </c>
      <c r="C57" s="174">
        <v>0</v>
      </c>
      <c r="D57" s="174">
        <v>1059470</v>
      </c>
      <c r="E57" s="174">
        <v>718883</v>
      </c>
      <c r="F57" s="174">
        <f t="shared" si="0"/>
        <v>1778353</v>
      </c>
      <c r="G57" s="174">
        <v>8016</v>
      </c>
      <c r="H57" s="174">
        <v>0</v>
      </c>
      <c r="I57" s="174">
        <v>0</v>
      </c>
      <c r="J57" s="174">
        <v>1273546</v>
      </c>
      <c r="K57" s="170">
        <v>2310934.61</v>
      </c>
      <c r="L57" s="111">
        <v>50</v>
      </c>
    </row>
    <row r="58" spans="1:12" x14ac:dyDescent="0.2">
      <c r="A58" s="111">
        <v>51</v>
      </c>
      <c r="B58" s="111" t="s">
        <v>156</v>
      </c>
      <c r="C58" s="169">
        <v>0</v>
      </c>
      <c r="D58" s="169">
        <v>1111107</v>
      </c>
      <c r="E58" s="169">
        <v>334585</v>
      </c>
      <c r="F58" s="169">
        <f t="shared" si="0"/>
        <v>1445692</v>
      </c>
      <c r="G58" s="169">
        <v>0</v>
      </c>
      <c r="H58" s="169">
        <v>0</v>
      </c>
      <c r="I58" s="169">
        <v>0</v>
      </c>
      <c r="J58" s="169">
        <v>14182</v>
      </c>
      <c r="K58" s="169">
        <v>2302132.5299999998</v>
      </c>
      <c r="L58" s="111">
        <v>51</v>
      </c>
    </row>
    <row r="59" spans="1:12" x14ac:dyDescent="0.2">
      <c r="A59" s="111">
        <v>52</v>
      </c>
      <c r="B59" s="111" t="s">
        <v>157</v>
      </c>
      <c r="C59" s="170">
        <v>1828</v>
      </c>
      <c r="D59" s="170">
        <v>1394749</v>
      </c>
      <c r="E59" s="170">
        <v>273271</v>
      </c>
      <c r="F59" s="170">
        <f t="shared" si="0"/>
        <v>1669848</v>
      </c>
      <c r="G59" s="170">
        <v>75966</v>
      </c>
      <c r="H59" s="170">
        <v>0</v>
      </c>
      <c r="I59" s="170">
        <v>0</v>
      </c>
      <c r="J59" s="170">
        <v>156176</v>
      </c>
      <c r="K59" s="170">
        <v>6685044.870000002</v>
      </c>
      <c r="L59" s="111">
        <v>52</v>
      </c>
    </row>
    <row r="60" spans="1:12" x14ac:dyDescent="0.2">
      <c r="A60" s="111">
        <v>53</v>
      </c>
      <c r="B60" s="111" t="s">
        <v>158</v>
      </c>
      <c r="C60" s="170">
        <v>13814496</v>
      </c>
      <c r="D60" s="170">
        <v>9814715</v>
      </c>
      <c r="E60" s="170">
        <v>10715966</v>
      </c>
      <c r="F60" s="170">
        <f t="shared" si="0"/>
        <v>34345177</v>
      </c>
      <c r="G60" s="170">
        <v>58685</v>
      </c>
      <c r="H60" s="170">
        <v>0</v>
      </c>
      <c r="I60" s="170">
        <v>0</v>
      </c>
      <c r="J60" s="170">
        <v>7263545</v>
      </c>
      <c r="K60" s="170">
        <v>23779248.379999999</v>
      </c>
      <c r="L60" s="111">
        <v>53</v>
      </c>
    </row>
    <row r="61" spans="1:12" x14ac:dyDescent="0.2">
      <c r="A61" s="111">
        <v>54</v>
      </c>
      <c r="B61" s="111" t="s">
        <v>159</v>
      </c>
      <c r="C61" s="170">
        <v>0</v>
      </c>
      <c r="D61" s="170">
        <v>1165783</v>
      </c>
      <c r="E61" s="170">
        <v>1923226</v>
      </c>
      <c r="F61" s="170">
        <f t="shared" si="0"/>
        <v>3089009</v>
      </c>
      <c r="G61" s="170">
        <v>30079</v>
      </c>
      <c r="H61" s="170">
        <v>0</v>
      </c>
      <c r="I61" s="170">
        <v>0</v>
      </c>
      <c r="J61" s="170">
        <v>294244</v>
      </c>
      <c r="K61" s="170">
        <v>7039694.9299999997</v>
      </c>
      <c r="L61" s="111">
        <v>54</v>
      </c>
    </row>
    <row r="62" spans="1:12" x14ac:dyDescent="0.2">
      <c r="A62" s="111">
        <v>55</v>
      </c>
      <c r="B62" s="111" t="s">
        <v>160</v>
      </c>
      <c r="C62" s="170">
        <v>0</v>
      </c>
      <c r="D62" s="170">
        <v>169548</v>
      </c>
      <c r="E62" s="170">
        <v>190725</v>
      </c>
      <c r="F62" s="170">
        <f t="shared" si="0"/>
        <v>360273</v>
      </c>
      <c r="G62" s="170">
        <v>7275</v>
      </c>
      <c r="H62" s="170">
        <v>0</v>
      </c>
      <c r="I62" s="170">
        <v>0</v>
      </c>
      <c r="J62" s="170">
        <v>219364</v>
      </c>
      <c r="K62" s="170">
        <v>3762180.8999999994</v>
      </c>
      <c r="L62" s="111">
        <v>55</v>
      </c>
    </row>
    <row r="63" spans="1:12" x14ac:dyDescent="0.2">
      <c r="A63" s="111">
        <v>56</v>
      </c>
      <c r="B63" s="111" t="s">
        <v>161</v>
      </c>
      <c r="C63" s="170">
        <v>0</v>
      </c>
      <c r="D63" s="170">
        <v>445792</v>
      </c>
      <c r="E63" s="170">
        <v>500253</v>
      </c>
      <c r="F63" s="170">
        <f t="shared" si="0"/>
        <v>946045</v>
      </c>
      <c r="G63" s="170">
        <v>7240</v>
      </c>
      <c r="H63" s="170">
        <v>0</v>
      </c>
      <c r="I63" s="170">
        <v>0</v>
      </c>
      <c r="J63" s="170">
        <v>118405</v>
      </c>
      <c r="K63" s="170">
        <v>2851584.1699999995</v>
      </c>
      <c r="L63" s="111">
        <v>56</v>
      </c>
    </row>
    <row r="64" spans="1:12" x14ac:dyDescent="0.2">
      <c r="A64" s="111">
        <v>57</v>
      </c>
      <c r="B64" s="111" t="s">
        <v>162</v>
      </c>
      <c r="C64" s="170">
        <v>13104</v>
      </c>
      <c r="D64" s="170">
        <v>664498</v>
      </c>
      <c r="E64" s="170">
        <v>535971</v>
      </c>
      <c r="F64" s="170">
        <f t="shared" si="0"/>
        <v>1213573</v>
      </c>
      <c r="G64" s="170">
        <v>0</v>
      </c>
      <c r="H64" s="170">
        <v>2376</v>
      </c>
      <c r="I64" s="170">
        <v>0</v>
      </c>
      <c r="J64" s="170">
        <v>602093</v>
      </c>
      <c r="K64" s="170">
        <v>2098510.13</v>
      </c>
      <c r="L64" s="111">
        <v>57</v>
      </c>
    </row>
    <row r="65" spans="1:12" x14ac:dyDescent="0.2">
      <c r="A65" s="111">
        <v>58</v>
      </c>
      <c r="B65" s="111" t="s">
        <v>163</v>
      </c>
      <c r="C65" s="170">
        <v>0</v>
      </c>
      <c r="D65" s="170">
        <v>2027695</v>
      </c>
      <c r="E65" s="170">
        <v>690290</v>
      </c>
      <c r="F65" s="170">
        <f t="shared" si="0"/>
        <v>2717985</v>
      </c>
      <c r="G65" s="170">
        <v>13246</v>
      </c>
      <c r="H65" s="170">
        <v>0</v>
      </c>
      <c r="I65" s="170">
        <v>0</v>
      </c>
      <c r="J65" s="170">
        <v>73406</v>
      </c>
      <c r="K65" s="170">
        <v>9558243.3100000005</v>
      </c>
      <c r="L65" s="111">
        <v>58</v>
      </c>
    </row>
    <row r="66" spans="1:12" x14ac:dyDescent="0.2">
      <c r="A66" s="111">
        <v>59</v>
      </c>
      <c r="B66" s="111" t="s">
        <v>164</v>
      </c>
      <c r="C66" s="170">
        <v>0</v>
      </c>
      <c r="D66" s="170">
        <v>756237</v>
      </c>
      <c r="E66" s="170">
        <v>643901</v>
      </c>
      <c r="F66" s="170">
        <f t="shared" si="0"/>
        <v>1400138</v>
      </c>
      <c r="G66" s="170">
        <v>6192</v>
      </c>
      <c r="H66" s="170">
        <v>0</v>
      </c>
      <c r="I66" s="170">
        <v>0</v>
      </c>
      <c r="J66" s="170">
        <v>522779</v>
      </c>
      <c r="K66" s="170">
        <v>2423209.2199999993</v>
      </c>
      <c r="L66" s="111">
        <v>59</v>
      </c>
    </row>
    <row r="67" spans="1:12" x14ac:dyDescent="0.2">
      <c r="A67" s="111">
        <v>60</v>
      </c>
      <c r="B67" s="111" t="s">
        <v>165</v>
      </c>
      <c r="C67" s="170">
        <v>0</v>
      </c>
      <c r="D67" s="170">
        <v>3048641</v>
      </c>
      <c r="E67" s="170">
        <v>2560886</v>
      </c>
      <c r="F67" s="170">
        <f t="shared" si="0"/>
        <v>5609527</v>
      </c>
      <c r="G67" s="170">
        <v>30451</v>
      </c>
      <c r="H67" s="170">
        <v>0</v>
      </c>
      <c r="I67" s="170">
        <v>0</v>
      </c>
      <c r="J67" s="170">
        <v>1958553</v>
      </c>
      <c r="K67" s="170">
        <v>8529279.120000001</v>
      </c>
      <c r="L67" s="111">
        <v>60</v>
      </c>
    </row>
    <row r="68" spans="1:12" x14ac:dyDescent="0.2">
      <c r="A68" s="111">
        <v>61</v>
      </c>
      <c r="B68" s="111" t="s">
        <v>166</v>
      </c>
      <c r="C68" s="170">
        <v>0</v>
      </c>
      <c r="D68" s="170">
        <v>1851469</v>
      </c>
      <c r="E68" s="170">
        <v>879880</v>
      </c>
      <c r="F68" s="170">
        <f t="shared" si="0"/>
        <v>2731349</v>
      </c>
      <c r="G68" s="170">
        <v>0</v>
      </c>
      <c r="H68" s="170">
        <v>0</v>
      </c>
      <c r="I68" s="170">
        <v>0</v>
      </c>
      <c r="J68" s="170">
        <v>1109625</v>
      </c>
      <c r="K68" s="170">
        <v>4992675.41</v>
      </c>
      <c r="L68" s="111">
        <v>61</v>
      </c>
    </row>
    <row r="69" spans="1:12" x14ac:dyDescent="0.2">
      <c r="A69" s="111">
        <v>62</v>
      </c>
      <c r="B69" s="111" t="s">
        <v>167</v>
      </c>
      <c r="C69" s="170">
        <v>0</v>
      </c>
      <c r="D69" s="170">
        <v>715964</v>
      </c>
      <c r="E69" s="170">
        <v>813065</v>
      </c>
      <c r="F69" s="170">
        <f t="shared" si="0"/>
        <v>1529029</v>
      </c>
      <c r="G69" s="170">
        <v>5999</v>
      </c>
      <c r="H69" s="170">
        <v>0</v>
      </c>
      <c r="I69" s="170">
        <v>0</v>
      </c>
      <c r="J69" s="170">
        <v>72316</v>
      </c>
      <c r="K69" s="170">
        <v>3707402.5100000007</v>
      </c>
      <c r="L69" s="111">
        <v>62</v>
      </c>
    </row>
    <row r="70" spans="1:12" x14ac:dyDescent="0.2">
      <c r="A70" s="111">
        <v>63</v>
      </c>
      <c r="B70" s="111" t="s">
        <v>168</v>
      </c>
      <c r="C70" s="170">
        <v>0</v>
      </c>
      <c r="D70" s="170">
        <v>1537027</v>
      </c>
      <c r="E70" s="170">
        <v>723997</v>
      </c>
      <c r="F70" s="170">
        <f t="shared" si="0"/>
        <v>2261024</v>
      </c>
      <c r="G70" s="170">
        <v>0</v>
      </c>
      <c r="H70" s="170">
        <v>0</v>
      </c>
      <c r="I70" s="170">
        <v>0</v>
      </c>
      <c r="J70" s="170">
        <v>574315</v>
      </c>
      <c r="K70" s="170">
        <v>2094843.33</v>
      </c>
      <c r="L70" s="111">
        <v>63</v>
      </c>
    </row>
    <row r="71" spans="1:12" x14ac:dyDescent="0.2">
      <c r="A71" s="111">
        <v>64</v>
      </c>
      <c r="B71" s="111" t="s">
        <v>169</v>
      </c>
      <c r="C71" s="170">
        <v>17442</v>
      </c>
      <c r="D71" s="170">
        <v>1137062</v>
      </c>
      <c r="E71" s="170">
        <v>332587</v>
      </c>
      <c r="F71" s="170">
        <f t="shared" si="0"/>
        <v>1487091</v>
      </c>
      <c r="G71" s="170">
        <v>0</v>
      </c>
      <c r="H71" s="170">
        <v>0</v>
      </c>
      <c r="I71" s="170">
        <v>0</v>
      </c>
      <c r="J71" s="170">
        <v>0</v>
      </c>
      <c r="K71" s="170">
        <v>2361808.9700000002</v>
      </c>
      <c r="L71" s="111">
        <v>64</v>
      </c>
    </row>
    <row r="72" spans="1:12" x14ac:dyDescent="0.2">
      <c r="A72" s="111">
        <v>65</v>
      </c>
      <c r="B72" s="111" t="s">
        <v>170</v>
      </c>
      <c r="C72" s="170">
        <v>0</v>
      </c>
      <c r="D72" s="170">
        <v>740383</v>
      </c>
      <c r="E72" s="170">
        <v>214482</v>
      </c>
      <c r="F72" s="170">
        <f t="shared" ref="F72:F102" si="1">(C72+D72+E72)</f>
        <v>954865</v>
      </c>
      <c r="G72" s="170">
        <v>4560</v>
      </c>
      <c r="H72" s="170">
        <v>0</v>
      </c>
      <c r="I72" s="170">
        <v>0</v>
      </c>
      <c r="J72" s="170">
        <v>421970</v>
      </c>
      <c r="K72" s="170">
        <v>3263176.61</v>
      </c>
      <c r="L72" s="111">
        <v>65</v>
      </c>
    </row>
    <row r="73" spans="1:12" x14ac:dyDescent="0.2">
      <c r="A73" s="111">
        <v>66</v>
      </c>
      <c r="B73" s="111" t="s">
        <v>171</v>
      </c>
      <c r="C73" s="170">
        <v>0</v>
      </c>
      <c r="D73" s="170">
        <v>2533326</v>
      </c>
      <c r="E73" s="170">
        <v>1233765</v>
      </c>
      <c r="F73" s="170">
        <f t="shared" si="1"/>
        <v>3767091</v>
      </c>
      <c r="G73" s="170">
        <v>0</v>
      </c>
      <c r="H73" s="170">
        <v>0</v>
      </c>
      <c r="I73" s="170">
        <v>0</v>
      </c>
      <c r="J73" s="170">
        <v>526675</v>
      </c>
      <c r="K73" s="170">
        <v>4492851.87</v>
      </c>
      <c r="L73" s="111">
        <v>66</v>
      </c>
    </row>
    <row r="74" spans="1:12" x14ac:dyDescent="0.2">
      <c r="A74" s="111">
        <v>67</v>
      </c>
      <c r="B74" s="111" t="s">
        <v>172</v>
      </c>
      <c r="C74" s="170">
        <v>0</v>
      </c>
      <c r="D74" s="170">
        <v>1743535</v>
      </c>
      <c r="E74" s="170">
        <v>343014</v>
      </c>
      <c r="F74" s="170">
        <f t="shared" si="1"/>
        <v>2086549</v>
      </c>
      <c r="G74" s="170">
        <v>11992</v>
      </c>
      <c r="H74" s="170">
        <v>0</v>
      </c>
      <c r="I74" s="170">
        <v>0</v>
      </c>
      <c r="J74" s="170">
        <v>1452965</v>
      </c>
      <c r="K74" s="170">
        <v>4180186.4499999997</v>
      </c>
      <c r="L74" s="111">
        <v>67</v>
      </c>
    </row>
    <row r="75" spans="1:12" x14ac:dyDescent="0.2">
      <c r="A75" s="111">
        <v>68</v>
      </c>
      <c r="B75" s="111" t="s">
        <v>173</v>
      </c>
      <c r="C75" s="170">
        <v>0</v>
      </c>
      <c r="D75" s="170">
        <v>635415</v>
      </c>
      <c r="E75" s="170">
        <v>836682</v>
      </c>
      <c r="F75" s="170">
        <f t="shared" si="1"/>
        <v>1472097</v>
      </c>
      <c r="G75" s="170">
        <v>8601</v>
      </c>
      <c r="H75" s="170">
        <v>0</v>
      </c>
      <c r="I75" s="170">
        <v>0</v>
      </c>
      <c r="J75" s="170">
        <v>267849</v>
      </c>
      <c r="K75" s="170">
        <v>5474161.0099999998</v>
      </c>
      <c r="L75" s="111">
        <v>68</v>
      </c>
    </row>
    <row r="76" spans="1:12" x14ac:dyDescent="0.2">
      <c r="A76" s="111">
        <v>69</v>
      </c>
      <c r="B76" s="111" t="s">
        <v>174</v>
      </c>
      <c r="C76" s="170">
        <v>172653</v>
      </c>
      <c r="D76" s="170">
        <v>2579726</v>
      </c>
      <c r="E76" s="170">
        <v>1307796</v>
      </c>
      <c r="F76" s="170">
        <f t="shared" si="1"/>
        <v>4060175</v>
      </c>
      <c r="G76" s="170">
        <v>18401</v>
      </c>
      <c r="H76" s="170">
        <v>0</v>
      </c>
      <c r="I76" s="170">
        <v>0</v>
      </c>
      <c r="J76" s="170">
        <v>358770</v>
      </c>
      <c r="K76" s="170">
        <v>14615019.789999999</v>
      </c>
      <c r="L76" s="111">
        <v>69</v>
      </c>
    </row>
    <row r="77" spans="1:12" x14ac:dyDescent="0.2">
      <c r="A77" s="111">
        <v>70</v>
      </c>
      <c r="B77" s="111" t="s">
        <v>175</v>
      </c>
      <c r="C77" s="170">
        <v>0</v>
      </c>
      <c r="D77" s="170">
        <v>420331</v>
      </c>
      <c r="E77" s="170">
        <v>1508296</v>
      </c>
      <c r="F77" s="170">
        <f t="shared" si="1"/>
        <v>1928627</v>
      </c>
      <c r="G77" s="170">
        <v>7692</v>
      </c>
      <c r="H77" s="170">
        <v>0</v>
      </c>
      <c r="I77" s="170">
        <v>0</v>
      </c>
      <c r="J77" s="170">
        <v>97151</v>
      </c>
      <c r="K77" s="170">
        <v>2469341.73</v>
      </c>
      <c r="L77" s="111">
        <v>70</v>
      </c>
    </row>
    <row r="78" spans="1:12" x14ac:dyDescent="0.2">
      <c r="A78" s="111">
        <v>71</v>
      </c>
      <c r="B78" s="111" t="s">
        <v>176</v>
      </c>
      <c r="C78" s="170">
        <v>0</v>
      </c>
      <c r="D78" s="170">
        <v>1116381</v>
      </c>
      <c r="E78" s="170">
        <v>617414</v>
      </c>
      <c r="F78" s="170">
        <f t="shared" si="1"/>
        <v>1733795</v>
      </c>
      <c r="G78" s="170">
        <v>7187</v>
      </c>
      <c r="H78" s="170">
        <v>0</v>
      </c>
      <c r="I78" s="170">
        <v>0</v>
      </c>
      <c r="J78" s="170">
        <v>443253</v>
      </c>
      <c r="K78" s="170">
        <v>3504017.47</v>
      </c>
      <c r="L78" s="111">
        <v>71</v>
      </c>
    </row>
    <row r="79" spans="1:12" x14ac:dyDescent="0.2">
      <c r="A79" s="111">
        <v>72</v>
      </c>
      <c r="B79" s="111" t="s">
        <v>177</v>
      </c>
      <c r="C79" s="170">
        <v>0</v>
      </c>
      <c r="D79" s="170">
        <v>41434</v>
      </c>
      <c r="E79" s="170">
        <v>1957624</v>
      </c>
      <c r="F79" s="170">
        <f t="shared" si="1"/>
        <v>1999058</v>
      </c>
      <c r="G79" s="170">
        <v>10931</v>
      </c>
      <c r="H79" s="170">
        <v>0</v>
      </c>
      <c r="I79" s="170">
        <v>0</v>
      </c>
      <c r="J79" s="170">
        <v>458113</v>
      </c>
      <c r="K79" s="170">
        <v>7906327.4100000001</v>
      </c>
      <c r="L79" s="111">
        <v>72</v>
      </c>
    </row>
    <row r="80" spans="1:12" x14ac:dyDescent="0.2">
      <c r="A80" s="111">
        <v>73</v>
      </c>
      <c r="B80" s="111" t="s">
        <v>178</v>
      </c>
      <c r="C80" s="170">
        <v>2819000</v>
      </c>
      <c r="D80" s="170">
        <v>22987000</v>
      </c>
      <c r="E80" s="170">
        <v>26085000</v>
      </c>
      <c r="F80" s="170">
        <f t="shared" si="1"/>
        <v>51891000</v>
      </c>
      <c r="G80" s="170">
        <v>500000</v>
      </c>
      <c r="H80" s="170">
        <v>0</v>
      </c>
      <c r="I80" s="170">
        <v>1547000</v>
      </c>
      <c r="J80" s="170">
        <v>19789000</v>
      </c>
      <c r="K80" s="170">
        <v>32594209.890000001</v>
      </c>
      <c r="L80" s="111">
        <v>73</v>
      </c>
    </row>
    <row r="81" spans="1:12" x14ac:dyDescent="0.2">
      <c r="A81" s="111">
        <v>74</v>
      </c>
      <c r="B81" s="111" t="s">
        <v>179</v>
      </c>
      <c r="C81" s="170">
        <v>-77824</v>
      </c>
      <c r="D81" s="170">
        <v>5536367</v>
      </c>
      <c r="E81" s="170">
        <v>1199352</v>
      </c>
      <c r="F81" s="170">
        <f t="shared" si="1"/>
        <v>6657895</v>
      </c>
      <c r="G81" s="170">
        <v>12496</v>
      </c>
      <c r="H81" s="170">
        <v>0</v>
      </c>
      <c r="I81" s="170">
        <v>0</v>
      </c>
      <c r="J81" s="170">
        <v>5852765</v>
      </c>
      <c r="K81" s="170">
        <v>4802008.43</v>
      </c>
      <c r="L81" s="111">
        <v>74</v>
      </c>
    </row>
    <row r="82" spans="1:12" x14ac:dyDescent="0.2">
      <c r="A82" s="111">
        <v>75</v>
      </c>
      <c r="B82" s="111" t="s">
        <v>180</v>
      </c>
      <c r="C82" s="170">
        <v>0</v>
      </c>
      <c r="D82" s="170">
        <v>743716</v>
      </c>
      <c r="E82" s="170">
        <v>184647</v>
      </c>
      <c r="F82" s="170">
        <f t="shared" si="1"/>
        <v>928363</v>
      </c>
      <c r="G82" s="170">
        <v>0</v>
      </c>
      <c r="H82" s="170">
        <v>0</v>
      </c>
      <c r="I82" s="170">
        <v>0</v>
      </c>
      <c r="J82" s="170">
        <v>8395</v>
      </c>
      <c r="K82" s="170">
        <v>2962521.6400000006</v>
      </c>
      <c r="L82" s="111">
        <v>75</v>
      </c>
    </row>
    <row r="83" spans="1:12" x14ac:dyDescent="0.2">
      <c r="A83" s="111">
        <v>76</v>
      </c>
      <c r="B83" s="111" t="s">
        <v>98</v>
      </c>
      <c r="C83" s="170">
        <v>1865</v>
      </c>
      <c r="D83" s="170">
        <v>632652</v>
      </c>
      <c r="E83" s="170">
        <v>354349</v>
      </c>
      <c r="F83" s="170">
        <f t="shared" si="1"/>
        <v>988866</v>
      </c>
      <c r="G83" s="170">
        <v>0</v>
      </c>
      <c r="H83" s="170">
        <v>0</v>
      </c>
      <c r="I83" s="170">
        <v>0</v>
      </c>
      <c r="J83" s="170">
        <v>0</v>
      </c>
      <c r="K83" s="170">
        <v>2502769.65</v>
      </c>
      <c r="L83" s="111">
        <v>76</v>
      </c>
    </row>
    <row r="84" spans="1:12" x14ac:dyDescent="0.2">
      <c r="A84" s="111">
        <v>77</v>
      </c>
      <c r="B84" s="111" t="s">
        <v>99</v>
      </c>
      <c r="C84" s="170">
        <v>0</v>
      </c>
      <c r="D84" s="170">
        <v>7943313</v>
      </c>
      <c r="E84" s="170">
        <v>8074978</v>
      </c>
      <c r="F84" s="170">
        <f t="shared" si="1"/>
        <v>16018291</v>
      </c>
      <c r="G84" s="170">
        <v>1636</v>
      </c>
      <c r="H84" s="170">
        <v>0</v>
      </c>
      <c r="I84" s="170">
        <v>0</v>
      </c>
      <c r="J84" s="170">
        <v>2986962</v>
      </c>
      <c r="K84" s="170">
        <v>15270036.75</v>
      </c>
      <c r="L84" s="111">
        <v>77</v>
      </c>
    </row>
    <row r="85" spans="1:12" x14ac:dyDescent="0.2">
      <c r="A85" s="111">
        <v>78</v>
      </c>
      <c r="B85" s="111" t="s">
        <v>181</v>
      </c>
      <c r="C85" s="170">
        <v>12245</v>
      </c>
      <c r="D85" s="170">
        <v>3938336</v>
      </c>
      <c r="E85" s="170">
        <v>787948</v>
      </c>
      <c r="F85" s="170">
        <f t="shared" si="1"/>
        <v>4738529</v>
      </c>
      <c r="G85" s="170">
        <v>22492</v>
      </c>
      <c r="H85" s="170">
        <v>316</v>
      </c>
      <c r="I85" s="170">
        <v>0</v>
      </c>
      <c r="J85" s="170">
        <v>2926925</v>
      </c>
      <c r="K85" s="170">
        <v>9163495.9400000013</v>
      </c>
      <c r="L85" s="111">
        <v>78</v>
      </c>
    </row>
    <row r="86" spans="1:12" x14ac:dyDescent="0.2">
      <c r="A86" s="111">
        <v>79</v>
      </c>
      <c r="B86" s="111" t="s">
        <v>182</v>
      </c>
      <c r="C86" s="170">
        <v>456114</v>
      </c>
      <c r="D86" s="170">
        <v>6142607</v>
      </c>
      <c r="E86" s="170">
        <v>1970731</v>
      </c>
      <c r="F86" s="170">
        <f t="shared" si="1"/>
        <v>8569452</v>
      </c>
      <c r="G86" s="170">
        <v>0</v>
      </c>
      <c r="H86" s="170">
        <v>0</v>
      </c>
      <c r="I86" s="170">
        <v>0</v>
      </c>
      <c r="J86" s="170">
        <v>6390212</v>
      </c>
      <c r="K86" s="170">
        <v>13048335.140000001</v>
      </c>
      <c r="L86" s="111">
        <v>79</v>
      </c>
    </row>
    <row r="87" spans="1:12" x14ac:dyDescent="0.2">
      <c r="A87" s="111">
        <v>80</v>
      </c>
      <c r="B87" s="111" t="s">
        <v>183</v>
      </c>
      <c r="C87" s="170">
        <v>417674</v>
      </c>
      <c r="D87" s="170">
        <v>1960962</v>
      </c>
      <c r="E87" s="170">
        <v>1135551</v>
      </c>
      <c r="F87" s="170">
        <f t="shared" si="1"/>
        <v>3514187</v>
      </c>
      <c r="G87" s="170">
        <v>19891</v>
      </c>
      <c r="H87" s="170">
        <v>0</v>
      </c>
      <c r="I87" s="170">
        <v>0</v>
      </c>
      <c r="J87" s="170">
        <v>160412</v>
      </c>
      <c r="K87" s="170">
        <v>12618006.310000002</v>
      </c>
      <c r="L87" s="111">
        <v>80</v>
      </c>
    </row>
    <row r="88" spans="1:12" x14ac:dyDescent="0.2">
      <c r="A88" s="111">
        <v>81</v>
      </c>
      <c r="B88" s="111" t="s">
        <v>184</v>
      </c>
      <c r="C88" s="170">
        <v>970</v>
      </c>
      <c r="D88" s="170">
        <v>1366548</v>
      </c>
      <c r="E88" s="170">
        <v>489345</v>
      </c>
      <c r="F88" s="170">
        <f t="shared" si="1"/>
        <v>1856863</v>
      </c>
      <c r="G88" s="170">
        <v>0</v>
      </c>
      <c r="H88" s="170">
        <v>0</v>
      </c>
      <c r="I88" s="170">
        <v>0</v>
      </c>
      <c r="J88" s="170">
        <v>46857</v>
      </c>
      <c r="K88" s="170">
        <v>7160526.9600000018</v>
      </c>
      <c r="L88" s="111">
        <v>81</v>
      </c>
    </row>
    <row r="89" spans="1:12" x14ac:dyDescent="0.2">
      <c r="A89" s="111">
        <v>82</v>
      </c>
      <c r="B89" s="111" t="s">
        <v>185</v>
      </c>
      <c r="C89" s="170">
        <v>0</v>
      </c>
      <c r="D89" s="170">
        <v>3030056</v>
      </c>
      <c r="E89" s="170">
        <v>1141391</v>
      </c>
      <c r="F89" s="170">
        <f t="shared" si="1"/>
        <v>4171447</v>
      </c>
      <c r="G89" s="170">
        <v>18221</v>
      </c>
      <c r="H89" s="170">
        <v>0</v>
      </c>
      <c r="I89" s="170">
        <v>0</v>
      </c>
      <c r="J89" s="170">
        <v>1452672</v>
      </c>
      <c r="K89" s="170">
        <v>9898301.589999998</v>
      </c>
      <c r="L89" s="111">
        <v>82</v>
      </c>
    </row>
    <row r="90" spans="1:12" x14ac:dyDescent="0.2">
      <c r="A90" s="111">
        <v>83</v>
      </c>
      <c r="B90" s="111" t="s">
        <v>186</v>
      </c>
      <c r="C90" s="170">
        <v>0</v>
      </c>
      <c r="D90" s="170">
        <v>1824459</v>
      </c>
      <c r="E90" s="170">
        <v>490158</v>
      </c>
      <c r="F90" s="170">
        <f t="shared" si="1"/>
        <v>2314617</v>
      </c>
      <c r="G90" s="170">
        <v>35480</v>
      </c>
      <c r="H90" s="170">
        <v>0</v>
      </c>
      <c r="I90" s="170">
        <v>0</v>
      </c>
      <c r="J90" s="170">
        <v>1003786</v>
      </c>
      <c r="K90" s="170">
        <v>6808189.5099999998</v>
      </c>
      <c r="L90" s="111">
        <v>83</v>
      </c>
    </row>
    <row r="91" spans="1:12" x14ac:dyDescent="0.2">
      <c r="A91" s="111">
        <v>84</v>
      </c>
      <c r="B91" s="111" t="s">
        <v>187</v>
      </c>
      <c r="C91" s="170">
        <v>53088</v>
      </c>
      <c r="D91" s="170">
        <v>1828427</v>
      </c>
      <c r="E91" s="170">
        <v>893535</v>
      </c>
      <c r="F91" s="170">
        <f t="shared" si="1"/>
        <v>2775050</v>
      </c>
      <c r="G91" s="170">
        <v>15838</v>
      </c>
      <c r="H91" s="170">
        <v>1829</v>
      </c>
      <c r="I91" s="170">
        <v>0</v>
      </c>
      <c r="J91" s="170">
        <v>989593</v>
      </c>
      <c r="K91" s="170">
        <v>7860739.6099999985</v>
      </c>
      <c r="L91" s="111">
        <v>84</v>
      </c>
    </row>
    <row r="92" spans="1:12" x14ac:dyDescent="0.2">
      <c r="A92" s="111">
        <v>85</v>
      </c>
      <c r="B92" s="111" t="s">
        <v>188</v>
      </c>
      <c r="C92" s="170">
        <v>0</v>
      </c>
      <c r="D92" s="170">
        <v>4164952</v>
      </c>
      <c r="E92" s="170">
        <v>3781308</v>
      </c>
      <c r="F92" s="170">
        <f t="shared" si="1"/>
        <v>7946260</v>
      </c>
      <c r="G92" s="170">
        <v>20270</v>
      </c>
      <c r="H92" s="170">
        <v>0</v>
      </c>
      <c r="I92" s="170">
        <v>0</v>
      </c>
      <c r="J92" s="170">
        <v>4156705</v>
      </c>
      <c r="K92" s="170">
        <v>9338381.4699999988</v>
      </c>
      <c r="L92" s="111">
        <v>85</v>
      </c>
    </row>
    <row r="93" spans="1:12" x14ac:dyDescent="0.2">
      <c r="A93" s="111">
        <v>86</v>
      </c>
      <c r="B93" s="111" t="s">
        <v>189</v>
      </c>
      <c r="C93" s="170">
        <v>173096</v>
      </c>
      <c r="D93" s="170">
        <v>3741110</v>
      </c>
      <c r="E93" s="170">
        <v>4787748</v>
      </c>
      <c r="F93" s="170">
        <f t="shared" si="1"/>
        <v>8701954</v>
      </c>
      <c r="G93" s="170">
        <v>3689562</v>
      </c>
      <c r="H93" s="170">
        <v>104743</v>
      </c>
      <c r="I93" s="170">
        <v>0</v>
      </c>
      <c r="J93" s="170">
        <v>3746079</v>
      </c>
      <c r="K93" s="170">
        <v>10309721.710000001</v>
      </c>
      <c r="L93" s="111">
        <v>86</v>
      </c>
    </row>
    <row r="94" spans="1:12" x14ac:dyDescent="0.2">
      <c r="A94" s="111">
        <v>87</v>
      </c>
      <c r="B94" s="111" t="s">
        <v>190</v>
      </c>
      <c r="C94" s="170">
        <v>0</v>
      </c>
      <c r="D94" s="170">
        <v>592243</v>
      </c>
      <c r="E94" s="170">
        <v>917811</v>
      </c>
      <c r="F94" s="170">
        <f t="shared" si="1"/>
        <v>1510054</v>
      </c>
      <c r="G94" s="170">
        <v>0</v>
      </c>
      <c r="H94" s="170">
        <v>0</v>
      </c>
      <c r="I94" s="170">
        <v>0</v>
      </c>
      <c r="J94" s="170">
        <v>35100</v>
      </c>
      <c r="K94" s="170">
        <v>9834863.3600000013</v>
      </c>
      <c r="L94" s="111">
        <v>87</v>
      </c>
    </row>
    <row r="95" spans="1:12" x14ac:dyDescent="0.2">
      <c r="A95" s="111">
        <v>88</v>
      </c>
      <c r="B95" s="111" t="s">
        <v>191</v>
      </c>
      <c r="C95" s="170">
        <v>0</v>
      </c>
      <c r="D95" s="170">
        <v>97014</v>
      </c>
      <c r="E95" s="170">
        <v>657947</v>
      </c>
      <c r="F95" s="170">
        <f t="shared" si="1"/>
        <v>754961</v>
      </c>
      <c r="G95" s="170">
        <v>2670</v>
      </c>
      <c r="H95" s="170">
        <v>14748</v>
      </c>
      <c r="I95" s="170">
        <v>0</v>
      </c>
      <c r="J95" s="170">
        <v>4971266</v>
      </c>
      <c r="K95" s="170">
        <v>4714387.1400000006</v>
      </c>
      <c r="L95" s="111">
        <v>88</v>
      </c>
    </row>
    <row r="96" spans="1:12" x14ac:dyDescent="0.2">
      <c r="A96" s="111">
        <v>89</v>
      </c>
      <c r="B96" s="111" t="s">
        <v>192</v>
      </c>
      <c r="C96" s="170">
        <v>1161388</v>
      </c>
      <c r="D96" s="170">
        <v>2548660</v>
      </c>
      <c r="E96" s="170">
        <v>1304308</v>
      </c>
      <c r="F96" s="170">
        <f t="shared" si="1"/>
        <v>5014356</v>
      </c>
      <c r="G96" s="170">
        <v>0</v>
      </c>
      <c r="H96" s="170">
        <v>0</v>
      </c>
      <c r="I96" s="170">
        <v>0</v>
      </c>
      <c r="J96" s="170">
        <v>230176</v>
      </c>
      <c r="K96" s="170">
        <v>8630190.3199999966</v>
      </c>
      <c r="L96" s="111">
        <v>89</v>
      </c>
    </row>
    <row r="97" spans="1:12" x14ac:dyDescent="0.2">
      <c r="A97" s="111">
        <v>90</v>
      </c>
      <c r="B97" s="111" t="s">
        <v>193</v>
      </c>
      <c r="C97" s="174">
        <v>1353239</v>
      </c>
      <c r="D97" s="174">
        <v>2905222</v>
      </c>
      <c r="E97" s="174">
        <v>940625</v>
      </c>
      <c r="F97" s="174">
        <f t="shared" si="1"/>
        <v>5199086</v>
      </c>
      <c r="G97" s="174">
        <v>35083</v>
      </c>
      <c r="H97" s="174">
        <v>161467</v>
      </c>
      <c r="I97" s="174">
        <v>0</v>
      </c>
      <c r="J97" s="174">
        <v>1015989</v>
      </c>
      <c r="K97" s="170">
        <v>3110662.29</v>
      </c>
      <c r="L97" s="111">
        <v>90</v>
      </c>
    </row>
    <row r="98" spans="1:12" x14ac:dyDescent="0.2">
      <c r="A98" s="111">
        <v>91</v>
      </c>
      <c r="B98" s="111" t="s">
        <v>194</v>
      </c>
      <c r="C98" s="170">
        <v>0</v>
      </c>
      <c r="D98" s="170">
        <v>1854007</v>
      </c>
      <c r="E98" s="170">
        <v>1121586</v>
      </c>
      <c r="F98" s="170">
        <f t="shared" si="1"/>
        <v>2975593</v>
      </c>
      <c r="G98" s="170">
        <v>1212627</v>
      </c>
      <c r="H98" s="170">
        <v>0</v>
      </c>
      <c r="I98" s="170">
        <v>0</v>
      </c>
      <c r="J98" s="170">
        <v>263025</v>
      </c>
      <c r="K98" s="170">
        <v>14964508.27</v>
      </c>
      <c r="L98" s="111">
        <v>91</v>
      </c>
    </row>
    <row r="99" spans="1:12" x14ac:dyDescent="0.2">
      <c r="A99" s="111">
        <v>92</v>
      </c>
      <c r="B99" s="111" t="s">
        <v>195</v>
      </c>
      <c r="C99" s="170">
        <v>6919</v>
      </c>
      <c r="D99" s="170">
        <v>1765824</v>
      </c>
      <c r="E99" s="170">
        <v>1091256</v>
      </c>
      <c r="F99" s="170">
        <f t="shared" si="1"/>
        <v>2863999</v>
      </c>
      <c r="G99" s="170">
        <v>9114</v>
      </c>
      <c r="H99" s="170">
        <v>0</v>
      </c>
      <c r="I99" s="170">
        <v>0</v>
      </c>
      <c r="J99" s="170">
        <v>439316</v>
      </c>
      <c r="K99" s="170">
        <v>2951167.15</v>
      </c>
      <c r="L99" s="111">
        <v>92</v>
      </c>
    </row>
    <row r="100" spans="1:12" x14ac:dyDescent="0.2">
      <c r="A100" s="111">
        <v>93</v>
      </c>
      <c r="B100" s="111" t="s">
        <v>196</v>
      </c>
      <c r="C100" s="170">
        <v>217628</v>
      </c>
      <c r="D100" s="170">
        <v>1633053</v>
      </c>
      <c r="E100" s="170">
        <v>765895</v>
      </c>
      <c r="F100" s="170">
        <f t="shared" si="1"/>
        <v>2616576</v>
      </c>
      <c r="G100" s="170">
        <v>13649</v>
      </c>
      <c r="H100" s="170">
        <v>76888</v>
      </c>
      <c r="I100" s="170">
        <v>0</v>
      </c>
      <c r="J100" s="170">
        <v>442786</v>
      </c>
      <c r="K100" s="170">
        <v>8876461.5399999991</v>
      </c>
      <c r="L100" s="111">
        <v>93</v>
      </c>
    </row>
    <row r="101" spans="1:12" x14ac:dyDescent="0.2">
      <c r="A101" s="111">
        <v>94</v>
      </c>
      <c r="B101" s="111" t="s">
        <v>197</v>
      </c>
      <c r="C101" s="170">
        <v>121399</v>
      </c>
      <c r="D101" s="170">
        <v>1872445</v>
      </c>
      <c r="E101" s="170">
        <v>407992</v>
      </c>
      <c r="F101" s="170">
        <f t="shared" si="1"/>
        <v>2401836</v>
      </c>
      <c r="G101" s="170">
        <v>135427</v>
      </c>
      <c r="H101" s="170">
        <v>43282</v>
      </c>
      <c r="I101" s="170">
        <v>0</v>
      </c>
      <c r="J101" s="170">
        <v>566373</v>
      </c>
      <c r="K101" s="170">
        <v>10229725.200000001</v>
      </c>
      <c r="L101" s="111">
        <v>94</v>
      </c>
    </row>
    <row r="102" spans="1:12" x14ac:dyDescent="0.2">
      <c r="A102" s="108">
        <v>95</v>
      </c>
      <c r="B102" s="111" t="s">
        <v>198</v>
      </c>
      <c r="C102" s="171">
        <v>0</v>
      </c>
      <c r="D102" s="171">
        <v>4175382</v>
      </c>
      <c r="E102" s="171">
        <v>6775156</v>
      </c>
      <c r="F102" s="171">
        <f t="shared" si="1"/>
        <v>10950538</v>
      </c>
      <c r="G102" s="171">
        <v>12147</v>
      </c>
      <c r="H102" s="171">
        <v>0</v>
      </c>
      <c r="I102" s="171">
        <v>0</v>
      </c>
      <c r="J102" s="171">
        <v>5474959</v>
      </c>
      <c r="K102" s="171">
        <v>3588631.8200000008</v>
      </c>
      <c r="L102" s="108">
        <v>95</v>
      </c>
    </row>
    <row r="103" spans="1:12" x14ac:dyDescent="0.2">
      <c r="A103" s="108">
        <f>A102</f>
        <v>95</v>
      </c>
      <c r="B103" s="109" t="s">
        <v>107</v>
      </c>
      <c r="C103" s="173">
        <f t="shared" ref="C103:K103" si="2">SUM(C8:C102)</f>
        <v>201424934</v>
      </c>
      <c r="D103" s="173">
        <f t="shared" si="2"/>
        <v>383642943</v>
      </c>
      <c r="E103" s="173">
        <f t="shared" si="2"/>
        <v>227844010</v>
      </c>
      <c r="F103" s="173">
        <f t="shared" si="2"/>
        <v>812911887</v>
      </c>
      <c r="G103" s="173">
        <f t="shared" si="2"/>
        <v>71593105</v>
      </c>
      <c r="H103" s="173">
        <f t="shared" si="2"/>
        <v>705147</v>
      </c>
      <c r="I103" s="173">
        <f t="shared" si="2"/>
        <v>1547000</v>
      </c>
      <c r="J103" s="173">
        <f t="shared" si="2"/>
        <v>297649679</v>
      </c>
      <c r="K103" s="173">
        <f t="shared" si="2"/>
        <v>762213079.14000022</v>
      </c>
      <c r="L103" s="108">
        <f>L102</f>
        <v>95</v>
      </c>
    </row>
    <row r="104" spans="1:12" x14ac:dyDescent="0.2">
      <c r="A104" s="148"/>
      <c r="B104" s="111"/>
      <c r="C104" s="153"/>
      <c r="D104" s="153"/>
      <c r="E104" s="153"/>
      <c r="F104" s="153"/>
      <c r="G104" s="153"/>
      <c r="H104" s="153"/>
      <c r="I104" s="153"/>
      <c r="J104" s="153"/>
      <c r="K104" s="153"/>
      <c r="L104" s="153"/>
    </row>
    <row r="105" spans="1:12" x14ac:dyDescent="0.2">
      <c r="A105" s="148"/>
      <c r="B105" s="111"/>
      <c r="C105" s="153"/>
      <c r="D105" s="153"/>
      <c r="E105" s="153"/>
      <c r="F105" s="153"/>
      <c r="G105" s="153"/>
      <c r="H105" s="153"/>
      <c r="I105" s="153"/>
      <c r="J105" s="153"/>
      <c r="K105" s="153"/>
      <c r="L105" s="153"/>
    </row>
    <row r="106" spans="1:12" x14ac:dyDescent="0.2">
      <c r="A106" s="148"/>
      <c r="B106" s="111"/>
      <c r="C106" s="153"/>
      <c r="D106" s="153"/>
      <c r="E106" s="153"/>
      <c r="F106" s="153"/>
      <c r="G106" s="153"/>
      <c r="H106" s="153"/>
      <c r="I106" s="153"/>
      <c r="J106" s="153"/>
      <c r="K106" s="153"/>
      <c r="L106" s="153"/>
    </row>
    <row r="107" spans="1:12" x14ac:dyDescent="0.2">
      <c r="A107" s="148"/>
      <c r="B107" s="111"/>
      <c r="C107" s="153"/>
      <c r="D107" s="153"/>
      <c r="E107" s="153"/>
      <c r="F107" s="153"/>
      <c r="G107" s="153"/>
      <c r="H107" s="153"/>
      <c r="I107" s="153"/>
      <c r="J107" s="153"/>
      <c r="K107" s="153"/>
      <c r="L107" s="153"/>
    </row>
    <row r="108" spans="1:12" x14ac:dyDescent="0.2">
      <c r="A108" s="148"/>
      <c r="B108" s="111"/>
      <c r="C108" s="153"/>
      <c r="D108" s="153"/>
      <c r="E108" s="153"/>
      <c r="F108" s="153"/>
      <c r="G108" s="153"/>
      <c r="H108" s="153"/>
      <c r="I108" s="153"/>
      <c r="J108" s="153"/>
      <c r="K108" s="153"/>
      <c r="L108" s="153"/>
    </row>
  </sheetData>
  <printOptions gridLines="1"/>
  <pageMargins left="0.38" right="0.36" top="0.52" bottom="0.49" header="0.41" footer="0.5"/>
  <pageSetup paperSize="5" scale="9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heetViews>
  <sheetFormatPr defaultRowHeight="11.25" x14ac:dyDescent="0.2"/>
  <cols>
    <col min="1" max="1" width="4.1640625" style="93" bestFit="1" customWidth="1"/>
    <col min="2" max="2" width="13" style="93" customWidth="1"/>
    <col min="3" max="3" width="28.1640625" style="93" bestFit="1" customWidth="1"/>
    <col min="4" max="4" width="19.33203125" style="93" customWidth="1"/>
    <col min="5" max="5" width="20.83203125" style="93" bestFit="1" customWidth="1"/>
    <col min="6" max="6" width="19.33203125" style="93" bestFit="1" customWidth="1"/>
    <col min="7" max="7" width="21" style="93" customWidth="1"/>
    <col min="8" max="8" width="14.1640625" style="93" customWidth="1"/>
    <col min="9" max="9" width="16" style="93" bestFit="1" customWidth="1"/>
    <col min="10" max="10" width="12.83203125" style="93" bestFit="1" customWidth="1"/>
    <col min="11" max="11" width="21.6640625" style="93" customWidth="1"/>
    <col min="12" max="12" width="4.1640625" style="93" bestFit="1" customWidth="1"/>
    <col min="13" max="16384" width="9.33203125" style="93"/>
  </cols>
  <sheetData>
    <row r="1" spans="1:12" s="114" customFormat="1" ht="12" x14ac:dyDescent="0.2">
      <c r="A1" s="135" t="s">
        <v>46</v>
      </c>
      <c r="B1" s="111"/>
      <c r="C1" s="140"/>
      <c r="D1" s="140"/>
      <c r="E1" s="140"/>
      <c r="F1" s="158"/>
      <c r="G1" s="159"/>
      <c r="H1" s="140"/>
      <c r="I1" s="140"/>
      <c r="J1" s="140"/>
      <c r="K1" s="135"/>
      <c r="L1" s="158"/>
    </row>
    <row r="2" spans="1:12" s="114" customFormat="1" ht="12" x14ac:dyDescent="0.2">
      <c r="A2" s="135" t="s">
        <v>317</v>
      </c>
      <c r="B2" s="111"/>
      <c r="C2" s="140"/>
      <c r="D2" s="140"/>
      <c r="E2" s="140"/>
      <c r="F2" s="158"/>
      <c r="G2" s="159"/>
      <c r="H2" s="140"/>
      <c r="I2" s="140"/>
      <c r="J2" s="140"/>
      <c r="K2" s="135"/>
      <c r="L2" s="158"/>
    </row>
    <row r="3" spans="1:12" s="114" customFormat="1" ht="10.5" customHeight="1" x14ac:dyDescent="0.2">
      <c r="A3" s="163" t="s">
        <v>48</v>
      </c>
      <c r="B3" s="111"/>
      <c r="C3" s="140"/>
      <c r="D3" s="140"/>
      <c r="E3" s="140"/>
      <c r="F3" s="158"/>
      <c r="G3" s="163"/>
      <c r="H3" s="140"/>
      <c r="I3" s="140"/>
      <c r="J3" s="140"/>
      <c r="K3" s="140"/>
      <c r="L3" s="140"/>
    </row>
    <row r="4" spans="1:12" s="114" customFormat="1" ht="10.5" customHeight="1" x14ac:dyDescent="0.2">
      <c r="A4" s="163"/>
      <c r="B4" s="111"/>
      <c r="C4" s="140"/>
      <c r="D4" s="140"/>
      <c r="E4" s="140"/>
      <c r="F4" s="158"/>
      <c r="G4" s="163"/>
      <c r="H4" s="140"/>
      <c r="I4" s="140"/>
      <c r="J4" s="140"/>
      <c r="K4" s="140"/>
      <c r="L4" s="140"/>
    </row>
    <row r="5" spans="1:12" ht="10.5" customHeight="1" x14ac:dyDescent="0.2">
      <c r="A5" s="157"/>
      <c r="B5" s="111"/>
      <c r="C5" s="134"/>
      <c r="D5" s="134"/>
      <c r="E5" s="134"/>
      <c r="G5" s="98"/>
      <c r="H5" s="98"/>
      <c r="I5" s="98"/>
      <c r="J5" s="98"/>
      <c r="K5" s="150"/>
      <c r="L5" s="111"/>
    </row>
    <row r="6" spans="1:12" ht="11.25" customHeight="1" x14ac:dyDescent="0.2">
      <c r="A6" s="157"/>
      <c r="B6" s="111"/>
      <c r="C6" s="111"/>
      <c r="D6" s="111"/>
      <c r="E6" s="111"/>
      <c r="F6" s="111"/>
      <c r="G6" s="97" t="s">
        <v>290</v>
      </c>
      <c r="H6" s="97"/>
      <c r="I6" s="97"/>
      <c r="J6" s="97"/>
      <c r="K6" s="150" t="s">
        <v>318</v>
      </c>
      <c r="L6" s="111"/>
    </row>
    <row r="7" spans="1:12" s="102" customFormat="1" ht="36.75" customHeight="1" x14ac:dyDescent="0.2">
      <c r="A7" s="152" t="s">
        <v>55</v>
      </c>
      <c r="B7" s="152" t="s">
        <v>57</v>
      </c>
      <c r="C7" s="152" t="s">
        <v>319</v>
      </c>
      <c r="D7" s="167" t="s">
        <v>320</v>
      </c>
      <c r="E7" s="152" t="s">
        <v>321</v>
      </c>
      <c r="F7" s="152" t="s">
        <v>107</v>
      </c>
      <c r="G7" s="123" t="s">
        <v>301</v>
      </c>
      <c r="H7" s="123" t="s">
        <v>59</v>
      </c>
      <c r="I7" s="123" t="s">
        <v>60</v>
      </c>
      <c r="J7" s="123" t="s">
        <v>302</v>
      </c>
      <c r="K7" s="123" t="s">
        <v>322</v>
      </c>
      <c r="L7" s="152" t="s">
        <v>55</v>
      </c>
    </row>
    <row r="8" spans="1:12" x14ac:dyDescent="0.2">
      <c r="A8" s="91">
        <v>1</v>
      </c>
      <c r="B8" s="91" t="s">
        <v>199</v>
      </c>
      <c r="C8" s="169">
        <v>2229437</v>
      </c>
      <c r="D8" s="169">
        <v>335453</v>
      </c>
      <c r="E8" s="169">
        <v>107961</v>
      </c>
      <c r="F8" s="169">
        <f t="shared" ref="F8:F45" si="0">(C8+D8+E8)</f>
        <v>2672851</v>
      </c>
      <c r="G8" s="169">
        <v>1648277</v>
      </c>
      <c r="H8" s="169">
        <v>0</v>
      </c>
      <c r="I8" s="169">
        <v>0</v>
      </c>
      <c r="J8" s="169">
        <v>364655</v>
      </c>
      <c r="K8" s="169">
        <v>0</v>
      </c>
      <c r="L8" s="111">
        <v>1</v>
      </c>
    </row>
    <row r="9" spans="1:12" x14ac:dyDescent="0.2">
      <c r="A9" s="91">
        <v>2</v>
      </c>
      <c r="B9" s="91" t="s">
        <v>200</v>
      </c>
      <c r="C9" s="170">
        <v>2650604</v>
      </c>
      <c r="D9" s="170">
        <v>217465</v>
      </c>
      <c r="E9" s="170">
        <v>319607</v>
      </c>
      <c r="F9" s="170">
        <f t="shared" si="0"/>
        <v>3187676</v>
      </c>
      <c r="G9" s="170">
        <v>1709914</v>
      </c>
      <c r="H9" s="170">
        <v>0</v>
      </c>
      <c r="I9" s="170">
        <v>0</v>
      </c>
      <c r="J9" s="170">
        <v>26233</v>
      </c>
      <c r="K9" s="170">
        <v>13990.89</v>
      </c>
      <c r="L9" s="111">
        <v>2</v>
      </c>
    </row>
    <row r="10" spans="1:12" x14ac:dyDescent="0.2">
      <c r="A10" s="91">
        <v>3</v>
      </c>
      <c r="B10" s="91" t="s">
        <v>117</v>
      </c>
      <c r="C10" s="170">
        <v>1873357</v>
      </c>
      <c r="D10" s="170">
        <v>871931</v>
      </c>
      <c r="E10" s="170">
        <v>963023</v>
      </c>
      <c r="F10" s="170">
        <f t="shared" si="0"/>
        <v>3708311</v>
      </c>
      <c r="G10" s="170">
        <v>1530985</v>
      </c>
      <c r="H10" s="170">
        <v>0</v>
      </c>
      <c r="I10" s="170">
        <v>0</v>
      </c>
      <c r="J10" s="170">
        <v>1271640</v>
      </c>
      <c r="K10" s="170">
        <v>0</v>
      </c>
      <c r="L10" s="111">
        <v>3</v>
      </c>
    </row>
    <row r="11" spans="1:12" x14ac:dyDescent="0.2">
      <c r="A11" s="91">
        <v>4</v>
      </c>
      <c r="B11" s="91" t="s">
        <v>201</v>
      </c>
      <c r="C11" s="170">
        <v>886084</v>
      </c>
      <c r="D11" s="170">
        <v>263543</v>
      </c>
      <c r="E11" s="170">
        <v>124031</v>
      </c>
      <c r="F11" s="170">
        <f t="shared" si="0"/>
        <v>1273658</v>
      </c>
      <c r="G11" s="170">
        <v>526759</v>
      </c>
      <c r="H11" s="170">
        <v>0</v>
      </c>
      <c r="I11" s="170">
        <v>0</v>
      </c>
      <c r="J11" s="170">
        <v>14404</v>
      </c>
      <c r="K11" s="170">
        <v>241.15</v>
      </c>
      <c r="L11" s="111">
        <v>4</v>
      </c>
    </row>
    <row r="12" spans="1:12" x14ac:dyDescent="0.2">
      <c r="A12" s="91">
        <v>5</v>
      </c>
      <c r="B12" s="91" t="s">
        <v>202</v>
      </c>
      <c r="C12" s="170">
        <v>1807350</v>
      </c>
      <c r="D12" s="170">
        <v>292177</v>
      </c>
      <c r="E12" s="170">
        <v>156890</v>
      </c>
      <c r="F12" s="170">
        <f t="shared" si="0"/>
        <v>2256417</v>
      </c>
      <c r="G12" s="170">
        <v>883138</v>
      </c>
      <c r="H12" s="170">
        <v>0</v>
      </c>
      <c r="I12" s="170">
        <v>0</v>
      </c>
      <c r="J12" s="170">
        <v>279752</v>
      </c>
      <c r="K12" s="170">
        <v>478.82</v>
      </c>
      <c r="L12" s="111">
        <v>5</v>
      </c>
    </row>
    <row r="13" spans="1:12" x14ac:dyDescent="0.2">
      <c r="A13" s="91">
        <v>6</v>
      </c>
      <c r="B13" s="91" t="s">
        <v>203</v>
      </c>
      <c r="C13" s="170">
        <v>4442737</v>
      </c>
      <c r="D13" s="170">
        <v>2852106</v>
      </c>
      <c r="E13" s="170">
        <v>664462</v>
      </c>
      <c r="F13" s="170">
        <f t="shared" si="0"/>
        <v>7959305</v>
      </c>
      <c r="G13" s="170">
        <v>3382559</v>
      </c>
      <c r="H13" s="170">
        <v>0</v>
      </c>
      <c r="I13" s="170">
        <v>0</v>
      </c>
      <c r="J13" s="170">
        <v>3884643</v>
      </c>
      <c r="K13" s="170">
        <v>1160.01</v>
      </c>
      <c r="L13" s="111">
        <v>6</v>
      </c>
    </row>
    <row r="14" spans="1:12" x14ac:dyDescent="0.2">
      <c r="A14" s="91">
        <v>7</v>
      </c>
      <c r="B14" s="91" t="s">
        <v>204</v>
      </c>
      <c r="C14" s="170">
        <v>1313941</v>
      </c>
      <c r="D14" s="170">
        <v>321610</v>
      </c>
      <c r="E14" s="170">
        <v>555691</v>
      </c>
      <c r="F14" s="170">
        <f t="shared" si="0"/>
        <v>2191242</v>
      </c>
      <c r="G14" s="170">
        <v>1079685</v>
      </c>
      <c r="H14" s="170">
        <v>0</v>
      </c>
      <c r="I14" s="170">
        <v>0</v>
      </c>
      <c r="J14" s="170">
        <v>754842</v>
      </c>
      <c r="K14" s="170">
        <v>3093.34</v>
      </c>
      <c r="L14" s="111">
        <v>7</v>
      </c>
    </row>
    <row r="15" spans="1:12" x14ac:dyDescent="0.2">
      <c r="A15" s="91">
        <v>8</v>
      </c>
      <c r="B15" s="91" t="s">
        <v>205</v>
      </c>
      <c r="C15" s="170">
        <v>1257084</v>
      </c>
      <c r="D15" s="170">
        <v>307920</v>
      </c>
      <c r="E15" s="170">
        <v>178494</v>
      </c>
      <c r="F15" s="170">
        <f t="shared" si="0"/>
        <v>1743498</v>
      </c>
      <c r="G15" s="170">
        <v>1045112</v>
      </c>
      <c r="H15" s="170">
        <v>0</v>
      </c>
      <c r="I15" s="170">
        <v>0</v>
      </c>
      <c r="J15" s="170">
        <v>374679</v>
      </c>
      <c r="K15" s="170">
        <v>0</v>
      </c>
      <c r="L15" s="111">
        <v>8</v>
      </c>
    </row>
    <row r="16" spans="1:12" x14ac:dyDescent="0.2">
      <c r="A16" s="91">
        <v>9</v>
      </c>
      <c r="B16" s="91" t="s">
        <v>206</v>
      </c>
      <c r="C16" s="170">
        <v>1609329</v>
      </c>
      <c r="D16" s="170">
        <v>526889</v>
      </c>
      <c r="E16" s="170">
        <v>478147</v>
      </c>
      <c r="F16" s="170">
        <f t="shared" si="0"/>
        <v>2614365</v>
      </c>
      <c r="G16" s="170">
        <v>555224</v>
      </c>
      <c r="H16" s="170">
        <v>264351</v>
      </c>
      <c r="I16" s="170">
        <v>0</v>
      </c>
      <c r="J16" s="170">
        <v>601529</v>
      </c>
      <c r="K16" s="170">
        <v>0</v>
      </c>
      <c r="L16" s="111">
        <v>9</v>
      </c>
    </row>
    <row r="17" spans="1:12" x14ac:dyDescent="0.2">
      <c r="A17" s="91">
        <v>10</v>
      </c>
      <c r="B17" s="91" t="s">
        <v>207</v>
      </c>
      <c r="C17" s="170">
        <v>295131</v>
      </c>
      <c r="D17" s="170">
        <v>181497</v>
      </c>
      <c r="E17" s="170">
        <v>0</v>
      </c>
      <c r="F17" s="170">
        <f t="shared" si="0"/>
        <v>476628</v>
      </c>
      <c r="G17" s="170">
        <v>445434</v>
      </c>
      <c r="H17" s="170">
        <v>0</v>
      </c>
      <c r="I17" s="170">
        <v>0</v>
      </c>
      <c r="J17" s="170">
        <v>219634</v>
      </c>
      <c r="K17" s="170">
        <v>0</v>
      </c>
      <c r="L17" s="111">
        <v>10</v>
      </c>
    </row>
    <row r="18" spans="1:12" x14ac:dyDescent="0.2">
      <c r="A18" s="91">
        <v>11</v>
      </c>
      <c r="B18" s="91" t="s">
        <v>208</v>
      </c>
      <c r="C18" s="170">
        <v>5165511</v>
      </c>
      <c r="D18" s="170">
        <v>2274951</v>
      </c>
      <c r="E18" s="170">
        <v>417824</v>
      </c>
      <c r="F18" s="170">
        <f t="shared" si="0"/>
        <v>7858286</v>
      </c>
      <c r="G18" s="170">
        <v>3885781</v>
      </c>
      <c r="H18" s="170">
        <v>1059317</v>
      </c>
      <c r="I18" s="170">
        <v>0</v>
      </c>
      <c r="J18" s="170">
        <v>4181106</v>
      </c>
      <c r="K18" s="170">
        <v>98422.79</v>
      </c>
      <c r="L18" s="111">
        <v>11</v>
      </c>
    </row>
    <row r="19" spans="1:12" x14ac:dyDescent="0.2">
      <c r="A19" s="91">
        <v>12</v>
      </c>
      <c r="B19" s="93" t="s">
        <v>209</v>
      </c>
      <c r="C19" s="170">
        <v>479318</v>
      </c>
      <c r="D19" s="170">
        <v>0</v>
      </c>
      <c r="E19" s="170">
        <v>104778</v>
      </c>
      <c r="F19" s="170">
        <f t="shared" si="0"/>
        <v>584096</v>
      </c>
      <c r="G19" s="170">
        <v>592259</v>
      </c>
      <c r="H19" s="170">
        <v>0</v>
      </c>
      <c r="I19" s="170">
        <v>0</v>
      </c>
      <c r="J19" s="170">
        <v>0</v>
      </c>
      <c r="K19" s="170">
        <v>0</v>
      </c>
      <c r="L19" s="111">
        <v>12</v>
      </c>
    </row>
    <row r="20" spans="1:12" x14ac:dyDescent="0.2">
      <c r="A20" s="91">
        <v>13</v>
      </c>
      <c r="B20" s="91" t="s">
        <v>210</v>
      </c>
      <c r="C20" s="170">
        <v>1413316</v>
      </c>
      <c r="D20" s="170">
        <v>54501</v>
      </c>
      <c r="E20" s="170">
        <v>230769</v>
      </c>
      <c r="F20" s="170">
        <f t="shared" si="0"/>
        <v>1698586</v>
      </c>
      <c r="G20" s="170">
        <v>753717</v>
      </c>
      <c r="H20" s="170">
        <v>0</v>
      </c>
      <c r="I20" s="170">
        <v>0</v>
      </c>
      <c r="J20" s="170">
        <v>6191</v>
      </c>
      <c r="K20" s="170">
        <v>0</v>
      </c>
      <c r="L20" s="111">
        <v>13</v>
      </c>
    </row>
    <row r="21" spans="1:12" x14ac:dyDescent="0.2">
      <c r="A21" s="91">
        <v>14</v>
      </c>
      <c r="B21" s="91" t="s">
        <v>131</v>
      </c>
      <c r="C21" s="170">
        <v>2394768</v>
      </c>
      <c r="D21" s="170">
        <v>399485</v>
      </c>
      <c r="E21" s="170">
        <v>730224</v>
      </c>
      <c r="F21" s="170">
        <f t="shared" si="0"/>
        <v>3524477</v>
      </c>
      <c r="G21" s="170">
        <v>1941505</v>
      </c>
      <c r="H21" s="170">
        <v>0</v>
      </c>
      <c r="I21" s="170">
        <v>0</v>
      </c>
      <c r="J21" s="170">
        <v>181795</v>
      </c>
      <c r="K21" s="170">
        <v>0</v>
      </c>
      <c r="L21" s="111">
        <v>14</v>
      </c>
    </row>
    <row r="22" spans="1:12" x14ac:dyDescent="0.2">
      <c r="A22" s="91">
        <v>15</v>
      </c>
      <c r="B22" s="91" t="s">
        <v>211</v>
      </c>
      <c r="C22" s="170">
        <v>782236</v>
      </c>
      <c r="D22" s="170">
        <v>0</v>
      </c>
      <c r="E22" s="170">
        <v>635438</v>
      </c>
      <c r="F22" s="170">
        <f t="shared" si="0"/>
        <v>1417674</v>
      </c>
      <c r="G22" s="170">
        <v>274581</v>
      </c>
      <c r="H22" s="170">
        <v>0</v>
      </c>
      <c r="I22" s="170">
        <v>0</v>
      </c>
      <c r="J22" s="170">
        <v>0</v>
      </c>
      <c r="K22" s="170">
        <v>1699.7999999999997</v>
      </c>
      <c r="L22" s="111">
        <v>15</v>
      </c>
    </row>
    <row r="23" spans="1:12" x14ac:dyDescent="0.2">
      <c r="A23" s="91">
        <v>16</v>
      </c>
      <c r="B23" s="91" t="s">
        <v>212</v>
      </c>
      <c r="C23" s="170">
        <v>1991772</v>
      </c>
      <c r="D23" s="170">
        <v>836588</v>
      </c>
      <c r="E23" s="170">
        <v>1335051</v>
      </c>
      <c r="F23" s="170">
        <f t="shared" si="0"/>
        <v>4163411</v>
      </c>
      <c r="G23" s="170">
        <v>1675130</v>
      </c>
      <c r="H23" s="170">
        <v>241099</v>
      </c>
      <c r="I23" s="170">
        <v>0</v>
      </c>
      <c r="J23" s="170">
        <v>481825</v>
      </c>
      <c r="K23" s="170">
        <v>274.62</v>
      </c>
      <c r="L23" s="111">
        <v>16</v>
      </c>
    </row>
    <row r="24" spans="1:12" x14ac:dyDescent="0.2">
      <c r="A24" s="91">
        <v>17</v>
      </c>
      <c r="B24" s="91" t="s">
        <v>213</v>
      </c>
      <c r="C24" s="170">
        <v>11263031</v>
      </c>
      <c r="D24" s="170">
        <v>879650</v>
      </c>
      <c r="E24" s="170">
        <v>340174</v>
      </c>
      <c r="F24" s="170">
        <f t="shared" si="0"/>
        <v>12482855</v>
      </c>
      <c r="G24" s="170">
        <v>6094665</v>
      </c>
      <c r="H24" s="170">
        <v>0</v>
      </c>
      <c r="I24" s="170">
        <v>0</v>
      </c>
      <c r="J24" s="170">
        <v>1099451</v>
      </c>
      <c r="K24" s="170">
        <v>0</v>
      </c>
      <c r="L24" s="111">
        <v>17</v>
      </c>
    </row>
    <row r="25" spans="1:12" x14ac:dyDescent="0.2">
      <c r="A25" s="91">
        <v>18</v>
      </c>
      <c r="B25" s="91" t="s">
        <v>214</v>
      </c>
      <c r="C25" s="170">
        <v>4325308</v>
      </c>
      <c r="D25" s="170">
        <v>2484126</v>
      </c>
      <c r="E25" s="170">
        <v>3393651</v>
      </c>
      <c r="F25" s="170">
        <f t="shared" si="0"/>
        <v>10203085</v>
      </c>
      <c r="G25" s="170">
        <v>2237390</v>
      </c>
      <c r="H25" s="170">
        <v>0</v>
      </c>
      <c r="I25" s="170">
        <v>0</v>
      </c>
      <c r="J25" s="170">
        <v>125539</v>
      </c>
      <c r="K25" s="170">
        <v>0</v>
      </c>
      <c r="L25" s="111">
        <v>18</v>
      </c>
    </row>
    <row r="26" spans="1:12" x14ac:dyDescent="0.2">
      <c r="A26" s="91">
        <v>19</v>
      </c>
      <c r="B26" s="91" t="s">
        <v>215</v>
      </c>
      <c r="C26" s="170">
        <v>8647099</v>
      </c>
      <c r="D26" s="170">
        <v>2993286</v>
      </c>
      <c r="E26" s="170">
        <v>1667889</v>
      </c>
      <c r="F26" s="170">
        <f t="shared" si="0"/>
        <v>13308274</v>
      </c>
      <c r="G26" s="170">
        <v>4519870</v>
      </c>
      <c r="H26" s="170">
        <v>0</v>
      </c>
      <c r="I26" s="170">
        <v>0</v>
      </c>
      <c r="J26" s="170">
        <v>0</v>
      </c>
      <c r="K26" s="170">
        <v>321.98</v>
      </c>
      <c r="L26" s="111">
        <v>19</v>
      </c>
    </row>
    <row r="27" spans="1:12" x14ac:dyDescent="0.2">
      <c r="A27" s="91">
        <v>20</v>
      </c>
      <c r="B27" s="91" t="s">
        <v>216</v>
      </c>
      <c r="C27" s="170">
        <v>1498339</v>
      </c>
      <c r="D27" s="170">
        <v>268751</v>
      </c>
      <c r="E27" s="170">
        <v>469501</v>
      </c>
      <c r="F27" s="170">
        <f t="shared" si="0"/>
        <v>2236591</v>
      </c>
      <c r="G27" s="170">
        <v>1131589</v>
      </c>
      <c r="H27" s="170">
        <v>0</v>
      </c>
      <c r="I27" s="170">
        <v>0</v>
      </c>
      <c r="J27" s="170">
        <v>264440</v>
      </c>
      <c r="K27" s="170">
        <v>0</v>
      </c>
      <c r="L27" s="111">
        <v>20</v>
      </c>
    </row>
    <row r="28" spans="1:12" x14ac:dyDescent="0.2">
      <c r="A28" s="91">
        <v>21</v>
      </c>
      <c r="B28" s="91" t="s">
        <v>217</v>
      </c>
      <c r="C28" s="170">
        <v>1844176</v>
      </c>
      <c r="D28" s="170">
        <v>369277</v>
      </c>
      <c r="E28" s="170">
        <v>0</v>
      </c>
      <c r="F28" s="170">
        <f t="shared" si="0"/>
        <v>2213453</v>
      </c>
      <c r="G28" s="170">
        <v>1291886</v>
      </c>
      <c r="H28" s="170">
        <v>0</v>
      </c>
      <c r="I28" s="170">
        <v>0</v>
      </c>
      <c r="J28" s="170">
        <v>409394</v>
      </c>
      <c r="K28" s="170">
        <v>0</v>
      </c>
      <c r="L28" s="111">
        <v>21</v>
      </c>
    </row>
    <row r="29" spans="1:12" x14ac:dyDescent="0.2">
      <c r="A29" s="91">
        <v>22</v>
      </c>
      <c r="B29" s="93" t="s">
        <v>171</v>
      </c>
      <c r="C29" s="170">
        <v>1360536</v>
      </c>
      <c r="D29" s="170">
        <v>176392</v>
      </c>
      <c r="E29" s="170">
        <v>288960</v>
      </c>
      <c r="F29" s="170">
        <f t="shared" si="0"/>
        <v>1825888</v>
      </c>
      <c r="G29" s="170">
        <v>949757</v>
      </c>
      <c r="H29" s="170">
        <v>0</v>
      </c>
      <c r="I29" s="170">
        <v>0</v>
      </c>
      <c r="J29" s="170">
        <v>149340</v>
      </c>
      <c r="K29" s="170">
        <v>915.56</v>
      </c>
      <c r="L29" s="111">
        <v>22</v>
      </c>
    </row>
    <row r="30" spans="1:12" x14ac:dyDescent="0.2">
      <c r="A30" s="91">
        <v>23</v>
      </c>
      <c r="B30" s="91" t="s">
        <v>179</v>
      </c>
      <c r="C30" s="170">
        <v>2284859</v>
      </c>
      <c r="D30" s="170">
        <v>7592</v>
      </c>
      <c r="E30" s="170">
        <v>320258</v>
      </c>
      <c r="F30" s="170">
        <f t="shared" si="0"/>
        <v>2612709</v>
      </c>
      <c r="G30" s="170">
        <v>2120127</v>
      </c>
      <c r="H30" s="170">
        <v>0</v>
      </c>
      <c r="I30" s="170">
        <v>0</v>
      </c>
      <c r="J30" s="170">
        <v>141649</v>
      </c>
      <c r="K30" s="170">
        <v>378.15</v>
      </c>
      <c r="L30" s="111">
        <v>23</v>
      </c>
    </row>
    <row r="31" spans="1:12" x14ac:dyDescent="0.2">
      <c r="A31" s="91">
        <v>24</v>
      </c>
      <c r="B31" s="105" t="s">
        <v>218</v>
      </c>
      <c r="C31" s="170">
        <v>871060</v>
      </c>
      <c r="D31" s="170">
        <v>429211</v>
      </c>
      <c r="E31" s="170">
        <v>1714025</v>
      </c>
      <c r="F31" s="170">
        <f t="shared" si="0"/>
        <v>3014296</v>
      </c>
      <c r="G31" s="170">
        <v>683207</v>
      </c>
      <c r="H31" s="170">
        <v>0</v>
      </c>
      <c r="I31" s="170">
        <v>0</v>
      </c>
      <c r="J31" s="170">
        <v>0</v>
      </c>
      <c r="K31" s="170">
        <v>0</v>
      </c>
      <c r="L31" s="111">
        <v>24</v>
      </c>
    </row>
    <row r="32" spans="1:12" x14ac:dyDescent="0.2">
      <c r="A32" s="91">
        <v>25</v>
      </c>
      <c r="B32" s="91" t="s">
        <v>219</v>
      </c>
      <c r="C32" s="170">
        <v>835555</v>
      </c>
      <c r="D32" s="170">
        <v>390584</v>
      </c>
      <c r="E32" s="170">
        <v>0</v>
      </c>
      <c r="F32" s="170">
        <f t="shared" si="0"/>
        <v>1226139</v>
      </c>
      <c r="G32" s="170">
        <v>764783</v>
      </c>
      <c r="H32" s="170">
        <v>38500</v>
      </c>
      <c r="I32" s="170">
        <v>0</v>
      </c>
      <c r="J32" s="170">
        <v>416698</v>
      </c>
      <c r="K32" s="170">
        <v>0</v>
      </c>
      <c r="L32" s="111">
        <v>25</v>
      </c>
    </row>
    <row r="33" spans="1:12" x14ac:dyDescent="0.2">
      <c r="A33" s="91">
        <v>26</v>
      </c>
      <c r="B33" s="91" t="s">
        <v>220</v>
      </c>
      <c r="C33" s="170">
        <v>1438434</v>
      </c>
      <c r="D33" s="170">
        <v>105553</v>
      </c>
      <c r="E33" s="170">
        <v>250263</v>
      </c>
      <c r="F33" s="170">
        <f t="shared" si="0"/>
        <v>1794250</v>
      </c>
      <c r="G33" s="170">
        <v>1394275</v>
      </c>
      <c r="H33" s="170">
        <v>0</v>
      </c>
      <c r="I33" s="170">
        <v>0</v>
      </c>
      <c r="J33" s="170">
        <v>93563</v>
      </c>
      <c r="K33" s="170">
        <v>682.44</v>
      </c>
      <c r="L33" s="111">
        <v>26</v>
      </c>
    </row>
    <row r="34" spans="1:12" x14ac:dyDescent="0.2">
      <c r="A34" s="91">
        <v>27</v>
      </c>
      <c r="B34" s="91" t="s">
        <v>221</v>
      </c>
      <c r="C34" s="170">
        <v>1974942</v>
      </c>
      <c r="D34" s="170">
        <v>0</v>
      </c>
      <c r="E34" s="170">
        <v>168441</v>
      </c>
      <c r="F34" s="170">
        <f t="shared" si="0"/>
        <v>2143383</v>
      </c>
      <c r="G34" s="170">
        <v>1164420</v>
      </c>
      <c r="H34" s="170">
        <v>43221</v>
      </c>
      <c r="I34" s="170">
        <v>0</v>
      </c>
      <c r="J34" s="170">
        <v>0</v>
      </c>
      <c r="K34" s="170">
        <v>3403.54</v>
      </c>
      <c r="L34" s="111">
        <v>27</v>
      </c>
    </row>
    <row r="35" spans="1:12" x14ac:dyDescent="0.2">
      <c r="A35" s="91">
        <v>28</v>
      </c>
      <c r="B35" s="91" t="s">
        <v>222</v>
      </c>
      <c r="C35" s="170">
        <v>4323504</v>
      </c>
      <c r="D35" s="170">
        <v>206677</v>
      </c>
      <c r="E35" s="170">
        <v>211204</v>
      </c>
      <c r="F35" s="170">
        <f t="shared" si="0"/>
        <v>4741385</v>
      </c>
      <c r="G35" s="170">
        <v>3352566</v>
      </c>
      <c r="H35" s="170">
        <v>0</v>
      </c>
      <c r="I35" s="170">
        <v>0</v>
      </c>
      <c r="J35" s="170">
        <v>9704</v>
      </c>
      <c r="K35" s="170">
        <v>0</v>
      </c>
      <c r="L35" s="111">
        <v>28</v>
      </c>
    </row>
    <row r="36" spans="1:12" x14ac:dyDescent="0.2">
      <c r="A36" s="91">
        <v>29</v>
      </c>
      <c r="B36" s="91" t="s">
        <v>223</v>
      </c>
      <c r="C36" s="170">
        <v>1415771</v>
      </c>
      <c r="D36" s="170">
        <v>719408</v>
      </c>
      <c r="E36" s="170">
        <v>768517</v>
      </c>
      <c r="F36" s="170">
        <f t="shared" si="0"/>
        <v>2903696</v>
      </c>
      <c r="G36" s="170">
        <v>1376119</v>
      </c>
      <c r="H36" s="170">
        <v>0</v>
      </c>
      <c r="I36" s="170">
        <v>0</v>
      </c>
      <c r="J36" s="170">
        <v>736436</v>
      </c>
      <c r="K36" s="170">
        <v>2718.89</v>
      </c>
      <c r="L36" s="111">
        <v>29</v>
      </c>
    </row>
    <row r="37" spans="1:12" x14ac:dyDescent="0.2">
      <c r="A37" s="91">
        <v>30</v>
      </c>
      <c r="B37" s="91" t="s">
        <v>224</v>
      </c>
      <c r="C37" s="170">
        <v>902885</v>
      </c>
      <c r="D37" s="170">
        <v>311124</v>
      </c>
      <c r="E37" s="170">
        <v>0</v>
      </c>
      <c r="F37" s="170">
        <f t="shared" si="0"/>
        <v>1214009</v>
      </c>
      <c r="G37" s="170">
        <v>149304</v>
      </c>
      <c r="H37" s="170">
        <v>0</v>
      </c>
      <c r="I37" s="170">
        <v>0</v>
      </c>
      <c r="J37" s="170">
        <v>299265</v>
      </c>
      <c r="K37" s="170">
        <v>0</v>
      </c>
      <c r="L37" s="111">
        <v>30</v>
      </c>
    </row>
    <row r="38" spans="1:12" x14ac:dyDescent="0.2">
      <c r="A38" s="91">
        <v>31</v>
      </c>
      <c r="B38" s="91" t="s">
        <v>192</v>
      </c>
      <c r="C38" s="170">
        <v>1253215</v>
      </c>
      <c r="D38" s="170">
        <v>254631</v>
      </c>
      <c r="E38" s="170">
        <v>0</v>
      </c>
      <c r="F38" s="170">
        <f t="shared" si="0"/>
        <v>1507846</v>
      </c>
      <c r="G38" s="170">
        <v>1145600</v>
      </c>
      <c r="H38" s="170">
        <v>0</v>
      </c>
      <c r="I38" s="170">
        <v>0</v>
      </c>
      <c r="J38" s="170">
        <v>340676</v>
      </c>
      <c r="K38" s="170">
        <v>0</v>
      </c>
      <c r="L38" s="111">
        <v>31</v>
      </c>
    </row>
    <row r="39" spans="1:12" x14ac:dyDescent="0.2">
      <c r="A39" s="91">
        <v>32</v>
      </c>
      <c r="B39" s="91" t="s">
        <v>225</v>
      </c>
      <c r="C39" s="170">
        <v>3207364</v>
      </c>
      <c r="D39" s="170">
        <v>1946488</v>
      </c>
      <c r="E39" s="170">
        <v>2843846</v>
      </c>
      <c r="F39" s="170">
        <f t="shared" si="0"/>
        <v>7997698</v>
      </c>
      <c r="G39" s="170">
        <v>1812925</v>
      </c>
      <c r="H39" s="170">
        <v>0</v>
      </c>
      <c r="I39" s="170">
        <v>0</v>
      </c>
      <c r="J39" s="170">
        <v>0</v>
      </c>
      <c r="K39" s="170">
        <v>1569.15</v>
      </c>
      <c r="L39" s="111">
        <v>32</v>
      </c>
    </row>
    <row r="40" spans="1:12" x14ac:dyDescent="0.2">
      <c r="A40" s="91">
        <v>33</v>
      </c>
      <c r="B40" s="91" t="s">
        <v>226</v>
      </c>
      <c r="C40" s="170">
        <v>1057495</v>
      </c>
      <c r="D40" s="170">
        <v>1180166</v>
      </c>
      <c r="E40" s="170">
        <v>164555</v>
      </c>
      <c r="F40" s="170">
        <f t="shared" si="0"/>
        <v>2402216</v>
      </c>
      <c r="G40" s="170">
        <v>1371685</v>
      </c>
      <c r="H40" s="170">
        <v>0</v>
      </c>
      <c r="I40" s="170">
        <v>0</v>
      </c>
      <c r="J40" s="170">
        <v>250956</v>
      </c>
      <c r="K40" s="170">
        <v>0</v>
      </c>
      <c r="L40" s="111">
        <v>33</v>
      </c>
    </row>
    <row r="41" spans="1:12" x14ac:dyDescent="0.2">
      <c r="A41" s="91">
        <v>34</v>
      </c>
      <c r="B41" s="91" t="s">
        <v>227</v>
      </c>
      <c r="C41" s="170">
        <v>2642422</v>
      </c>
      <c r="D41" s="170">
        <v>569686</v>
      </c>
      <c r="E41" s="170">
        <v>1001961</v>
      </c>
      <c r="F41" s="170">
        <f t="shared" si="0"/>
        <v>4214069</v>
      </c>
      <c r="G41" s="170">
        <v>1408780</v>
      </c>
      <c r="H41" s="170">
        <v>316394</v>
      </c>
      <c r="I41" s="170">
        <v>0</v>
      </c>
      <c r="J41" s="170">
        <v>0</v>
      </c>
      <c r="K41" s="170">
        <v>0</v>
      </c>
      <c r="L41" s="111">
        <v>34</v>
      </c>
    </row>
    <row r="42" spans="1:12" x14ac:dyDescent="0.2">
      <c r="A42" s="91">
        <v>35</v>
      </c>
      <c r="B42" s="91" t="s">
        <v>228</v>
      </c>
      <c r="C42" s="170">
        <v>488148</v>
      </c>
      <c r="D42" s="170">
        <v>136366</v>
      </c>
      <c r="E42" s="170">
        <v>232731</v>
      </c>
      <c r="F42" s="170">
        <f t="shared" si="0"/>
        <v>857245</v>
      </c>
      <c r="G42" s="170">
        <v>0</v>
      </c>
      <c r="H42" s="170">
        <v>15844</v>
      </c>
      <c r="I42" s="170">
        <v>0</v>
      </c>
      <c r="J42" s="170">
        <v>187232</v>
      </c>
      <c r="K42" s="170">
        <v>1438.94</v>
      </c>
      <c r="L42" s="111">
        <v>35</v>
      </c>
    </row>
    <row r="43" spans="1:12" x14ac:dyDescent="0.2">
      <c r="A43" s="91">
        <v>36</v>
      </c>
      <c r="B43" s="91" t="s">
        <v>196</v>
      </c>
      <c r="C43" s="170">
        <v>654403</v>
      </c>
      <c r="D43" s="170">
        <v>282840</v>
      </c>
      <c r="E43" s="170">
        <v>201185</v>
      </c>
      <c r="F43" s="170">
        <f>(C43+D43+E43)</f>
        <v>1138428</v>
      </c>
      <c r="G43" s="170">
        <v>539306</v>
      </c>
      <c r="H43" s="170">
        <v>0</v>
      </c>
      <c r="I43" s="170">
        <v>0</v>
      </c>
      <c r="J43" s="170">
        <v>281430</v>
      </c>
      <c r="K43" s="170">
        <v>0</v>
      </c>
      <c r="L43" s="111">
        <v>36</v>
      </c>
    </row>
    <row r="44" spans="1:12" x14ac:dyDescent="0.2">
      <c r="A44" s="91">
        <v>37</v>
      </c>
      <c r="B44" s="91" t="s">
        <v>229</v>
      </c>
      <c r="C44" s="170">
        <v>1187726</v>
      </c>
      <c r="D44" s="170">
        <v>225973</v>
      </c>
      <c r="E44" s="170">
        <v>159148</v>
      </c>
      <c r="F44" s="170">
        <f>(C44+D44+E44)</f>
        <v>1572847</v>
      </c>
      <c r="G44" s="170">
        <v>811624</v>
      </c>
      <c r="H44" s="170">
        <v>0</v>
      </c>
      <c r="I44" s="170">
        <v>0</v>
      </c>
      <c r="J44" s="170">
        <v>183770</v>
      </c>
      <c r="K44" s="170">
        <v>0</v>
      </c>
      <c r="L44" s="111">
        <v>37</v>
      </c>
    </row>
    <row r="45" spans="1:12" x14ac:dyDescent="0.2">
      <c r="A45" s="91">
        <v>38</v>
      </c>
      <c r="B45" s="93" t="s">
        <v>230</v>
      </c>
      <c r="C45" s="171">
        <v>2701552</v>
      </c>
      <c r="D45" s="171">
        <v>320986</v>
      </c>
      <c r="E45" s="171">
        <v>3871652</v>
      </c>
      <c r="F45" s="171">
        <f t="shared" si="0"/>
        <v>6894190</v>
      </c>
      <c r="G45" s="171">
        <v>2550942</v>
      </c>
      <c r="H45" s="171">
        <v>633172</v>
      </c>
      <c r="I45" s="171">
        <v>0</v>
      </c>
      <c r="J45" s="171">
        <v>59604</v>
      </c>
      <c r="K45" s="171">
        <v>0</v>
      </c>
      <c r="L45" s="111">
        <v>38</v>
      </c>
    </row>
    <row r="46" spans="1:12" x14ac:dyDescent="0.2">
      <c r="A46" s="108">
        <f>A45</f>
        <v>38</v>
      </c>
      <c r="B46" s="109" t="s">
        <v>107</v>
      </c>
      <c r="C46" s="173">
        <f t="shared" ref="C46:K46" si="1">SUM(C8:C45)</f>
        <v>86769799</v>
      </c>
      <c r="D46" s="173">
        <f t="shared" si="1"/>
        <v>23994883</v>
      </c>
      <c r="E46" s="173">
        <f t="shared" si="1"/>
        <v>25070351</v>
      </c>
      <c r="F46" s="173">
        <f t="shared" si="1"/>
        <v>135835033</v>
      </c>
      <c r="G46" s="173">
        <f t="shared" si="1"/>
        <v>58800880</v>
      </c>
      <c r="H46" s="173">
        <f t="shared" si="1"/>
        <v>2611898</v>
      </c>
      <c r="I46" s="173">
        <f t="shared" si="1"/>
        <v>0</v>
      </c>
      <c r="J46" s="173">
        <f t="shared" si="1"/>
        <v>17692075</v>
      </c>
      <c r="K46" s="173">
        <f t="shared" si="1"/>
        <v>130790.06999999998</v>
      </c>
      <c r="L46" s="108">
        <f>L45</f>
        <v>38</v>
      </c>
    </row>
    <row r="47" spans="1:12" x14ac:dyDescent="0.2">
      <c r="A47" s="157"/>
      <c r="B47" s="111"/>
      <c r="C47" s="153"/>
      <c r="D47" s="153"/>
      <c r="E47" s="153"/>
      <c r="F47" s="153"/>
      <c r="G47" s="153"/>
      <c r="H47" s="153"/>
      <c r="I47" s="153"/>
      <c r="J47" s="153"/>
      <c r="K47" s="153"/>
      <c r="L47" s="153"/>
    </row>
    <row r="48" spans="1:12" x14ac:dyDescent="0.2">
      <c r="A48" s="157"/>
      <c r="B48" s="111"/>
      <c r="C48" s="153"/>
      <c r="D48" s="153"/>
      <c r="E48" s="153"/>
      <c r="F48" s="153"/>
      <c r="G48" s="153"/>
      <c r="H48" s="153"/>
      <c r="I48" s="153"/>
      <c r="J48" s="153"/>
      <c r="K48" s="153"/>
      <c r="L48" s="153"/>
    </row>
    <row r="49" spans="1:12" x14ac:dyDescent="0.2">
      <c r="A49" s="157"/>
      <c r="B49" s="111"/>
      <c r="C49" s="153"/>
      <c r="D49" s="153"/>
      <c r="E49" s="153"/>
      <c r="F49" s="153"/>
      <c r="G49" s="153"/>
      <c r="H49" s="153"/>
      <c r="I49" s="153"/>
      <c r="J49" s="153"/>
      <c r="K49" s="153"/>
      <c r="L49" s="153"/>
    </row>
  </sheetData>
  <printOptions gridLines="1"/>
  <pageMargins left="0.38" right="0.61" top="0.52" bottom="0.49" header="0.41" footer="0.5"/>
  <pageSetup paperSize="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P48"/>
  <sheetViews>
    <sheetView zoomScaleNormal="100" workbookViewId="0"/>
  </sheetViews>
  <sheetFormatPr defaultColWidth="14.83203125" defaultRowHeight="9.75" customHeight="1" x14ac:dyDescent="0.2"/>
  <cols>
    <col min="1" max="1" width="4.33203125" style="93" customWidth="1"/>
    <col min="2" max="2" width="10.33203125" style="93" customWidth="1"/>
    <col min="3" max="3" width="16.6640625" style="93" bestFit="1" customWidth="1"/>
    <col min="4" max="4" width="15.6640625" style="93" customWidth="1"/>
    <col min="5" max="5" width="16.1640625" style="93" customWidth="1"/>
    <col min="6" max="6" width="14.6640625" style="93" customWidth="1"/>
    <col min="7" max="7" width="13.83203125" style="93" bestFit="1" customWidth="1"/>
    <col min="8" max="8" width="15" style="93" customWidth="1"/>
    <col min="9" max="9" width="12.6640625" style="93" bestFit="1" customWidth="1"/>
    <col min="10" max="10" width="13.83203125" style="93" bestFit="1" customWidth="1"/>
    <col min="11" max="11" width="15.83203125" style="93" bestFit="1" customWidth="1"/>
    <col min="12" max="12" width="15.33203125" style="93" bestFit="1" customWidth="1"/>
    <col min="13" max="14" width="13.83203125" style="93" bestFit="1" customWidth="1"/>
    <col min="15" max="15" width="12.6640625" style="93" bestFit="1" customWidth="1"/>
    <col min="16" max="16" width="4" style="93" bestFit="1" customWidth="1"/>
    <col min="17" max="16384" width="14.83203125" style="93"/>
  </cols>
  <sheetData>
    <row r="1" spans="1:16" ht="12" x14ac:dyDescent="0.2">
      <c r="A1" s="114" t="s">
        <v>46</v>
      </c>
      <c r="B1" s="114"/>
      <c r="C1" s="90"/>
      <c r="D1" s="118"/>
      <c r="E1" s="90"/>
      <c r="F1" s="90"/>
      <c r="G1" s="90"/>
      <c r="H1" s="90"/>
      <c r="I1" s="90"/>
      <c r="J1" s="90"/>
      <c r="K1" s="90"/>
      <c r="L1" s="90"/>
      <c r="M1" s="90"/>
      <c r="N1" s="90"/>
      <c r="O1" s="90"/>
      <c r="P1" s="90"/>
    </row>
    <row r="2" spans="1:16" ht="12" x14ac:dyDescent="0.2">
      <c r="A2" s="114" t="s">
        <v>47</v>
      </c>
      <c r="B2" s="114"/>
      <c r="C2" s="90"/>
      <c r="D2" s="118"/>
      <c r="E2" s="90"/>
      <c r="F2" s="90"/>
      <c r="G2" s="90"/>
      <c r="J2" s="90"/>
      <c r="K2" s="90"/>
      <c r="L2" s="90"/>
      <c r="M2" s="90"/>
      <c r="N2" s="90"/>
      <c r="O2" s="90"/>
      <c r="P2" s="118"/>
    </row>
    <row r="3" spans="1:16" ht="12" x14ac:dyDescent="0.2">
      <c r="A3" s="267" t="s">
        <v>48</v>
      </c>
      <c r="B3" s="114"/>
      <c r="C3" s="90"/>
      <c r="D3" s="118"/>
      <c r="E3" s="117"/>
      <c r="F3" s="90"/>
      <c r="G3" s="90"/>
      <c r="J3" s="90"/>
      <c r="K3" s="90"/>
      <c r="L3" s="90"/>
      <c r="M3" s="90"/>
      <c r="N3" s="90"/>
      <c r="O3" s="90"/>
      <c r="P3" s="118"/>
    </row>
    <row r="4" spans="1:16" ht="11.25" x14ac:dyDescent="0.2">
      <c r="A4" s="91"/>
      <c r="B4" s="91"/>
      <c r="C4" s="91"/>
      <c r="D4" s="91"/>
      <c r="E4" s="91"/>
      <c r="F4" s="91"/>
      <c r="G4" s="91"/>
      <c r="H4" s="91"/>
      <c r="I4" s="91"/>
      <c r="J4" s="91"/>
      <c r="K4" s="91"/>
      <c r="L4" s="98"/>
      <c r="M4" s="98"/>
      <c r="N4" s="98"/>
      <c r="O4" s="98"/>
      <c r="P4" s="91"/>
    </row>
    <row r="5" spans="1:16" ht="11.25" x14ac:dyDescent="0.2">
      <c r="A5" s="91"/>
      <c r="C5" s="91"/>
      <c r="D5" s="97" t="s">
        <v>49</v>
      </c>
      <c r="E5" s="97"/>
      <c r="F5" s="97"/>
      <c r="G5" s="97"/>
      <c r="H5" s="91"/>
      <c r="I5" s="91"/>
      <c r="J5" s="115"/>
      <c r="K5" s="91"/>
      <c r="L5" s="97" t="s">
        <v>50</v>
      </c>
      <c r="M5" s="97"/>
      <c r="N5" s="97"/>
      <c r="O5" s="97"/>
      <c r="P5" s="91"/>
    </row>
    <row r="6" spans="1:16" ht="11.25" x14ac:dyDescent="0.2">
      <c r="A6" s="91"/>
      <c r="C6" s="91"/>
      <c r="D6" s="97" t="s">
        <v>51</v>
      </c>
      <c r="E6" s="97" t="s">
        <v>52</v>
      </c>
      <c r="F6" s="97" t="s">
        <v>52</v>
      </c>
      <c r="G6" s="97"/>
      <c r="H6" s="115"/>
      <c r="I6" s="115"/>
      <c r="J6" s="115"/>
      <c r="K6" s="115"/>
      <c r="L6" s="97" t="s">
        <v>53</v>
      </c>
      <c r="M6" s="97" t="s">
        <v>54</v>
      </c>
      <c r="N6" s="97"/>
      <c r="O6" s="97"/>
      <c r="P6" s="91"/>
    </row>
    <row r="7" spans="1:16" ht="33.75" x14ac:dyDescent="0.2">
      <c r="A7" s="137" t="s">
        <v>55</v>
      </c>
      <c r="B7" s="137" t="s">
        <v>56</v>
      </c>
      <c r="C7" s="137" t="s">
        <v>57</v>
      </c>
      <c r="D7" s="151" t="s">
        <v>9</v>
      </c>
      <c r="E7" s="156" t="s">
        <v>58</v>
      </c>
      <c r="F7" s="123" t="s">
        <v>59</v>
      </c>
      <c r="G7" s="123" t="s">
        <v>60</v>
      </c>
      <c r="H7" s="137" t="s">
        <v>61</v>
      </c>
      <c r="I7" s="123" t="s">
        <v>62</v>
      </c>
      <c r="J7" s="123" t="s">
        <v>63</v>
      </c>
      <c r="K7" s="123" t="s">
        <v>64</v>
      </c>
      <c r="L7" s="123" t="s">
        <v>65</v>
      </c>
      <c r="M7" s="123" t="s">
        <v>66</v>
      </c>
      <c r="N7" s="123" t="s">
        <v>67</v>
      </c>
      <c r="O7" s="123" t="s">
        <v>68</v>
      </c>
      <c r="P7" s="268" t="s">
        <v>55</v>
      </c>
    </row>
    <row r="8" spans="1:16" ht="11.25" x14ac:dyDescent="0.2">
      <c r="A8" s="91">
        <v>1</v>
      </c>
      <c r="B8" s="270">
        <v>159464</v>
      </c>
      <c r="C8" s="91" t="s">
        <v>69</v>
      </c>
      <c r="D8" s="269">
        <v>667373397</v>
      </c>
      <c r="E8" s="269">
        <v>128827486</v>
      </c>
      <c r="F8" s="269">
        <v>32700845</v>
      </c>
      <c r="G8" s="269">
        <v>8477814</v>
      </c>
      <c r="H8" s="269">
        <f t="shared" ref="H8:H46" si="0">(D8+E8+F8+G8)</f>
        <v>837379542</v>
      </c>
      <c r="I8" s="269">
        <v>155245</v>
      </c>
      <c r="J8" s="269">
        <v>0</v>
      </c>
      <c r="K8" s="269">
        <f t="shared" ref="K8:K46" si="1">(H8+I8+J8)</f>
        <v>837534787</v>
      </c>
      <c r="L8" s="269">
        <v>683583225</v>
      </c>
      <c r="M8" s="269">
        <v>36538523</v>
      </c>
      <c r="N8" s="269">
        <v>64790252</v>
      </c>
      <c r="O8" s="269">
        <v>12086552</v>
      </c>
      <c r="P8" s="91">
        <v>1</v>
      </c>
    </row>
    <row r="9" spans="1:16" ht="11.25" x14ac:dyDescent="0.2">
      <c r="A9" s="91">
        <v>2</v>
      </c>
      <c r="B9" s="270">
        <v>17669</v>
      </c>
      <c r="C9" s="91" t="s">
        <v>70</v>
      </c>
      <c r="D9" s="270">
        <v>45927967</v>
      </c>
      <c r="E9" s="270">
        <v>33051700</v>
      </c>
      <c r="F9" s="270">
        <v>7360469</v>
      </c>
      <c r="G9" s="270">
        <v>7898</v>
      </c>
      <c r="H9" s="270">
        <f t="shared" si="0"/>
        <v>86348034</v>
      </c>
      <c r="I9" s="270">
        <v>1499765</v>
      </c>
      <c r="J9" s="270">
        <v>0</v>
      </c>
      <c r="K9" s="270">
        <f t="shared" si="1"/>
        <v>87847799</v>
      </c>
      <c r="L9" s="270">
        <v>74281220</v>
      </c>
      <c r="M9" s="270">
        <v>4696765</v>
      </c>
      <c r="N9" s="270">
        <v>6403956</v>
      </c>
      <c r="O9" s="270">
        <v>0</v>
      </c>
      <c r="P9" s="91">
        <v>2</v>
      </c>
    </row>
    <row r="10" spans="1:16" ht="11.25" x14ac:dyDescent="0.2">
      <c r="A10" s="91">
        <v>3</v>
      </c>
      <c r="B10" s="270">
        <v>6502</v>
      </c>
      <c r="C10" s="91" t="s">
        <v>71</v>
      </c>
      <c r="D10" s="270">
        <v>9199699</v>
      </c>
      <c r="E10" s="270">
        <v>12886266</v>
      </c>
      <c r="F10" s="270">
        <v>1382452</v>
      </c>
      <c r="G10" s="270">
        <v>29045</v>
      </c>
      <c r="H10" s="270">
        <f t="shared" si="0"/>
        <v>23497462</v>
      </c>
      <c r="I10" s="270">
        <v>232742</v>
      </c>
      <c r="J10" s="270">
        <v>452</v>
      </c>
      <c r="K10" s="270">
        <f t="shared" si="1"/>
        <v>23730656</v>
      </c>
      <c r="L10" s="270">
        <v>23186681</v>
      </c>
      <c r="M10" s="270">
        <v>498553</v>
      </c>
      <c r="N10" s="270">
        <v>720332</v>
      </c>
      <c r="O10" s="270">
        <v>0</v>
      </c>
      <c r="P10" s="91">
        <v>3</v>
      </c>
    </row>
    <row r="11" spans="1:16" ht="11.25" x14ac:dyDescent="0.2">
      <c r="A11" s="91">
        <v>4</v>
      </c>
      <c r="B11" s="270">
        <v>49071</v>
      </c>
      <c r="C11" s="91" t="s">
        <v>72</v>
      </c>
      <c r="D11" s="270">
        <v>161968924</v>
      </c>
      <c r="E11" s="270">
        <v>48212632</v>
      </c>
      <c r="F11" s="270">
        <v>19028276</v>
      </c>
      <c r="G11" s="270">
        <v>849089</v>
      </c>
      <c r="H11" s="270">
        <f t="shared" si="0"/>
        <v>230058921</v>
      </c>
      <c r="I11" s="270">
        <v>0</v>
      </c>
      <c r="J11" s="270">
        <v>5741390</v>
      </c>
      <c r="K11" s="270">
        <f t="shared" si="1"/>
        <v>235800311</v>
      </c>
      <c r="L11" s="270">
        <v>222594134</v>
      </c>
      <c r="M11" s="270">
        <v>9054857</v>
      </c>
      <c r="N11" s="270">
        <v>9817330</v>
      </c>
      <c r="O11" s="270">
        <v>2319089</v>
      </c>
      <c r="P11" s="91">
        <v>4</v>
      </c>
    </row>
    <row r="12" spans="1:16" ht="11.25" x14ac:dyDescent="0.2">
      <c r="A12" s="91">
        <v>5</v>
      </c>
      <c r="B12" s="270">
        <v>240485</v>
      </c>
      <c r="C12" s="91" t="s">
        <v>73</v>
      </c>
      <c r="D12" s="270">
        <v>524494163</v>
      </c>
      <c r="E12" s="270">
        <v>355707458</v>
      </c>
      <c r="F12" s="270">
        <v>40153904</v>
      </c>
      <c r="G12" s="270">
        <v>4788180</v>
      </c>
      <c r="H12" s="270">
        <f t="shared" si="0"/>
        <v>925143705</v>
      </c>
      <c r="I12" s="270">
        <v>552980</v>
      </c>
      <c r="J12" s="270">
        <v>2383178</v>
      </c>
      <c r="K12" s="270">
        <f t="shared" si="1"/>
        <v>928079863</v>
      </c>
      <c r="L12" s="270">
        <v>828035106</v>
      </c>
      <c r="M12" s="270">
        <v>37727512</v>
      </c>
      <c r="N12" s="270">
        <v>32979245</v>
      </c>
      <c r="O12" s="270">
        <v>0</v>
      </c>
      <c r="P12" s="91">
        <v>5</v>
      </c>
    </row>
    <row r="13" spans="1:16" ht="11.25" x14ac:dyDescent="0.2">
      <c r="A13" s="91">
        <v>6</v>
      </c>
      <c r="B13" s="270">
        <v>17312</v>
      </c>
      <c r="C13" s="91" t="s">
        <v>74</v>
      </c>
      <c r="D13" s="270">
        <v>48617880</v>
      </c>
      <c r="E13" s="270">
        <v>24824711</v>
      </c>
      <c r="F13" s="270">
        <v>3307322</v>
      </c>
      <c r="G13" s="270">
        <v>10364</v>
      </c>
      <c r="H13" s="270">
        <f t="shared" si="0"/>
        <v>76760277</v>
      </c>
      <c r="I13" s="270">
        <v>0</v>
      </c>
      <c r="J13" s="270">
        <v>0</v>
      </c>
      <c r="K13" s="270">
        <f t="shared" si="1"/>
        <v>76760277</v>
      </c>
      <c r="L13" s="270">
        <v>70969293</v>
      </c>
      <c r="M13" s="270">
        <v>2408680</v>
      </c>
      <c r="N13" s="270">
        <v>0</v>
      </c>
      <c r="O13" s="270">
        <v>0</v>
      </c>
      <c r="P13" s="91">
        <v>6</v>
      </c>
    </row>
    <row r="14" spans="1:16" ht="11.25" x14ac:dyDescent="0.2">
      <c r="A14" s="91">
        <v>7</v>
      </c>
      <c r="B14" s="270">
        <v>5965</v>
      </c>
      <c r="C14" s="91" t="s">
        <v>75</v>
      </c>
      <c r="D14" s="270">
        <v>15509191</v>
      </c>
      <c r="E14" s="270">
        <v>10718686</v>
      </c>
      <c r="F14" s="270">
        <v>1149109</v>
      </c>
      <c r="G14" s="270">
        <v>0</v>
      </c>
      <c r="H14" s="270">
        <f t="shared" si="0"/>
        <v>27376986</v>
      </c>
      <c r="I14" s="270">
        <v>0</v>
      </c>
      <c r="J14" s="270">
        <v>558805</v>
      </c>
      <c r="K14" s="270">
        <f t="shared" si="1"/>
        <v>27935791</v>
      </c>
      <c r="L14" s="270">
        <v>25538322</v>
      </c>
      <c r="M14" s="270">
        <v>0</v>
      </c>
      <c r="N14" s="270">
        <v>1870305</v>
      </c>
      <c r="O14" s="270">
        <v>126665</v>
      </c>
      <c r="P14" s="91">
        <v>7</v>
      </c>
    </row>
    <row r="15" spans="1:16" ht="11.25" x14ac:dyDescent="0.2">
      <c r="A15" s="91">
        <v>8</v>
      </c>
      <c r="B15" s="270">
        <v>41967</v>
      </c>
      <c r="C15" s="91" t="s">
        <v>76</v>
      </c>
      <c r="D15" s="270">
        <v>68791787</v>
      </c>
      <c r="E15" s="270">
        <v>79085717</v>
      </c>
      <c r="F15" s="270">
        <v>15129878</v>
      </c>
      <c r="G15" s="270">
        <v>425147</v>
      </c>
      <c r="H15" s="270">
        <f t="shared" si="0"/>
        <v>163432529</v>
      </c>
      <c r="I15" s="270">
        <v>128991</v>
      </c>
      <c r="J15" s="270">
        <v>14830000</v>
      </c>
      <c r="K15" s="270">
        <f t="shared" si="1"/>
        <v>178391520</v>
      </c>
      <c r="L15" s="270">
        <v>175897094</v>
      </c>
      <c r="M15" s="270">
        <v>4111409</v>
      </c>
      <c r="N15" s="270">
        <v>12369993</v>
      </c>
      <c r="O15" s="270">
        <v>185160</v>
      </c>
      <c r="P15" s="91">
        <v>8</v>
      </c>
    </row>
    <row r="16" spans="1:16" ht="11.25" x14ac:dyDescent="0.2">
      <c r="A16" s="91">
        <v>9</v>
      </c>
      <c r="B16" s="270">
        <v>5983</v>
      </c>
      <c r="C16" s="91" t="s">
        <v>77</v>
      </c>
      <c r="D16" s="270">
        <v>14972389</v>
      </c>
      <c r="E16" s="270">
        <v>13155289</v>
      </c>
      <c r="F16" s="270">
        <v>2657473</v>
      </c>
      <c r="G16" s="270">
        <v>0</v>
      </c>
      <c r="H16" s="270">
        <f t="shared" si="0"/>
        <v>30785151</v>
      </c>
      <c r="I16" s="270">
        <v>188255</v>
      </c>
      <c r="J16" s="270">
        <v>0</v>
      </c>
      <c r="K16" s="270">
        <f t="shared" si="1"/>
        <v>30973406</v>
      </c>
      <c r="L16" s="270">
        <v>29480482</v>
      </c>
      <c r="M16" s="270">
        <v>0</v>
      </c>
      <c r="N16" s="270">
        <v>808049</v>
      </c>
      <c r="O16" s="270">
        <v>0</v>
      </c>
      <c r="P16" s="91">
        <v>9</v>
      </c>
    </row>
    <row r="17" spans="1:16" ht="11.25" x14ac:dyDescent="0.2">
      <c r="A17" s="91">
        <v>10</v>
      </c>
      <c r="B17" s="270">
        <v>23257</v>
      </c>
      <c r="C17" s="91" t="s">
        <v>78</v>
      </c>
      <c r="D17" s="270">
        <v>118751607</v>
      </c>
      <c r="E17" s="270">
        <v>17711311</v>
      </c>
      <c r="F17" s="270">
        <v>250111</v>
      </c>
      <c r="G17" s="270">
        <v>413705</v>
      </c>
      <c r="H17" s="270">
        <f t="shared" si="0"/>
        <v>137126734</v>
      </c>
      <c r="I17" s="270">
        <v>0</v>
      </c>
      <c r="J17" s="270">
        <v>7394584</v>
      </c>
      <c r="K17" s="270">
        <f t="shared" si="1"/>
        <v>144521318</v>
      </c>
      <c r="L17" s="270">
        <v>111766757</v>
      </c>
      <c r="M17" s="270">
        <v>15778027</v>
      </c>
      <c r="N17" s="270">
        <v>0</v>
      </c>
      <c r="O17" s="270">
        <v>1945920</v>
      </c>
      <c r="P17" s="91">
        <v>10</v>
      </c>
    </row>
    <row r="18" spans="1:16" ht="11.25" x14ac:dyDescent="0.2">
      <c r="A18" s="91">
        <v>11</v>
      </c>
      <c r="B18" s="270">
        <v>14123</v>
      </c>
      <c r="C18" s="91" t="s">
        <v>79</v>
      </c>
      <c r="D18" s="270">
        <v>81829368</v>
      </c>
      <c r="E18" s="270">
        <v>12329850</v>
      </c>
      <c r="F18" s="270">
        <v>1031001</v>
      </c>
      <c r="G18" s="270">
        <v>138644</v>
      </c>
      <c r="H18" s="270">
        <f t="shared" si="0"/>
        <v>95328863</v>
      </c>
      <c r="I18" s="270">
        <v>1406518</v>
      </c>
      <c r="J18" s="270">
        <v>0</v>
      </c>
      <c r="K18" s="270">
        <f t="shared" si="1"/>
        <v>96735381</v>
      </c>
      <c r="L18" s="270">
        <v>86579284</v>
      </c>
      <c r="M18" s="270">
        <v>2278960</v>
      </c>
      <c r="N18" s="270">
        <v>0</v>
      </c>
      <c r="O18" s="270">
        <v>781415</v>
      </c>
      <c r="P18" s="91">
        <v>11</v>
      </c>
    </row>
    <row r="19" spans="1:16" ht="11.25" x14ac:dyDescent="0.2">
      <c r="A19" s="91">
        <v>12</v>
      </c>
      <c r="B19" s="270">
        <v>8597</v>
      </c>
      <c r="C19" s="91" t="s">
        <v>80</v>
      </c>
      <c r="D19" s="270">
        <v>20440420</v>
      </c>
      <c r="E19" s="270">
        <v>15110710</v>
      </c>
      <c r="F19" s="270">
        <v>3597184</v>
      </c>
      <c r="G19" s="270">
        <v>0</v>
      </c>
      <c r="H19" s="270">
        <f t="shared" si="0"/>
        <v>39148314</v>
      </c>
      <c r="I19" s="270">
        <v>0</v>
      </c>
      <c r="J19" s="270">
        <v>1520351</v>
      </c>
      <c r="K19" s="270">
        <f t="shared" si="1"/>
        <v>40668665</v>
      </c>
      <c r="L19" s="270">
        <v>38998290</v>
      </c>
      <c r="M19" s="270">
        <v>0</v>
      </c>
      <c r="N19" s="270">
        <v>0</v>
      </c>
      <c r="O19" s="270">
        <v>135389</v>
      </c>
      <c r="P19" s="91">
        <v>12</v>
      </c>
    </row>
    <row r="20" spans="1:16" ht="11.25" x14ac:dyDescent="0.2">
      <c r="A20" s="91">
        <v>13</v>
      </c>
      <c r="B20" s="270">
        <v>27025</v>
      </c>
      <c r="C20" s="91" t="s">
        <v>81</v>
      </c>
      <c r="D20" s="270">
        <v>91081295</v>
      </c>
      <c r="E20" s="270">
        <v>33569679</v>
      </c>
      <c r="F20" s="270">
        <v>6867239</v>
      </c>
      <c r="G20" s="270">
        <v>1262012</v>
      </c>
      <c r="H20" s="270">
        <f t="shared" si="0"/>
        <v>132780225</v>
      </c>
      <c r="I20" s="270">
        <v>19569</v>
      </c>
      <c r="J20" s="270">
        <v>619355</v>
      </c>
      <c r="K20" s="270">
        <f t="shared" si="1"/>
        <v>133419149</v>
      </c>
      <c r="L20" s="270">
        <v>123446694</v>
      </c>
      <c r="M20" s="270">
        <v>0</v>
      </c>
      <c r="N20" s="270">
        <v>7325701</v>
      </c>
      <c r="O20" s="270">
        <v>0</v>
      </c>
      <c r="P20" s="91">
        <v>13</v>
      </c>
    </row>
    <row r="21" spans="1:16" ht="11.25" x14ac:dyDescent="0.2">
      <c r="A21" s="91">
        <v>14</v>
      </c>
      <c r="B21" s="270">
        <v>6829</v>
      </c>
      <c r="C21" s="91" t="s">
        <v>82</v>
      </c>
      <c r="D21" s="270">
        <v>15788417</v>
      </c>
      <c r="E21" s="270">
        <v>13512068</v>
      </c>
      <c r="F21" s="270">
        <v>2899854</v>
      </c>
      <c r="G21" s="270">
        <v>0</v>
      </c>
      <c r="H21" s="270">
        <f t="shared" si="0"/>
        <v>32200339</v>
      </c>
      <c r="I21" s="270">
        <v>0</v>
      </c>
      <c r="J21" s="270">
        <v>0</v>
      </c>
      <c r="K21" s="270">
        <f t="shared" si="1"/>
        <v>32200339</v>
      </c>
      <c r="L21" s="270">
        <v>29944601</v>
      </c>
      <c r="M21" s="270">
        <v>841129</v>
      </c>
      <c r="N21" s="270">
        <v>891714</v>
      </c>
      <c r="O21" s="270">
        <v>15416</v>
      </c>
      <c r="P21" s="91">
        <v>14</v>
      </c>
    </row>
    <row r="22" spans="1:16" ht="11.25" x14ac:dyDescent="0.2">
      <c r="A22" s="91">
        <v>15</v>
      </c>
      <c r="B22" s="270">
        <v>137492</v>
      </c>
      <c r="C22" s="91" t="s">
        <v>83</v>
      </c>
      <c r="D22" s="270">
        <v>307159933</v>
      </c>
      <c r="E22" s="270">
        <v>212158682</v>
      </c>
      <c r="F22" s="270">
        <v>33757411</v>
      </c>
      <c r="G22" s="270">
        <v>5950798</v>
      </c>
      <c r="H22" s="270">
        <f t="shared" si="0"/>
        <v>559026824</v>
      </c>
      <c r="I22" s="270">
        <v>0</v>
      </c>
      <c r="J22" s="270">
        <v>35379375</v>
      </c>
      <c r="K22" s="270">
        <f t="shared" si="1"/>
        <v>594406199</v>
      </c>
      <c r="L22" s="270">
        <v>529942101</v>
      </c>
      <c r="M22" s="270">
        <v>24135256</v>
      </c>
      <c r="N22" s="270">
        <v>33437922</v>
      </c>
      <c r="O22" s="270">
        <v>0</v>
      </c>
      <c r="P22" s="91">
        <v>15</v>
      </c>
    </row>
    <row r="23" spans="1:16" ht="11.25" x14ac:dyDescent="0.2">
      <c r="A23" s="91">
        <v>16</v>
      </c>
      <c r="B23" s="270">
        <v>54224</v>
      </c>
      <c r="C23" s="91" t="s">
        <v>84</v>
      </c>
      <c r="D23" s="270">
        <v>99260641</v>
      </c>
      <c r="E23" s="270">
        <v>59403276</v>
      </c>
      <c r="F23" s="270">
        <v>10784590</v>
      </c>
      <c r="G23" s="270">
        <v>2177733</v>
      </c>
      <c r="H23" s="270">
        <f t="shared" si="0"/>
        <v>171626240</v>
      </c>
      <c r="I23" s="270">
        <v>0</v>
      </c>
      <c r="J23" s="270">
        <v>2836264</v>
      </c>
      <c r="K23" s="270">
        <f t="shared" si="1"/>
        <v>174462504</v>
      </c>
      <c r="L23" s="270">
        <v>159096563</v>
      </c>
      <c r="M23" s="270">
        <v>3575000</v>
      </c>
      <c r="N23" s="270">
        <v>13551431</v>
      </c>
      <c r="O23" s="270">
        <v>250000</v>
      </c>
      <c r="P23" s="91">
        <v>16</v>
      </c>
    </row>
    <row r="24" spans="1:16" ht="11.25" x14ac:dyDescent="0.2">
      <c r="A24" s="91">
        <v>17</v>
      </c>
      <c r="B24" s="270">
        <v>22901</v>
      </c>
      <c r="C24" s="91" t="s">
        <v>85</v>
      </c>
      <c r="D24" s="270">
        <v>45066258</v>
      </c>
      <c r="E24" s="270">
        <v>46747771</v>
      </c>
      <c r="F24" s="270">
        <v>5630209</v>
      </c>
      <c r="G24" s="270">
        <v>1922787</v>
      </c>
      <c r="H24" s="270">
        <f t="shared" si="0"/>
        <v>99367025</v>
      </c>
      <c r="I24" s="270">
        <v>0</v>
      </c>
      <c r="J24" s="270">
        <v>0</v>
      </c>
      <c r="K24" s="270">
        <f t="shared" si="1"/>
        <v>99367025</v>
      </c>
      <c r="L24" s="270">
        <v>96463412</v>
      </c>
      <c r="M24" s="270">
        <v>3345314</v>
      </c>
      <c r="N24" s="270">
        <v>0</v>
      </c>
      <c r="O24" s="270">
        <v>0</v>
      </c>
      <c r="P24" s="91">
        <v>17</v>
      </c>
    </row>
    <row r="25" spans="1:16" ht="11.25" x14ac:dyDescent="0.2">
      <c r="A25" s="91">
        <v>18</v>
      </c>
      <c r="B25" s="270">
        <v>7301</v>
      </c>
      <c r="C25" s="91" t="s">
        <v>86</v>
      </c>
      <c r="D25" s="270">
        <v>16142117</v>
      </c>
      <c r="E25" s="270">
        <v>6331835</v>
      </c>
      <c r="F25" s="270">
        <v>614357</v>
      </c>
      <c r="G25" s="270">
        <v>5761</v>
      </c>
      <c r="H25" s="270">
        <f t="shared" si="0"/>
        <v>23094070</v>
      </c>
      <c r="I25" s="270">
        <v>325395</v>
      </c>
      <c r="J25" s="270">
        <v>178000</v>
      </c>
      <c r="K25" s="270">
        <f t="shared" si="1"/>
        <v>23597465</v>
      </c>
      <c r="L25" s="270">
        <v>19547270</v>
      </c>
      <c r="M25" s="270">
        <v>2262997</v>
      </c>
      <c r="N25" s="270">
        <v>2139917</v>
      </c>
      <c r="O25" s="270">
        <v>122415</v>
      </c>
      <c r="P25" s="91">
        <v>18</v>
      </c>
    </row>
    <row r="26" spans="1:16" ht="11.25" x14ac:dyDescent="0.2">
      <c r="A26" s="91">
        <v>19</v>
      </c>
      <c r="B26" s="270">
        <v>79531</v>
      </c>
      <c r="C26" s="91" t="s">
        <v>87</v>
      </c>
      <c r="D26" s="270">
        <v>175532196</v>
      </c>
      <c r="E26" s="270">
        <v>104190394</v>
      </c>
      <c r="F26" s="270">
        <v>25319440</v>
      </c>
      <c r="G26" s="270">
        <v>2023365</v>
      </c>
      <c r="H26" s="270">
        <f t="shared" si="0"/>
        <v>307065395</v>
      </c>
      <c r="I26" s="270">
        <v>4000</v>
      </c>
      <c r="J26" s="270">
        <v>3735204</v>
      </c>
      <c r="K26" s="270">
        <f t="shared" si="1"/>
        <v>310804599</v>
      </c>
      <c r="L26" s="270">
        <v>283243561</v>
      </c>
      <c r="M26" s="270">
        <v>4902907</v>
      </c>
      <c r="N26" s="270">
        <v>18476137</v>
      </c>
      <c r="O26" s="270">
        <v>640258</v>
      </c>
      <c r="P26" s="91">
        <v>19</v>
      </c>
    </row>
    <row r="27" spans="1:16" ht="11.25" x14ac:dyDescent="0.2">
      <c r="A27" s="91">
        <v>20</v>
      </c>
      <c r="B27" s="270">
        <v>41616</v>
      </c>
      <c r="C27" s="91" t="s">
        <v>88</v>
      </c>
      <c r="D27" s="270">
        <v>112478418</v>
      </c>
      <c r="E27" s="270">
        <v>67532368</v>
      </c>
      <c r="F27" s="270">
        <v>8828955</v>
      </c>
      <c r="G27" s="270">
        <v>75925</v>
      </c>
      <c r="H27" s="270">
        <f t="shared" si="0"/>
        <v>188915666</v>
      </c>
      <c r="I27" s="270">
        <v>130471</v>
      </c>
      <c r="J27" s="270">
        <v>5195701</v>
      </c>
      <c r="K27" s="270">
        <f t="shared" si="1"/>
        <v>194241838</v>
      </c>
      <c r="L27" s="270">
        <v>170816739</v>
      </c>
      <c r="M27" s="270">
        <v>10039884</v>
      </c>
      <c r="N27" s="270">
        <v>10088892</v>
      </c>
      <c r="O27" s="270">
        <v>0</v>
      </c>
      <c r="P27" s="91">
        <v>20</v>
      </c>
    </row>
    <row r="28" spans="1:16" ht="11.25" x14ac:dyDescent="0.2">
      <c r="A28" s="91">
        <v>21</v>
      </c>
      <c r="B28" s="270">
        <v>15802</v>
      </c>
      <c r="C28" s="91" t="s">
        <v>89</v>
      </c>
      <c r="D28" s="270">
        <v>37371171</v>
      </c>
      <c r="E28" s="270">
        <v>30488485</v>
      </c>
      <c r="F28" s="270">
        <v>3780626</v>
      </c>
      <c r="G28" s="270">
        <v>75204</v>
      </c>
      <c r="H28" s="270">
        <f t="shared" si="0"/>
        <v>71715486</v>
      </c>
      <c r="I28" s="270">
        <v>1498908</v>
      </c>
      <c r="J28" s="270">
        <v>1648950</v>
      </c>
      <c r="K28" s="270">
        <f t="shared" si="1"/>
        <v>74863344</v>
      </c>
      <c r="L28" s="270">
        <v>62467276</v>
      </c>
      <c r="M28" s="270">
        <v>2493331</v>
      </c>
      <c r="N28" s="270">
        <v>7953293</v>
      </c>
      <c r="O28" s="270">
        <v>0</v>
      </c>
      <c r="P28" s="91">
        <v>21</v>
      </c>
    </row>
    <row r="29" spans="1:16" ht="11.25" x14ac:dyDescent="0.2">
      <c r="A29" s="91">
        <v>22</v>
      </c>
      <c r="B29" s="270">
        <v>13544</v>
      </c>
      <c r="C29" s="91" t="s">
        <v>90</v>
      </c>
      <c r="D29" s="270">
        <v>25581299</v>
      </c>
      <c r="E29" s="270">
        <v>26041975</v>
      </c>
      <c r="F29" s="270">
        <v>5005467</v>
      </c>
      <c r="G29" s="270">
        <v>643541</v>
      </c>
      <c r="H29" s="270">
        <f t="shared" si="0"/>
        <v>57272282</v>
      </c>
      <c r="I29" s="270">
        <v>0</v>
      </c>
      <c r="J29" s="270">
        <v>0</v>
      </c>
      <c r="K29" s="270">
        <f t="shared" si="1"/>
        <v>57272282</v>
      </c>
      <c r="L29" s="270">
        <v>57003456</v>
      </c>
      <c r="M29" s="270">
        <v>0</v>
      </c>
      <c r="N29" s="270">
        <v>1643980</v>
      </c>
      <c r="O29" s="270">
        <v>0</v>
      </c>
      <c r="P29" s="91">
        <v>22</v>
      </c>
    </row>
    <row r="30" spans="1:16" ht="11.25" x14ac:dyDescent="0.2">
      <c r="A30" s="91">
        <v>23</v>
      </c>
      <c r="B30" s="270">
        <v>183218</v>
      </c>
      <c r="C30" s="91" t="s">
        <v>91</v>
      </c>
      <c r="D30" s="270">
        <v>436212569</v>
      </c>
      <c r="E30" s="270">
        <v>272661397</v>
      </c>
      <c r="F30" s="270">
        <v>55587990</v>
      </c>
      <c r="G30" s="270">
        <v>7329656</v>
      </c>
      <c r="H30" s="270">
        <f t="shared" si="0"/>
        <v>771791612</v>
      </c>
      <c r="I30" s="270">
        <v>0</v>
      </c>
      <c r="J30" s="270">
        <v>16129371</v>
      </c>
      <c r="K30" s="270">
        <f t="shared" si="1"/>
        <v>787920983</v>
      </c>
      <c r="L30" s="270">
        <v>700851653</v>
      </c>
      <c r="M30" s="270">
        <v>27157706</v>
      </c>
      <c r="N30" s="270">
        <v>68884380</v>
      </c>
      <c r="O30" s="270">
        <v>0</v>
      </c>
      <c r="P30" s="91">
        <v>23</v>
      </c>
    </row>
    <row r="31" spans="1:16" ht="11.25" x14ac:dyDescent="0.2">
      <c r="A31" s="91">
        <v>24</v>
      </c>
      <c r="B31" s="270">
        <v>247087</v>
      </c>
      <c r="C31" s="91" t="s">
        <v>92</v>
      </c>
      <c r="D31" s="270">
        <v>517133264</v>
      </c>
      <c r="E31" s="270">
        <v>338759600</v>
      </c>
      <c r="F31" s="270">
        <v>75747710</v>
      </c>
      <c r="G31" s="270">
        <v>26148931</v>
      </c>
      <c r="H31" s="270">
        <f t="shared" si="0"/>
        <v>957789505</v>
      </c>
      <c r="I31" s="270">
        <v>6079646</v>
      </c>
      <c r="J31" s="270">
        <v>10000000</v>
      </c>
      <c r="K31" s="270">
        <f t="shared" si="1"/>
        <v>973869151</v>
      </c>
      <c r="L31" s="270">
        <v>839154868</v>
      </c>
      <c r="M31" s="270">
        <v>0</v>
      </c>
      <c r="N31" s="270">
        <v>77812952</v>
      </c>
      <c r="O31" s="270">
        <v>0</v>
      </c>
      <c r="P31" s="91">
        <v>24</v>
      </c>
    </row>
    <row r="32" spans="1:16" ht="11.25" x14ac:dyDescent="0.2">
      <c r="A32" s="91">
        <v>25</v>
      </c>
      <c r="B32" s="270">
        <v>3857</v>
      </c>
      <c r="C32" s="91" t="s">
        <v>93</v>
      </c>
      <c r="D32" s="270">
        <v>8912872</v>
      </c>
      <c r="E32" s="270">
        <v>8119479</v>
      </c>
      <c r="F32" s="270">
        <v>1372519</v>
      </c>
      <c r="G32" s="270">
        <v>73745</v>
      </c>
      <c r="H32" s="270">
        <f t="shared" si="0"/>
        <v>18478615</v>
      </c>
      <c r="I32" s="270">
        <v>8452</v>
      </c>
      <c r="J32" s="270">
        <v>0</v>
      </c>
      <c r="K32" s="270">
        <f t="shared" si="1"/>
        <v>18487067</v>
      </c>
      <c r="L32" s="270">
        <v>16729021</v>
      </c>
      <c r="M32" s="270">
        <v>0</v>
      </c>
      <c r="N32" s="270">
        <v>1109012</v>
      </c>
      <c r="O32" s="270">
        <v>150000</v>
      </c>
      <c r="P32" s="91">
        <v>25</v>
      </c>
    </row>
    <row r="33" spans="1:16" ht="11.25" x14ac:dyDescent="0.2">
      <c r="A33" s="91">
        <v>26</v>
      </c>
      <c r="B33" s="270">
        <v>32018</v>
      </c>
      <c r="C33" s="91" t="s">
        <v>94</v>
      </c>
      <c r="D33" s="270">
        <v>58717014</v>
      </c>
      <c r="E33" s="270">
        <v>55209826</v>
      </c>
      <c r="F33" s="270">
        <v>17449950</v>
      </c>
      <c r="G33" s="270">
        <v>75906</v>
      </c>
      <c r="H33" s="270">
        <f t="shared" si="0"/>
        <v>131452696</v>
      </c>
      <c r="I33" s="270">
        <v>0</v>
      </c>
      <c r="J33" s="270">
        <v>0</v>
      </c>
      <c r="K33" s="270">
        <f t="shared" si="1"/>
        <v>131452696</v>
      </c>
      <c r="L33" s="270">
        <v>115390563</v>
      </c>
      <c r="M33" s="270">
        <v>0</v>
      </c>
      <c r="N33" s="270">
        <v>0</v>
      </c>
      <c r="O33" s="270">
        <v>394888</v>
      </c>
      <c r="P33" s="91">
        <v>26</v>
      </c>
    </row>
    <row r="34" spans="1:16" ht="11.25" x14ac:dyDescent="0.2">
      <c r="A34" s="91">
        <v>27</v>
      </c>
      <c r="B34" s="270">
        <v>12287</v>
      </c>
      <c r="C34" s="91" t="s">
        <v>95</v>
      </c>
      <c r="D34" s="270">
        <v>25571633</v>
      </c>
      <c r="E34" s="270">
        <v>15978804</v>
      </c>
      <c r="F34" s="270">
        <v>1897635</v>
      </c>
      <c r="G34" s="270">
        <v>283398</v>
      </c>
      <c r="H34" s="270">
        <f t="shared" si="0"/>
        <v>43731470</v>
      </c>
      <c r="I34" s="270">
        <v>0</v>
      </c>
      <c r="J34" s="270">
        <v>150000</v>
      </c>
      <c r="K34" s="270">
        <f t="shared" si="1"/>
        <v>43881470</v>
      </c>
      <c r="L34" s="270">
        <v>40369747</v>
      </c>
      <c r="M34" s="270">
        <v>133000</v>
      </c>
      <c r="N34" s="270">
        <v>2888155</v>
      </c>
      <c r="O34" s="270">
        <v>0</v>
      </c>
      <c r="P34" s="91">
        <v>27</v>
      </c>
    </row>
    <row r="35" spans="1:16" ht="11.25" x14ac:dyDescent="0.2">
      <c r="A35" s="91">
        <v>28</v>
      </c>
      <c r="B35" s="270">
        <v>96179</v>
      </c>
      <c r="C35" s="91" t="s">
        <v>96</v>
      </c>
      <c r="D35" s="270">
        <v>195011968</v>
      </c>
      <c r="E35" s="270">
        <v>158535366</v>
      </c>
      <c r="F35" s="270">
        <v>32009215</v>
      </c>
      <c r="G35" s="270">
        <v>4374481</v>
      </c>
      <c r="H35" s="270">
        <f t="shared" si="0"/>
        <v>389931030</v>
      </c>
      <c r="I35" s="270">
        <v>453394</v>
      </c>
      <c r="J35" s="270">
        <v>9385000</v>
      </c>
      <c r="K35" s="270">
        <f t="shared" si="1"/>
        <v>399769424</v>
      </c>
      <c r="L35" s="270">
        <v>352759324</v>
      </c>
      <c r="M35" s="270">
        <v>8284275</v>
      </c>
      <c r="N35" s="270">
        <v>37428933</v>
      </c>
      <c r="O35" s="270">
        <v>590179</v>
      </c>
      <c r="P35" s="91">
        <v>28</v>
      </c>
    </row>
    <row r="36" spans="1:16" ht="11.25" x14ac:dyDescent="0.2">
      <c r="A36" s="91">
        <v>29</v>
      </c>
      <c r="B36" s="270">
        <v>17228</v>
      </c>
      <c r="C36" s="91" t="s">
        <v>97</v>
      </c>
      <c r="D36" s="270">
        <v>22675603</v>
      </c>
      <c r="E36" s="270">
        <v>20826355</v>
      </c>
      <c r="F36" s="270">
        <v>3037564</v>
      </c>
      <c r="G36" s="270">
        <v>23439</v>
      </c>
      <c r="H36" s="270">
        <f t="shared" si="0"/>
        <v>46562961</v>
      </c>
      <c r="I36" s="270">
        <v>0</v>
      </c>
      <c r="J36" s="270">
        <v>5878844</v>
      </c>
      <c r="K36" s="270">
        <f t="shared" si="1"/>
        <v>52441805</v>
      </c>
      <c r="L36" s="270">
        <v>48922950</v>
      </c>
      <c r="M36" s="270">
        <v>2453761</v>
      </c>
      <c r="N36" s="270">
        <v>1877765</v>
      </c>
      <c r="O36" s="270">
        <v>5768</v>
      </c>
      <c r="P36" s="91">
        <v>29</v>
      </c>
    </row>
    <row r="37" spans="1:16" ht="11.25" x14ac:dyDescent="0.2">
      <c r="A37" s="91">
        <v>30</v>
      </c>
      <c r="B37" s="270">
        <v>221679</v>
      </c>
      <c r="C37" s="91" t="s">
        <v>98</v>
      </c>
      <c r="D37" s="270">
        <v>585745827</v>
      </c>
      <c r="E37" s="270">
        <v>276612570</v>
      </c>
      <c r="F37" s="270">
        <v>100724304</v>
      </c>
      <c r="G37" s="270">
        <v>77419826</v>
      </c>
      <c r="H37" s="270">
        <f t="shared" si="0"/>
        <v>1040502527</v>
      </c>
      <c r="I37" s="270">
        <v>589527</v>
      </c>
      <c r="J37" s="270">
        <v>6570562</v>
      </c>
      <c r="K37" s="270">
        <f t="shared" si="1"/>
        <v>1047662616</v>
      </c>
      <c r="L37" s="270">
        <v>930593805</v>
      </c>
      <c r="M37" s="270">
        <v>9000000</v>
      </c>
      <c r="N37" s="270">
        <v>61094502</v>
      </c>
      <c r="O37" s="270">
        <v>1828433</v>
      </c>
      <c r="P37" s="91">
        <v>30</v>
      </c>
    </row>
    <row r="38" spans="1:16" ht="11.25" x14ac:dyDescent="0.2">
      <c r="A38" s="91">
        <v>31</v>
      </c>
      <c r="B38" s="270">
        <v>99644</v>
      </c>
      <c r="C38" s="91" t="s">
        <v>99</v>
      </c>
      <c r="D38" s="270">
        <v>220273534</v>
      </c>
      <c r="E38" s="270">
        <v>164070565</v>
      </c>
      <c r="F38" s="270">
        <v>40789893</v>
      </c>
      <c r="G38" s="270">
        <v>2173381</v>
      </c>
      <c r="H38" s="270">
        <f t="shared" si="0"/>
        <v>427307373</v>
      </c>
      <c r="I38" s="270">
        <v>0</v>
      </c>
      <c r="J38" s="270">
        <v>313222</v>
      </c>
      <c r="K38" s="270">
        <f t="shared" si="1"/>
        <v>427620595</v>
      </c>
      <c r="L38" s="270">
        <v>395355579</v>
      </c>
      <c r="M38" s="270">
        <v>2640846</v>
      </c>
      <c r="N38" s="270">
        <v>25728895</v>
      </c>
      <c r="O38" s="270">
        <v>2294067</v>
      </c>
      <c r="P38" s="91">
        <v>31</v>
      </c>
    </row>
    <row r="39" spans="1:16" ht="11.25" x14ac:dyDescent="0.2">
      <c r="A39" s="91">
        <v>32</v>
      </c>
      <c r="B39" s="270">
        <v>25476</v>
      </c>
      <c r="C39" s="91" t="s">
        <v>100</v>
      </c>
      <c r="D39" s="270">
        <v>71773842</v>
      </c>
      <c r="E39" s="270">
        <v>34443666</v>
      </c>
      <c r="F39" s="270">
        <v>3669135</v>
      </c>
      <c r="G39" s="270">
        <v>71305</v>
      </c>
      <c r="H39" s="270">
        <f t="shared" si="0"/>
        <v>109957948</v>
      </c>
      <c r="I39" s="270">
        <v>0</v>
      </c>
      <c r="J39" s="270">
        <v>3464466</v>
      </c>
      <c r="K39" s="270">
        <f t="shared" si="1"/>
        <v>113422414</v>
      </c>
      <c r="L39" s="270">
        <v>95480787</v>
      </c>
      <c r="M39" s="270">
        <v>2621857</v>
      </c>
      <c r="N39" s="270">
        <v>3791503</v>
      </c>
      <c r="O39" s="270">
        <v>1111344</v>
      </c>
      <c r="P39" s="91">
        <v>32</v>
      </c>
    </row>
    <row r="40" spans="1:16" ht="11.25" x14ac:dyDescent="0.2">
      <c r="A40" s="91">
        <v>33</v>
      </c>
      <c r="B40" s="270">
        <v>24453</v>
      </c>
      <c r="C40" s="91" t="s">
        <v>101</v>
      </c>
      <c r="D40" s="270">
        <v>48554951</v>
      </c>
      <c r="E40" s="270">
        <v>35288683</v>
      </c>
      <c r="F40" s="270">
        <v>4193122</v>
      </c>
      <c r="G40" s="270">
        <v>881208</v>
      </c>
      <c r="H40" s="270">
        <f t="shared" si="0"/>
        <v>88917964</v>
      </c>
      <c r="I40" s="270">
        <v>0</v>
      </c>
      <c r="J40" s="270">
        <v>1595549</v>
      </c>
      <c r="K40" s="270">
        <f t="shared" si="1"/>
        <v>90513513</v>
      </c>
      <c r="L40" s="270">
        <v>80209330</v>
      </c>
      <c r="M40" s="270">
        <v>2782750</v>
      </c>
      <c r="N40" s="270">
        <v>4140358</v>
      </c>
      <c r="O40" s="270">
        <v>1019000</v>
      </c>
      <c r="P40" s="91">
        <v>33</v>
      </c>
    </row>
    <row r="41" spans="1:16" ht="11.25" x14ac:dyDescent="0.2">
      <c r="A41" s="91">
        <v>34</v>
      </c>
      <c r="B41" s="270">
        <v>91722</v>
      </c>
      <c r="C41" s="91" t="s">
        <v>102</v>
      </c>
      <c r="D41" s="270">
        <v>206357830</v>
      </c>
      <c r="E41" s="270">
        <v>140668668</v>
      </c>
      <c r="F41" s="270">
        <v>19277383</v>
      </c>
      <c r="G41" s="270">
        <v>1867681</v>
      </c>
      <c r="H41" s="270">
        <f t="shared" si="0"/>
        <v>368171562</v>
      </c>
      <c r="I41" s="270">
        <v>1600532</v>
      </c>
      <c r="J41" s="270">
        <v>736737</v>
      </c>
      <c r="K41" s="270">
        <f t="shared" si="1"/>
        <v>370508831</v>
      </c>
      <c r="L41" s="270">
        <v>331637186</v>
      </c>
      <c r="M41" s="270">
        <v>6892928</v>
      </c>
      <c r="N41" s="270">
        <v>25828204</v>
      </c>
      <c r="O41" s="270">
        <v>919692</v>
      </c>
      <c r="P41" s="91">
        <v>34</v>
      </c>
    </row>
    <row r="42" spans="1:16" ht="11.25" x14ac:dyDescent="0.2">
      <c r="A42" s="91">
        <v>35</v>
      </c>
      <c r="B42" s="270">
        <v>453628</v>
      </c>
      <c r="C42" s="91" t="s">
        <v>103</v>
      </c>
      <c r="D42" s="270">
        <v>1104117717</v>
      </c>
      <c r="E42" s="270">
        <v>550278494</v>
      </c>
      <c r="F42" s="270">
        <v>79820474</v>
      </c>
      <c r="G42" s="270">
        <v>36992676</v>
      </c>
      <c r="H42" s="270">
        <f t="shared" si="0"/>
        <v>1771209361</v>
      </c>
      <c r="I42" s="270">
        <v>0</v>
      </c>
      <c r="J42" s="270">
        <v>1155001</v>
      </c>
      <c r="K42" s="270">
        <f t="shared" si="1"/>
        <v>1772364362</v>
      </c>
      <c r="L42" s="270">
        <v>1535565761</v>
      </c>
      <c r="M42" s="270">
        <v>9511933</v>
      </c>
      <c r="N42" s="270">
        <v>141503174</v>
      </c>
      <c r="O42" s="270">
        <v>41679</v>
      </c>
      <c r="P42" s="91">
        <v>35</v>
      </c>
    </row>
    <row r="43" spans="1:16" ht="11.25" x14ac:dyDescent="0.2">
      <c r="A43" s="91">
        <v>36</v>
      </c>
      <c r="B43" s="270">
        <v>21837</v>
      </c>
      <c r="C43" s="91" t="s">
        <v>104</v>
      </c>
      <c r="D43" s="270">
        <v>53423122</v>
      </c>
      <c r="E43" s="270">
        <v>32992377</v>
      </c>
      <c r="F43" s="270">
        <v>4863155</v>
      </c>
      <c r="G43" s="270">
        <v>751993</v>
      </c>
      <c r="H43" s="270">
        <f t="shared" si="0"/>
        <v>92030647</v>
      </c>
      <c r="I43" s="270">
        <v>115450</v>
      </c>
      <c r="J43" s="270">
        <v>3275272</v>
      </c>
      <c r="K43" s="270">
        <f t="shared" si="1"/>
        <v>95421369</v>
      </c>
      <c r="L43" s="270">
        <v>89327870</v>
      </c>
      <c r="M43" s="270">
        <v>0</v>
      </c>
      <c r="N43" s="270">
        <v>3598911</v>
      </c>
      <c r="O43" s="270">
        <v>224808</v>
      </c>
      <c r="P43" s="91">
        <v>36</v>
      </c>
    </row>
    <row r="44" spans="1:16" ht="11.25" x14ac:dyDescent="0.2">
      <c r="A44" s="91">
        <v>37</v>
      </c>
      <c r="B44" s="270">
        <v>15429</v>
      </c>
      <c r="C44" s="91" t="s">
        <v>105</v>
      </c>
      <c r="D44" s="270">
        <v>36209466</v>
      </c>
      <c r="E44" s="270">
        <v>8962018</v>
      </c>
      <c r="F44" s="270">
        <v>1764824</v>
      </c>
      <c r="G44" s="270">
        <v>8004</v>
      </c>
      <c r="H44" s="270">
        <f t="shared" si="0"/>
        <v>46944312</v>
      </c>
      <c r="I44" s="270">
        <v>0</v>
      </c>
      <c r="J44" s="270">
        <v>0</v>
      </c>
      <c r="K44" s="270">
        <f t="shared" si="1"/>
        <v>46944312</v>
      </c>
      <c r="L44" s="270">
        <v>38627516</v>
      </c>
      <c r="M44" s="270">
        <v>1207425</v>
      </c>
      <c r="N44" s="270">
        <v>0</v>
      </c>
      <c r="O44" s="270">
        <v>0</v>
      </c>
      <c r="P44" s="91">
        <v>37</v>
      </c>
    </row>
    <row r="45" spans="1:16" ht="11.25" x14ac:dyDescent="0.2">
      <c r="A45" s="106">
        <v>38</v>
      </c>
      <c r="B45" s="270">
        <v>27531</v>
      </c>
      <c r="C45" s="91" t="s">
        <v>106</v>
      </c>
      <c r="D45" s="271">
        <v>79096936</v>
      </c>
      <c r="E45" s="271">
        <v>42559370</v>
      </c>
      <c r="F45" s="271">
        <v>7909798</v>
      </c>
      <c r="G45" s="271">
        <v>1128233</v>
      </c>
      <c r="H45" s="271">
        <f t="shared" si="0"/>
        <v>130694337</v>
      </c>
      <c r="I45" s="271">
        <v>51170</v>
      </c>
      <c r="J45" s="271">
        <v>1600000</v>
      </c>
      <c r="K45" s="271">
        <f t="shared" si="1"/>
        <v>132345507</v>
      </c>
      <c r="L45" s="271">
        <v>118086468</v>
      </c>
      <c r="M45" s="271">
        <v>603856</v>
      </c>
      <c r="N45" s="271">
        <v>0</v>
      </c>
      <c r="O45" s="271">
        <v>0</v>
      </c>
      <c r="P45" s="106">
        <v>38</v>
      </c>
    </row>
    <row r="46" spans="1:16" ht="11.25" x14ac:dyDescent="0.2">
      <c r="A46" s="106">
        <f>A45</f>
        <v>38</v>
      </c>
      <c r="B46" s="271">
        <f>SUM(B8:B45)</f>
        <v>2569933</v>
      </c>
      <c r="C46" s="115" t="s">
        <v>107</v>
      </c>
      <c r="D46" s="272">
        <f>SUM(D8:D45)</f>
        <v>6373126685</v>
      </c>
      <c r="E46" s="272">
        <f>SUM(E8:E45)</f>
        <v>3507565587</v>
      </c>
      <c r="F46" s="272">
        <f>SUM(F8:F45)</f>
        <v>681350843</v>
      </c>
      <c r="G46" s="272">
        <f>SUM(G8:G45)</f>
        <v>188880875</v>
      </c>
      <c r="H46" s="272">
        <f t="shared" si="0"/>
        <v>10750923990</v>
      </c>
      <c r="I46" s="272">
        <f>SUM(I8:I45)</f>
        <v>15041010</v>
      </c>
      <c r="J46" s="272">
        <f>SUM(J8:J45)</f>
        <v>142275633</v>
      </c>
      <c r="K46" s="272">
        <f t="shared" si="1"/>
        <v>10908240633</v>
      </c>
      <c r="L46" s="272">
        <f>SUM(L8:L45)</f>
        <v>9631943989</v>
      </c>
      <c r="M46" s="272">
        <f>SUM(M8:M45)</f>
        <v>237979441</v>
      </c>
      <c r="N46" s="272">
        <f>SUM(N8:N45)</f>
        <v>680955193</v>
      </c>
      <c r="O46" s="272">
        <f>SUM(O8:O45)</f>
        <v>27188137</v>
      </c>
      <c r="P46" s="106">
        <f>P45</f>
        <v>38</v>
      </c>
    </row>
    <row r="47" spans="1:16" ht="9.75" customHeight="1" x14ac:dyDescent="0.2">
      <c r="A47" s="92"/>
      <c r="B47" s="92"/>
      <c r="C47" s="91"/>
      <c r="D47" s="92"/>
      <c r="E47" s="92"/>
      <c r="F47" s="92"/>
      <c r="G47" s="92"/>
      <c r="H47" s="92"/>
      <c r="I47" s="92"/>
      <c r="J47" s="92"/>
      <c r="K47" s="92"/>
      <c r="L47" s="92"/>
      <c r="M47" s="92"/>
      <c r="N47" s="92"/>
      <c r="O47" s="92"/>
      <c r="P47" s="92"/>
    </row>
    <row r="48" spans="1:16" ht="9.75" customHeight="1" x14ac:dyDescent="0.2">
      <c r="A48" s="92"/>
      <c r="D48" s="92"/>
      <c r="E48" s="92"/>
      <c r="F48" s="92"/>
      <c r="G48" s="92"/>
      <c r="H48" s="92"/>
      <c r="I48" s="92"/>
      <c r="J48" s="92"/>
      <c r="K48" s="92"/>
      <c r="L48" s="92"/>
      <c r="M48" s="92"/>
      <c r="N48" s="92"/>
      <c r="O48" s="92"/>
      <c r="P48" s="92"/>
    </row>
  </sheetData>
  <printOptions gridLines="1"/>
  <pageMargins left="0.5" right="0.75" top="0.5" bottom="0.3" header="0.5" footer="0.5"/>
  <pageSetup paperSize="5" scale="95" pageOrder="overThenDown"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N161"/>
  <sheetViews>
    <sheetView zoomScaleNormal="100" workbookViewId="0"/>
  </sheetViews>
  <sheetFormatPr defaultColWidth="14.83203125" defaultRowHeight="9.75" customHeight="1" x14ac:dyDescent="0.2"/>
  <cols>
    <col min="1" max="1" width="3.83203125" style="93" bestFit="1" customWidth="1"/>
    <col min="2" max="2" width="14.5" style="93" bestFit="1" customWidth="1"/>
    <col min="3" max="3" width="12.5" style="93" bestFit="1" customWidth="1"/>
    <col min="4" max="4" width="19.5" style="93" customWidth="1"/>
    <col min="5" max="5" width="16.1640625" style="93" customWidth="1"/>
    <col min="6" max="6" width="18.33203125" style="93" bestFit="1" customWidth="1"/>
    <col min="7" max="7" width="15.83203125" style="93" customWidth="1"/>
    <col min="8" max="8" width="15.33203125" style="93" customWidth="1"/>
    <col min="9" max="9" width="19.5" style="93" bestFit="1" customWidth="1"/>
    <col min="10" max="10" width="16" style="93" bestFit="1" customWidth="1"/>
    <col min="11" max="11" width="13.6640625" style="93" bestFit="1" customWidth="1"/>
    <col min="12" max="13" width="12.5" style="93" bestFit="1" customWidth="1"/>
    <col min="14" max="14" width="3.83203125" style="93" bestFit="1" customWidth="1"/>
    <col min="15" max="16384" width="14.83203125" style="93"/>
  </cols>
  <sheetData>
    <row r="1" spans="1:14" s="114" customFormat="1" ht="10.5" customHeight="1" x14ac:dyDescent="0.2">
      <c r="A1" s="140" t="s">
        <v>46</v>
      </c>
      <c r="B1" s="111"/>
      <c r="C1" s="140"/>
      <c r="D1" s="140"/>
      <c r="E1" s="140"/>
      <c r="F1" s="135"/>
      <c r="G1" s="158"/>
      <c r="H1" s="159"/>
      <c r="I1" s="140"/>
      <c r="J1" s="140"/>
      <c r="K1" s="140"/>
      <c r="L1" s="140"/>
      <c r="M1" s="135"/>
      <c r="N1" s="158"/>
    </row>
    <row r="2" spans="1:14" s="114" customFormat="1" ht="12" x14ac:dyDescent="0.2">
      <c r="A2" s="160" t="s">
        <v>323</v>
      </c>
      <c r="B2" s="111"/>
      <c r="C2" s="140"/>
      <c r="D2" s="140"/>
      <c r="E2" s="140"/>
      <c r="F2" s="135"/>
      <c r="G2" s="158"/>
      <c r="H2" s="159"/>
      <c r="I2" s="140"/>
      <c r="J2" s="140"/>
      <c r="K2" s="140"/>
      <c r="L2" s="140"/>
      <c r="M2" s="135"/>
      <c r="N2" s="158"/>
    </row>
    <row r="3" spans="1:14" s="114" customFormat="1" ht="10.5" customHeight="1" x14ac:dyDescent="0.2">
      <c r="A3" s="161" t="s">
        <v>48</v>
      </c>
      <c r="B3" s="111"/>
      <c r="C3" s="140"/>
      <c r="D3" s="162"/>
      <c r="E3" s="140"/>
      <c r="F3" s="135"/>
      <c r="G3" s="158"/>
      <c r="H3" s="163"/>
      <c r="I3" s="140"/>
      <c r="J3" s="140"/>
      <c r="K3" s="140"/>
      <c r="L3" s="140"/>
      <c r="M3" s="140"/>
      <c r="N3" s="140"/>
    </row>
    <row r="4" spans="1:14" s="114" customFormat="1" ht="10.5" customHeight="1" x14ac:dyDescent="0.2">
      <c r="A4" s="161"/>
      <c r="B4" s="111"/>
      <c r="C4" s="140"/>
      <c r="D4" s="162"/>
      <c r="E4" s="140"/>
      <c r="F4" s="135"/>
      <c r="G4" s="158"/>
      <c r="H4" s="163"/>
      <c r="I4" s="140"/>
      <c r="J4" s="140"/>
      <c r="K4" s="140"/>
      <c r="L4" s="140"/>
      <c r="M4" s="140"/>
      <c r="N4" s="140"/>
    </row>
    <row r="5" spans="1:14" ht="10.5" customHeight="1" x14ac:dyDescent="0.2">
      <c r="A5" s="111"/>
      <c r="B5" s="111"/>
      <c r="C5" s="111"/>
      <c r="D5" s="111"/>
      <c r="E5" s="111"/>
      <c r="F5" s="109"/>
      <c r="G5" s="111"/>
      <c r="H5" s="111"/>
      <c r="I5" s="111"/>
      <c r="J5" s="111"/>
      <c r="K5" s="111"/>
      <c r="L5" s="164" t="s">
        <v>251</v>
      </c>
      <c r="M5" s="165"/>
      <c r="N5" s="111"/>
    </row>
    <row r="6" spans="1:14" ht="29.45" customHeight="1" x14ac:dyDescent="0.2">
      <c r="A6" s="111"/>
      <c r="B6" s="111"/>
      <c r="C6" s="111"/>
      <c r="D6" s="111"/>
      <c r="E6" s="111"/>
      <c r="F6" s="166" t="s">
        <v>251</v>
      </c>
      <c r="G6" s="111"/>
      <c r="H6" s="97" t="s">
        <v>290</v>
      </c>
      <c r="I6" s="97"/>
      <c r="J6" s="97"/>
      <c r="K6" s="97"/>
      <c r="L6" s="291" t="s">
        <v>253</v>
      </c>
      <c r="M6" s="291"/>
      <c r="N6" s="111"/>
    </row>
    <row r="7" spans="1:14" s="102" customFormat="1" ht="22.5" x14ac:dyDescent="0.2">
      <c r="A7" s="152" t="s">
        <v>55</v>
      </c>
      <c r="B7" s="152" t="s">
        <v>57</v>
      </c>
      <c r="C7" s="167" t="s">
        <v>324</v>
      </c>
      <c r="D7" s="168" t="s">
        <v>325</v>
      </c>
      <c r="E7" s="168" t="s">
        <v>326</v>
      </c>
      <c r="F7" s="168" t="s">
        <v>327</v>
      </c>
      <c r="G7" s="152" t="s">
        <v>107</v>
      </c>
      <c r="H7" s="123" t="s">
        <v>301</v>
      </c>
      <c r="I7" s="123" t="s">
        <v>59</v>
      </c>
      <c r="J7" s="123" t="s">
        <v>60</v>
      </c>
      <c r="K7" s="123" t="s">
        <v>302</v>
      </c>
      <c r="L7" s="152" t="s">
        <v>262</v>
      </c>
      <c r="M7" s="152" t="s">
        <v>263</v>
      </c>
      <c r="N7" s="152" t="s">
        <v>55</v>
      </c>
    </row>
    <row r="8" spans="1:14" ht="11.25" x14ac:dyDescent="0.2">
      <c r="A8" s="111">
        <v>1</v>
      </c>
      <c r="B8" s="91" t="s">
        <v>69</v>
      </c>
      <c r="C8" s="169">
        <v>8339355</v>
      </c>
      <c r="D8" s="169">
        <v>39250634</v>
      </c>
      <c r="E8" s="169">
        <v>53110896</v>
      </c>
      <c r="F8" s="169">
        <v>3434163</v>
      </c>
      <c r="G8" s="169">
        <f t="shared" ref="G8:G46" si="0">(C8+D8+E8)</f>
        <v>100700885</v>
      </c>
      <c r="H8" s="169">
        <v>16973357</v>
      </c>
      <c r="I8" s="169">
        <v>13784042</v>
      </c>
      <c r="J8" s="169">
        <v>2951980</v>
      </c>
      <c r="K8" s="169">
        <v>5495648</v>
      </c>
      <c r="L8" s="169">
        <v>3619220.9274503477</v>
      </c>
      <c r="M8" s="169">
        <v>724573.31647753646</v>
      </c>
      <c r="N8" s="111">
        <v>1</v>
      </c>
    </row>
    <row r="9" spans="1:14" ht="11.25" x14ac:dyDescent="0.2">
      <c r="A9" s="111">
        <v>2</v>
      </c>
      <c r="B9" s="91" t="s">
        <v>70</v>
      </c>
      <c r="C9" s="170">
        <v>389142</v>
      </c>
      <c r="D9" s="170">
        <v>6903315</v>
      </c>
      <c r="E9" s="170">
        <v>6975667</v>
      </c>
      <c r="F9" s="170">
        <v>78184</v>
      </c>
      <c r="G9" s="170">
        <f t="shared" si="0"/>
        <v>14268124</v>
      </c>
      <c r="H9" s="170">
        <v>4246843</v>
      </c>
      <c r="I9" s="170">
        <v>3131533</v>
      </c>
      <c r="J9" s="170">
        <v>0</v>
      </c>
      <c r="K9" s="170">
        <v>5038005</v>
      </c>
      <c r="L9" s="170">
        <v>773461.80757964542</v>
      </c>
      <c r="M9" s="170">
        <v>535497.58949065034</v>
      </c>
      <c r="N9" s="111">
        <v>2</v>
      </c>
    </row>
    <row r="10" spans="1:14" ht="11.25" x14ac:dyDescent="0.2">
      <c r="A10" s="111">
        <v>3</v>
      </c>
      <c r="B10" s="91" t="s">
        <v>71</v>
      </c>
      <c r="C10" s="170">
        <v>40984</v>
      </c>
      <c r="D10" s="170">
        <v>86170</v>
      </c>
      <c r="E10" s="170">
        <v>2274007</v>
      </c>
      <c r="F10" s="170">
        <v>75765</v>
      </c>
      <c r="G10" s="170">
        <f t="shared" si="0"/>
        <v>2401161</v>
      </c>
      <c r="H10" s="170">
        <v>1483785</v>
      </c>
      <c r="I10" s="170">
        <v>165791</v>
      </c>
      <c r="J10" s="170">
        <v>0</v>
      </c>
      <c r="K10" s="170">
        <v>0</v>
      </c>
      <c r="L10" s="170">
        <v>150854.96343430772</v>
      </c>
      <c r="M10" s="170">
        <v>167045.43226155231</v>
      </c>
      <c r="N10" s="111">
        <v>3</v>
      </c>
    </row>
    <row r="11" spans="1:14" ht="11.25" x14ac:dyDescent="0.2">
      <c r="A11" s="111">
        <v>4</v>
      </c>
      <c r="B11" s="91" t="s">
        <v>72</v>
      </c>
      <c r="C11" s="170">
        <v>1443549</v>
      </c>
      <c r="D11" s="170">
        <v>20507654</v>
      </c>
      <c r="E11" s="170">
        <v>28430581</v>
      </c>
      <c r="F11" s="170">
        <v>476379</v>
      </c>
      <c r="G11" s="170">
        <f t="shared" si="0"/>
        <v>50381784</v>
      </c>
      <c r="H11" s="170">
        <v>9073508</v>
      </c>
      <c r="I11" s="170">
        <v>13262474</v>
      </c>
      <c r="J11" s="170">
        <v>420884</v>
      </c>
      <c r="K11" s="170">
        <v>17346109</v>
      </c>
      <c r="L11" s="170">
        <v>1091832.4683523003</v>
      </c>
      <c r="M11" s="170">
        <v>574281.10843665781</v>
      </c>
      <c r="N11" s="111">
        <v>4</v>
      </c>
    </row>
    <row r="12" spans="1:14" ht="11.25" x14ac:dyDescent="0.2">
      <c r="A12" s="111">
        <v>5</v>
      </c>
      <c r="B12" s="91" t="s">
        <v>73</v>
      </c>
      <c r="C12" s="170">
        <v>6787756</v>
      </c>
      <c r="D12" s="170">
        <v>23584607</v>
      </c>
      <c r="E12" s="170">
        <v>26067647</v>
      </c>
      <c r="F12" s="170">
        <v>2245219</v>
      </c>
      <c r="G12" s="170">
        <f t="shared" si="0"/>
        <v>56440010</v>
      </c>
      <c r="H12" s="170">
        <v>15179847</v>
      </c>
      <c r="I12" s="170">
        <v>10931110</v>
      </c>
      <c r="J12" s="170">
        <v>0</v>
      </c>
      <c r="K12" s="170">
        <v>7269310</v>
      </c>
      <c r="L12" s="170">
        <v>3152635.6761678485</v>
      </c>
      <c r="M12" s="170">
        <v>1822142.937981209</v>
      </c>
      <c r="N12" s="111">
        <v>5</v>
      </c>
    </row>
    <row r="13" spans="1:14" ht="11.25" x14ac:dyDescent="0.2">
      <c r="A13" s="111">
        <v>6</v>
      </c>
      <c r="B13" s="91" t="s">
        <v>74</v>
      </c>
      <c r="C13" s="170">
        <v>236651</v>
      </c>
      <c r="D13" s="170">
        <v>1411758</v>
      </c>
      <c r="E13" s="170">
        <v>2679415</v>
      </c>
      <c r="F13" s="170">
        <v>188206</v>
      </c>
      <c r="G13" s="170">
        <f t="shared" si="0"/>
        <v>4327824</v>
      </c>
      <c r="H13" s="170">
        <v>920518</v>
      </c>
      <c r="I13" s="170">
        <v>916806</v>
      </c>
      <c r="J13" s="170">
        <v>0</v>
      </c>
      <c r="K13" s="170">
        <v>498545</v>
      </c>
      <c r="L13" s="170">
        <v>356299.86555269116</v>
      </c>
      <c r="M13" s="170">
        <v>171902.13279442143</v>
      </c>
      <c r="N13" s="111">
        <v>6</v>
      </c>
    </row>
    <row r="14" spans="1:14" ht="11.25" x14ac:dyDescent="0.2">
      <c r="A14" s="111">
        <v>7</v>
      </c>
      <c r="B14" s="91" t="s">
        <v>75</v>
      </c>
      <c r="C14" s="170">
        <v>97725</v>
      </c>
      <c r="D14" s="170">
        <v>1918494</v>
      </c>
      <c r="E14" s="170">
        <v>1758443</v>
      </c>
      <c r="F14" s="170">
        <v>26687</v>
      </c>
      <c r="G14" s="170">
        <f t="shared" si="0"/>
        <v>3774662</v>
      </c>
      <c r="H14" s="170">
        <v>1516895</v>
      </c>
      <c r="I14" s="170">
        <v>120170</v>
      </c>
      <c r="J14" s="170">
        <v>0</v>
      </c>
      <c r="K14" s="170">
        <v>1427433</v>
      </c>
      <c r="L14" s="170">
        <v>262075.25086887364</v>
      </c>
      <c r="M14" s="170">
        <v>194574.36144940119</v>
      </c>
      <c r="N14" s="111">
        <v>7</v>
      </c>
    </row>
    <row r="15" spans="1:14" ht="11.25" x14ac:dyDescent="0.2">
      <c r="A15" s="111">
        <v>8</v>
      </c>
      <c r="B15" s="91" t="s">
        <v>76</v>
      </c>
      <c r="C15" s="170">
        <v>601970</v>
      </c>
      <c r="D15" s="170">
        <v>9531755</v>
      </c>
      <c r="E15" s="170">
        <v>14316886</v>
      </c>
      <c r="F15" s="170">
        <v>75976</v>
      </c>
      <c r="G15" s="170">
        <f t="shared" si="0"/>
        <v>24450611</v>
      </c>
      <c r="H15" s="170">
        <v>11913330</v>
      </c>
      <c r="I15" s="170">
        <v>3205920</v>
      </c>
      <c r="J15" s="170">
        <v>34502</v>
      </c>
      <c r="K15" s="170">
        <v>5158399</v>
      </c>
      <c r="L15" s="170">
        <v>1274702.270524082</v>
      </c>
      <c r="M15" s="170">
        <v>1692715.7652061065</v>
      </c>
      <c r="N15" s="111">
        <v>8</v>
      </c>
    </row>
    <row r="16" spans="1:14" ht="11.25" x14ac:dyDescent="0.2">
      <c r="A16" s="111">
        <v>9</v>
      </c>
      <c r="B16" s="91" t="s">
        <v>77</v>
      </c>
      <c r="C16" s="170">
        <v>76362</v>
      </c>
      <c r="D16" s="170">
        <v>805817</v>
      </c>
      <c r="E16" s="170">
        <v>1335188</v>
      </c>
      <c r="F16" s="170">
        <v>0</v>
      </c>
      <c r="G16" s="170">
        <f t="shared" si="0"/>
        <v>2217367</v>
      </c>
      <c r="H16" s="170">
        <v>660305</v>
      </c>
      <c r="I16" s="170">
        <v>779927</v>
      </c>
      <c r="J16" s="170">
        <v>0</v>
      </c>
      <c r="K16" s="170">
        <v>274493</v>
      </c>
      <c r="L16" s="170">
        <v>128308.38</v>
      </c>
      <c r="M16" s="170">
        <v>196030.65</v>
      </c>
      <c r="N16" s="111">
        <v>9</v>
      </c>
    </row>
    <row r="17" spans="1:14" ht="11.25" x14ac:dyDescent="0.2">
      <c r="A17" s="111">
        <v>10</v>
      </c>
      <c r="B17" s="91" t="s">
        <v>78</v>
      </c>
      <c r="C17" s="170">
        <v>1338513</v>
      </c>
      <c r="D17" s="170">
        <v>1940225</v>
      </c>
      <c r="E17" s="170">
        <v>3248357</v>
      </c>
      <c r="F17" s="170">
        <v>1043878</v>
      </c>
      <c r="G17" s="170">
        <f t="shared" si="0"/>
        <v>6527095</v>
      </c>
      <c r="H17" s="170">
        <v>150774</v>
      </c>
      <c r="I17" s="170">
        <v>51099</v>
      </c>
      <c r="J17" s="170">
        <v>1926</v>
      </c>
      <c r="K17" s="170">
        <v>253872</v>
      </c>
      <c r="L17" s="170">
        <v>0</v>
      </c>
      <c r="M17" s="170">
        <v>5846.84</v>
      </c>
      <c r="N17" s="111">
        <v>10</v>
      </c>
    </row>
    <row r="18" spans="1:14" ht="11.25" x14ac:dyDescent="0.2">
      <c r="A18" s="111">
        <v>11</v>
      </c>
      <c r="B18" s="91" t="s">
        <v>79</v>
      </c>
      <c r="C18" s="170">
        <v>251519</v>
      </c>
      <c r="D18" s="170">
        <v>928146</v>
      </c>
      <c r="E18" s="170">
        <v>1435781</v>
      </c>
      <c r="F18" s="170">
        <v>264423</v>
      </c>
      <c r="G18" s="170">
        <f t="shared" si="0"/>
        <v>2615446</v>
      </c>
      <c r="H18" s="170">
        <v>368207</v>
      </c>
      <c r="I18" s="170">
        <v>45915</v>
      </c>
      <c r="J18" s="170">
        <v>872</v>
      </c>
      <c r="K18" s="170">
        <v>120937</v>
      </c>
      <c r="L18" s="170">
        <v>0</v>
      </c>
      <c r="M18" s="170">
        <v>1210.03</v>
      </c>
      <c r="N18" s="111">
        <v>11</v>
      </c>
    </row>
    <row r="19" spans="1:14" ht="11.25" x14ac:dyDescent="0.2">
      <c r="A19" s="111">
        <v>12</v>
      </c>
      <c r="B19" s="91" t="s">
        <v>80</v>
      </c>
      <c r="C19" s="170">
        <v>110000</v>
      </c>
      <c r="D19" s="170">
        <v>1840820</v>
      </c>
      <c r="E19" s="170">
        <v>1688384</v>
      </c>
      <c r="F19" s="170">
        <v>29248</v>
      </c>
      <c r="G19" s="170">
        <f t="shared" si="0"/>
        <v>3639204</v>
      </c>
      <c r="H19" s="170">
        <v>1333741</v>
      </c>
      <c r="I19" s="170">
        <v>891355</v>
      </c>
      <c r="J19" s="170">
        <v>0</v>
      </c>
      <c r="K19" s="170">
        <v>1086100</v>
      </c>
      <c r="L19" s="170">
        <v>428295.82508555992</v>
      </c>
      <c r="M19" s="170">
        <v>357121.83239611913</v>
      </c>
      <c r="N19" s="111">
        <v>12</v>
      </c>
    </row>
    <row r="20" spans="1:14" ht="11.25" x14ac:dyDescent="0.2">
      <c r="A20" s="111">
        <v>13</v>
      </c>
      <c r="B20" s="91" t="s">
        <v>81</v>
      </c>
      <c r="C20" s="170">
        <v>308028</v>
      </c>
      <c r="D20" s="170">
        <v>9306126</v>
      </c>
      <c r="E20" s="170">
        <v>7612363</v>
      </c>
      <c r="F20" s="170">
        <v>224261</v>
      </c>
      <c r="G20" s="170">
        <f t="shared" si="0"/>
        <v>17226517</v>
      </c>
      <c r="H20" s="170">
        <v>5758497</v>
      </c>
      <c r="I20" s="170">
        <v>3055633</v>
      </c>
      <c r="J20" s="170">
        <v>0</v>
      </c>
      <c r="K20" s="170">
        <v>5741140</v>
      </c>
      <c r="L20" s="170">
        <v>922214.46469132253</v>
      </c>
      <c r="M20" s="170">
        <v>456429.87282430183</v>
      </c>
      <c r="N20" s="111">
        <v>13</v>
      </c>
    </row>
    <row r="21" spans="1:14" ht="11.25" x14ac:dyDescent="0.2">
      <c r="A21" s="111">
        <v>14</v>
      </c>
      <c r="B21" s="91" t="s">
        <v>82</v>
      </c>
      <c r="C21" s="170">
        <v>112958</v>
      </c>
      <c r="D21" s="170">
        <v>3162478</v>
      </c>
      <c r="E21" s="170">
        <v>1664014</v>
      </c>
      <c r="F21" s="170">
        <v>29591</v>
      </c>
      <c r="G21" s="170">
        <f t="shared" si="0"/>
        <v>4939450</v>
      </c>
      <c r="H21" s="170">
        <v>1459412</v>
      </c>
      <c r="I21" s="170">
        <v>796236</v>
      </c>
      <c r="J21" s="170">
        <v>0</v>
      </c>
      <c r="K21" s="170">
        <v>2376618</v>
      </c>
      <c r="L21" s="170">
        <v>373180.24591882096</v>
      </c>
      <c r="M21" s="170">
        <v>345074.04215607565</v>
      </c>
      <c r="N21" s="111">
        <v>14</v>
      </c>
    </row>
    <row r="22" spans="1:14" ht="11.25" x14ac:dyDescent="0.2">
      <c r="A22" s="111">
        <v>15</v>
      </c>
      <c r="B22" s="91" t="s">
        <v>83</v>
      </c>
      <c r="C22" s="170">
        <v>2720412</v>
      </c>
      <c r="D22" s="170">
        <v>33236287</v>
      </c>
      <c r="E22" s="170">
        <v>35841372</v>
      </c>
      <c r="F22" s="170">
        <v>3057556</v>
      </c>
      <c r="G22" s="170">
        <f t="shared" si="0"/>
        <v>71798071</v>
      </c>
      <c r="H22" s="170">
        <v>24105330</v>
      </c>
      <c r="I22" s="170">
        <v>12257150</v>
      </c>
      <c r="J22" s="170">
        <v>754253</v>
      </c>
      <c r="K22" s="170">
        <v>19584909</v>
      </c>
      <c r="L22" s="170">
        <v>3415567.8409116394</v>
      </c>
      <c r="M22" s="170">
        <v>2298626.3169389083</v>
      </c>
      <c r="N22" s="111">
        <v>15</v>
      </c>
    </row>
    <row r="23" spans="1:14" ht="11.25" x14ac:dyDescent="0.2">
      <c r="A23" s="111">
        <v>16</v>
      </c>
      <c r="B23" s="91" t="s">
        <v>84</v>
      </c>
      <c r="C23" s="170">
        <v>402256</v>
      </c>
      <c r="D23" s="170">
        <v>5683154</v>
      </c>
      <c r="E23" s="170">
        <v>10718687</v>
      </c>
      <c r="F23" s="170">
        <v>115965</v>
      </c>
      <c r="G23" s="170">
        <f t="shared" si="0"/>
        <v>16804097</v>
      </c>
      <c r="H23" s="170">
        <v>6683724</v>
      </c>
      <c r="I23" s="170">
        <v>3432412</v>
      </c>
      <c r="J23" s="170">
        <v>0</v>
      </c>
      <c r="K23" s="170">
        <v>2458007</v>
      </c>
      <c r="L23" s="170">
        <v>610486.45001876715</v>
      </c>
      <c r="M23" s="170">
        <v>400980.84158390295</v>
      </c>
      <c r="N23" s="111">
        <v>16</v>
      </c>
    </row>
    <row r="24" spans="1:14" ht="11.25" x14ac:dyDescent="0.2">
      <c r="A24" s="111">
        <v>17</v>
      </c>
      <c r="B24" s="91" t="s">
        <v>85</v>
      </c>
      <c r="C24" s="170">
        <v>225867</v>
      </c>
      <c r="D24" s="170">
        <v>2130394</v>
      </c>
      <c r="E24" s="170">
        <v>5681025</v>
      </c>
      <c r="F24" s="170">
        <v>638243</v>
      </c>
      <c r="G24" s="170">
        <f t="shared" si="0"/>
        <v>8037286</v>
      </c>
      <c r="H24" s="170">
        <v>4809126</v>
      </c>
      <c r="I24" s="170">
        <v>213156</v>
      </c>
      <c r="J24" s="170">
        <v>0</v>
      </c>
      <c r="K24" s="170">
        <v>750264</v>
      </c>
      <c r="L24" s="170">
        <v>746899.68181658629</v>
      </c>
      <c r="M24" s="170">
        <v>701811.59896364319</v>
      </c>
      <c r="N24" s="111">
        <v>17</v>
      </c>
    </row>
    <row r="25" spans="1:14" ht="11.25" x14ac:dyDescent="0.2">
      <c r="A25" s="111">
        <v>18</v>
      </c>
      <c r="B25" s="91" t="s">
        <v>86</v>
      </c>
      <c r="C25" s="170">
        <v>34171</v>
      </c>
      <c r="D25" s="170">
        <v>1437381</v>
      </c>
      <c r="E25" s="170">
        <v>804188</v>
      </c>
      <c r="F25" s="170">
        <v>56606</v>
      </c>
      <c r="G25" s="170">
        <f t="shared" si="0"/>
        <v>2275740</v>
      </c>
      <c r="H25" s="170">
        <v>738652</v>
      </c>
      <c r="I25" s="170">
        <v>141575</v>
      </c>
      <c r="J25" s="170">
        <v>0</v>
      </c>
      <c r="K25" s="170">
        <v>748650</v>
      </c>
      <c r="L25" s="170">
        <v>151062.01757606806</v>
      </c>
      <c r="M25" s="170">
        <v>65972.32518643573</v>
      </c>
      <c r="N25" s="111">
        <v>18</v>
      </c>
    </row>
    <row r="26" spans="1:14" ht="11.25" x14ac:dyDescent="0.2">
      <c r="A26" s="111">
        <v>19</v>
      </c>
      <c r="B26" s="91" t="s">
        <v>87</v>
      </c>
      <c r="C26" s="170">
        <v>766870</v>
      </c>
      <c r="D26" s="170">
        <v>25683429</v>
      </c>
      <c r="E26" s="170">
        <v>29141716</v>
      </c>
      <c r="F26" s="170">
        <v>693369</v>
      </c>
      <c r="G26" s="170">
        <f t="shared" si="0"/>
        <v>55592015</v>
      </c>
      <c r="H26" s="170">
        <v>16160735</v>
      </c>
      <c r="I26" s="170">
        <v>11096377</v>
      </c>
      <c r="J26" s="170">
        <v>0</v>
      </c>
      <c r="K26" s="170">
        <v>21293429</v>
      </c>
      <c r="L26" s="170">
        <v>1646267.094177068</v>
      </c>
      <c r="M26" s="170">
        <v>1952709.6730612391</v>
      </c>
      <c r="N26" s="111">
        <v>19</v>
      </c>
    </row>
    <row r="27" spans="1:14" ht="11.25" x14ac:dyDescent="0.2">
      <c r="A27" s="111">
        <v>20</v>
      </c>
      <c r="B27" s="91" t="s">
        <v>88</v>
      </c>
      <c r="C27" s="170">
        <v>453937</v>
      </c>
      <c r="D27" s="170">
        <v>3457578</v>
      </c>
      <c r="E27" s="170">
        <v>6978715</v>
      </c>
      <c r="F27" s="170">
        <v>1251722</v>
      </c>
      <c r="G27" s="170">
        <f t="shared" si="0"/>
        <v>10890230</v>
      </c>
      <c r="H27" s="170">
        <v>2579810</v>
      </c>
      <c r="I27" s="170">
        <v>2151583</v>
      </c>
      <c r="J27" s="170">
        <v>2337</v>
      </c>
      <c r="K27" s="170">
        <v>84548</v>
      </c>
      <c r="L27" s="170">
        <v>419870.74410707341</v>
      </c>
      <c r="M27" s="170">
        <v>174840.57654497138</v>
      </c>
      <c r="N27" s="111">
        <v>20</v>
      </c>
    </row>
    <row r="28" spans="1:14" ht="11.25" x14ac:dyDescent="0.2">
      <c r="A28" s="111">
        <v>21</v>
      </c>
      <c r="B28" s="91" t="s">
        <v>89</v>
      </c>
      <c r="C28" s="170">
        <v>27373</v>
      </c>
      <c r="D28" s="170">
        <v>1305014</v>
      </c>
      <c r="E28" s="170">
        <v>2822666</v>
      </c>
      <c r="F28" s="170">
        <v>299895</v>
      </c>
      <c r="G28" s="170">
        <f t="shared" si="0"/>
        <v>4155053</v>
      </c>
      <c r="H28" s="170">
        <v>1261466</v>
      </c>
      <c r="I28" s="170">
        <v>907375</v>
      </c>
      <c r="J28" s="170">
        <v>870</v>
      </c>
      <c r="K28" s="170">
        <v>18090</v>
      </c>
      <c r="L28" s="170">
        <v>147923.69679628924</v>
      </c>
      <c r="M28" s="170">
        <v>55130.245590713952</v>
      </c>
      <c r="N28" s="111">
        <v>21</v>
      </c>
    </row>
    <row r="29" spans="1:14" ht="11.25" x14ac:dyDescent="0.2">
      <c r="A29" s="111">
        <v>22</v>
      </c>
      <c r="B29" s="91" t="s">
        <v>90</v>
      </c>
      <c r="C29" s="170">
        <v>187309</v>
      </c>
      <c r="D29" s="170">
        <v>4918862</v>
      </c>
      <c r="E29" s="170">
        <v>2681530</v>
      </c>
      <c r="F29" s="170">
        <v>73155</v>
      </c>
      <c r="G29" s="170">
        <f t="shared" si="0"/>
        <v>7787701</v>
      </c>
      <c r="H29" s="170">
        <v>2338986</v>
      </c>
      <c r="I29" s="170">
        <v>1664482</v>
      </c>
      <c r="J29" s="170">
        <v>33889</v>
      </c>
      <c r="K29" s="170">
        <v>3035641</v>
      </c>
      <c r="L29" s="170">
        <v>592554.31472135696</v>
      </c>
      <c r="M29" s="170">
        <v>685175.08971756208</v>
      </c>
      <c r="N29" s="111">
        <v>22</v>
      </c>
    </row>
    <row r="30" spans="1:14" ht="11.25" x14ac:dyDescent="0.2">
      <c r="A30" s="111">
        <v>23</v>
      </c>
      <c r="B30" s="91" t="s">
        <v>91</v>
      </c>
      <c r="C30" s="170">
        <v>2362908</v>
      </c>
      <c r="D30" s="170">
        <v>29098412</v>
      </c>
      <c r="E30" s="170">
        <v>47922488</v>
      </c>
      <c r="F30" s="170">
        <v>1342182</v>
      </c>
      <c r="G30" s="170">
        <f t="shared" si="0"/>
        <v>79383808</v>
      </c>
      <c r="H30" s="170">
        <v>22068246</v>
      </c>
      <c r="I30" s="170">
        <v>18923704</v>
      </c>
      <c r="J30" s="170">
        <v>618044</v>
      </c>
      <c r="K30" s="170">
        <v>16598673</v>
      </c>
      <c r="L30" s="170">
        <v>5412641.7466601655</v>
      </c>
      <c r="M30" s="170">
        <v>3745730.5535882683</v>
      </c>
      <c r="N30" s="111">
        <v>23</v>
      </c>
    </row>
    <row r="31" spans="1:14" ht="11.25" x14ac:dyDescent="0.2">
      <c r="A31" s="111">
        <v>24</v>
      </c>
      <c r="B31" s="91" t="s">
        <v>92</v>
      </c>
      <c r="C31" s="170">
        <v>8562989</v>
      </c>
      <c r="D31" s="170">
        <v>23586531</v>
      </c>
      <c r="E31" s="170">
        <v>50954637</v>
      </c>
      <c r="F31" s="170">
        <v>4362546</v>
      </c>
      <c r="G31" s="170">
        <f t="shared" si="0"/>
        <v>83104157</v>
      </c>
      <c r="H31" s="170">
        <v>31669612</v>
      </c>
      <c r="I31" s="170">
        <v>21538012</v>
      </c>
      <c r="J31" s="170">
        <v>9151954</v>
      </c>
      <c r="K31" s="170">
        <v>6094457</v>
      </c>
      <c r="L31" s="170">
        <v>6545079.8805129752</v>
      </c>
      <c r="M31" s="170">
        <v>3758598.6492849812</v>
      </c>
      <c r="N31" s="111">
        <v>24</v>
      </c>
    </row>
    <row r="32" spans="1:14" ht="11.25" x14ac:dyDescent="0.2">
      <c r="A32" s="111">
        <v>25</v>
      </c>
      <c r="B32" s="91" t="s">
        <v>93</v>
      </c>
      <c r="C32" s="170">
        <v>47728</v>
      </c>
      <c r="D32" s="170">
        <v>390552</v>
      </c>
      <c r="E32" s="170">
        <v>1303360</v>
      </c>
      <c r="F32" s="170">
        <v>24473</v>
      </c>
      <c r="G32" s="170">
        <f t="shared" si="0"/>
        <v>1741640</v>
      </c>
      <c r="H32" s="170">
        <v>618069</v>
      </c>
      <c r="I32" s="170">
        <v>632330</v>
      </c>
      <c r="J32" s="170">
        <v>0</v>
      </c>
      <c r="K32" s="170">
        <v>184388</v>
      </c>
      <c r="L32" s="170">
        <v>133453.68441583792</v>
      </c>
      <c r="M32" s="170">
        <v>236442.74102002551</v>
      </c>
      <c r="N32" s="111">
        <v>25</v>
      </c>
    </row>
    <row r="33" spans="1:14" ht="11.25" x14ac:dyDescent="0.2">
      <c r="A33" s="111">
        <v>26</v>
      </c>
      <c r="B33" s="91" t="s">
        <v>94</v>
      </c>
      <c r="C33" s="170">
        <v>434715</v>
      </c>
      <c r="D33" s="170">
        <v>4109957</v>
      </c>
      <c r="E33" s="170">
        <v>13474204</v>
      </c>
      <c r="F33" s="170">
        <v>201720</v>
      </c>
      <c r="G33" s="170">
        <f t="shared" si="0"/>
        <v>18018876</v>
      </c>
      <c r="H33" s="170">
        <v>7083778</v>
      </c>
      <c r="I33" s="170">
        <v>5674885</v>
      </c>
      <c r="J33" s="170">
        <v>0</v>
      </c>
      <c r="K33" s="170">
        <v>1447793</v>
      </c>
      <c r="L33" s="170">
        <v>1503277.325569537</v>
      </c>
      <c r="M33" s="170">
        <v>1252707.7521834699</v>
      </c>
      <c r="N33" s="111">
        <v>26</v>
      </c>
    </row>
    <row r="34" spans="1:14" ht="11.25" x14ac:dyDescent="0.2">
      <c r="A34" s="111">
        <v>27</v>
      </c>
      <c r="B34" s="91" t="s">
        <v>95</v>
      </c>
      <c r="C34" s="170">
        <v>280249</v>
      </c>
      <c r="D34" s="170">
        <v>1253837</v>
      </c>
      <c r="E34" s="170">
        <v>915631</v>
      </c>
      <c r="F34" s="170">
        <v>205025</v>
      </c>
      <c r="G34" s="170">
        <f t="shared" si="0"/>
        <v>2449717</v>
      </c>
      <c r="H34" s="170">
        <v>742272</v>
      </c>
      <c r="I34" s="170">
        <v>56093</v>
      </c>
      <c r="J34" s="170">
        <v>0</v>
      </c>
      <c r="K34" s="170">
        <v>402192</v>
      </c>
      <c r="L34" s="170">
        <v>67855.38</v>
      </c>
      <c r="M34" s="170">
        <v>16478.48</v>
      </c>
      <c r="N34" s="111">
        <v>27</v>
      </c>
    </row>
    <row r="35" spans="1:14" ht="11.25" x14ac:dyDescent="0.2">
      <c r="A35" s="111">
        <v>28</v>
      </c>
      <c r="B35" s="91" t="s">
        <v>96</v>
      </c>
      <c r="C35" s="170">
        <v>1356668</v>
      </c>
      <c r="D35" s="170">
        <v>8987352</v>
      </c>
      <c r="E35" s="170">
        <v>22299613</v>
      </c>
      <c r="F35" s="170">
        <v>2210139</v>
      </c>
      <c r="G35" s="170">
        <f t="shared" si="0"/>
        <v>32643633</v>
      </c>
      <c r="H35" s="170">
        <v>14396005</v>
      </c>
      <c r="I35" s="170">
        <v>12055534</v>
      </c>
      <c r="J35" s="170">
        <v>6027</v>
      </c>
      <c r="K35" s="170">
        <v>408565</v>
      </c>
      <c r="L35" s="170">
        <v>3040559.2649021829</v>
      </c>
      <c r="M35" s="170">
        <v>1911490.9087698648</v>
      </c>
      <c r="N35" s="111">
        <v>28</v>
      </c>
    </row>
    <row r="36" spans="1:14" ht="11.25" x14ac:dyDescent="0.2">
      <c r="A36" s="111">
        <v>29</v>
      </c>
      <c r="B36" s="91" t="s">
        <v>97</v>
      </c>
      <c r="C36" s="170">
        <v>95639</v>
      </c>
      <c r="D36" s="170">
        <v>8293228</v>
      </c>
      <c r="E36" s="170">
        <v>3097788</v>
      </c>
      <c r="F36" s="170">
        <v>54262</v>
      </c>
      <c r="G36" s="170">
        <f t="shared" si="0"/>
        <v>11486655</v>
      </c>
      <c r="H36" s="170">
        <v>3612444</v>
      </c>
      <c r="I36" s="170">
        <v>1207159</v>
      </c>
      <c r="J36" s="170">
        <v>23439</v>
      </c>
      <c r="K36" s="170">
        <v>6036023</v>
      </c>
      <c r="L36" s="170">
        <v>288182.05798690184</v>
      </c>
      <c r="M36" s="170">
        <v>245675.07039250823</v>
      </c>
      <c r="N36" s="111">
        <v>29</v>
      </c>
    </row>
    <row r="37" spans="1:14" ht="11.25" x14ac:dyDescent="0.2">
      <c r="A37" s="111">
        <v>30</v>
      </c>
      <c r="B37" s="91" t="s">
        <v>98</v>
      </c>
      <c r="C37" s="170">
        <v>3781490</v>
      </c>
      <c r="D37" s="170">
        <v>47934763</v>
      </c>
      <c r="E37" s="170">
        <v>69211597</v>
      </c>
      <c r="F37" s="170">
        <v>2712885</v>
      </c>
      <c r="G37" s="170">
        <f t="shared" si="0"/>
        <v>120927850</v>
      </c>
      <c r="H37" s="170">
        <v>32882703</v>
      </c>
      <c r="I37" s="170">
        <v>37466649</v>
      </c>
      <c r="J37" s="170">
        <v>1567189</v>
      </c>
      <c r="K37" s="170">
        <v>20224641</v>
      </c>
      <c r="L37" s="170">
        <v>7049620.0192904519</v>
      </c>
      <c r="M37" s="170">
        <v>4720229.8582662186</v>
      </c>
      <c r="N37" s="111">
        <v>30</v>
      </c>
    </row>
    <row r="38" spans="1:14" ht="11.25" x14ac:dyDescent="0.2">
      <c r="A38" s="111">
        <v>31</v>
      </c>
      <c r="B38" s="91" t="s">
        <v>99</v>
      </c>
      <c r="C38" s="170">
        <v>1607940</v>
      </c>
      <c r="D38" s="170">
        <v>15733267</v>
      </c>
      <c r="E38" s="170">
        <v>43554031</v>
      </c>
      <c r="F38" s="170">
        <v>419158</v>
      </c>
      <c r="G38" s="170">
        <f t="shared" si="0"/>
        <v>60895238</v>
      </c>
      <c r="H38" s="170">
        <v>23824211</v>
      </c>
      <c r="I38" s="170">
        <v>17500280</v>
      </c>
      <c r="J38" s="170">
        <v>609393</v>
      </c>
      <c r="K38" s="170">
        <v>8196387</v>
      </c>
      <c r="L38" s="170">
        <v>3610930.3621816928</v>
      </c>
      <c r="M38" s="170">
        <v>2540909.4923316049</v>
      </c>
      <c r="N38" s="111">
        <v>31</v>
      </c>
    </row>
    <row r="39" spans="1:14" ht="11.25" x14ac:dyDescent="0.2">
      <c r="A39" s="111">
        <v>32</v>
      </c>
      <c r="B39" s="91" t="s">
        <v>100</v>
      </c>
      <c r="C39" s="170">
        <v>301893</v>
      </c>
      <c r="D39" s="170">
        <v>3521390</v>
      </c>
      <c r="E39" s="170">
        <v>2614651</v>
      </c>
      <c r="F39" s="170">
        <v>217041</v>
      </c>
      <c r="G39" s="170">
        <f t="shared" si="0"/>
        <v>6437934</v>
      </c>
      <c r="H39" s="170">
        <v>2585108</v>
      </c>
      <c r="I39" s="170">
        <v>356959</v>
      </c>
      <c r="J39" s="170">
        <v>0</v>
      </c>
      <c r="K39" s="170">
        <v>1592119</v>
      </c>
      <c r="L39" s="170">
        <v>251615.48999999996</v>
      </c>
      <c r="M39" s="170">
        <v>0</v>
      </c>
      <c r="N39" s="111">
        <v>32</v>
      </c>
    </row>
    <row r="40" spans="1:14" ht="11.25" x14ac:dyDescent="0.2">
      <c r="A40" s="111">
        <v>33</v>
      </c>
      <c r="B40" s="91" t="s">
        <v>101</v>
      </c>
      <c r="C40" s="170">
        <v>264987</v>
      </c>
      <c r="D40" s="170">
        <v>6961243</v>
      </c>
      <c r="E40" s="170">
        <v>5800578</v>
      </c>
      <c r="F40" s="170">
        <v>181140</v>
      </c>
      <c r="G40" s="170">
        <f t="shared" si="0"/>
        <v>13026808</v>
      </c>
      <c r="H40" s="170">
        <v>5008892</v>
      </c>
      <c r="I40" s="170">
        <v>1432514</v>
      </c>
      <c r="J40" s="170">
        <v>0</v>
      </c>
      <c r="K40" s="170">
        <v>4322773</v>
      </c>
      <c r="L40" s="170">
        <v>604283.85007374827</v>
      </c>
      <c r="M40" s="170">
        <v>408755.6048656351</v>
      </c>
      <c r="N40" s="111">
        <v>33</v>
      </c>
    </row>
    <row r="41" spans="1:14" ht="11.25" x14ac:dyDescent="0.2">
      <c r="A41" s="111">
        <v>34</v>
      </c>
      <c r="B41" s="91" t="s">
        <v>102</v>
      </c>
      <c r="C41" s="170">
        <v>1625565</v>
      </c>
      <c r="D41" s="170">
        <v>14431040</v>
      </c>
      <c r="E41" s="170">
        <v>15768898</v>
      </c>
      <c r="F41" s="170">
        <v>3263967</v>
      </c>
      <c r="G41" s="170">
        <f t="shared" si="0"/>
        <v>31825503</v>
      </c>
      <c r="H41" s="170">
        <v>9920053</v>
      </c>
      <c r="I41" s="170">
        <v>5898320</v>
      </c>
      <c r="J41" s="170">
        <v>0</v>
      </c>
      <c r="K41" s="170">
        <v>8681994</v>
      </c>
      <c r="L41" s="170">
        <v>1599408.6476228794</v>
      </c>
      <c r="M41" s="170">
        <v>1227337.4770915955</v>
      </c>
      <c r="N41" s="111">
        <v>34</v>
      </c>
    </row>
    <row r="42" spans="1:14" ht="11.25" x14ac:dyDescent="0.2">
      <c r="A42" s="111">
        <v>35</v>
      </c>
      <c r="B42" s="91" t="s">
        <v>103</v>
      </c>
      <c r="C42" s="170">
        <v>5243592</v>
      </c>
      <c r="D42" s="170">
        <v>71227013</v>
      </c>
      <c r="E42" s="170">
        <v>58688905</v>
      </c>
      <c r="F42" s="170">
        <v>14722061</v>
      </c>
      <c r="G42" s="170">
        <f t="shared" si="0"/>
        <v>135159510</v>
      </c>
      <c r="H42" s="170">
        <v>32733997</v>
      </c>
      <c r="I42" s="170">
        <v>26483699</v>
      </c>
      <c r="J42" s="170">
        <v>140104</v>
      </c>
      <c r="K42" s="170">
        <v>25571180</v>
      </c>
      <c r="L42" s="170">
        <v>3843600.27079832</v>
      </c>
      <c r="M42" s="170">
        <v>1798048.0967960716</v>
      </c>
      <c r="N42" s="111">
        <v>35</v>
      </c>
    </row>
    <row r="43" spans="1:14" ht="11.25" x14ac:dyDescent="0.2">
      <c r="A43" s="111">
        <v>36</v>
      </c>
      <c r="B43" s="91" t="s">
        <v>104</v>
      </c>
      <c r="C43" s="170">
        <v>206626</v>
      </c>
      <c r="D43" s="170">
        <v>6422550</v>
      </c>
      <c r="E43" s="170">
        <v>5841706</v>
      </c>
      <c r="F43" s="170">
        <v>109397</v>
      </c>
      <c r="G43" s="170">
        <f t="shared" si="0"/>
        <v>12470882</v>
      </c>
      <c r="H43" s="170">
        <v>4002032</v>
      </c>
      <c r="I43" s="170">
        <v>1252522</v>
      </c>
      <c r="J43" s="170">
        <v>114079</v>
      </c>
      <c r="K43" s="170">
        <v>3988256</v>
      </c>
      <c r="L43" s="170">
        <v>508534.1444594675</v>
      </c>
      <c r="M43" s="170">
        <v>441779.48239114118</v>
      </c>
      <c r="N43" s="111">
        <v>36</v>
      </c>
    </row>
    <row r="44" spans="1:14" ht="11.25" x14ac:dyDescent="0.2">
      <c r="A44" s="111">
        <v>37</v>
      </c>
      <c r="B44" s="91" t="s">
        <v>105</v>
      </c>
      <c r="C44" s="170">
        <v>186135</v>
      </c>
      <c r="D44" s="170">
        <v>1621478</v>
      </c>
      <c r="E44" s="170">
        <v>2111824</v>
      </c>
      <c r="F44" s="170">
        <v>0</v>
      </c>
      <c r="G44" s="170">
        <f t="shared" si="0"/>
        <v>3919437</v>
      </c>
      <c r="H44" s="170">
        <v>1070582</v>
      </c>
      <c r="I44" s="170">
        <v>741487</v>
      </c>
      <c r="J44" s="170">
        <v>0</v>
      </c>
      <c r="K44" s="170">
        <v>539798</v>
      </c>
      <c r="L44" s="170">
        <v>171687.61890862117</v>
      </c>
      <c r="M44" s="170">
        <v>43550.527280925548</v>
      </c>
      <c r="N44" s="111">
        <v>37</v>
      </c>
    </row>
    <row r="45" spans="1:14" ht="11.25" x14ac:dyDescent="0.2">
      <c r="A45" s="108">
        <v>38</v>
      </c>
      <c r="B45" s="91" t="s">
        <v>106</v>
      </c>
      <c r="C45" s="171">
        <v>334620</v>
      </c>
      <c r="D45" s="171">
        <v>2549838</v>
      </c>
      <c r="E45" s="171">
        <v>8677881</v>
      </c>
      <c r="F45" s="171">
        <v>232694</v>
      </c>
      <c r="G45" s="171">
        <f t="shared" si="0"/>
        <v>11562339</v>
      </c>
      <c r="H45" s="171">
        <v>4468683</v>
      </c>
      <c r="I45" s="171">
        <v>2876735</v>
      </c>
      <c r="J45" s="171">
        <v>0</v>
      </c>
      <c r="K45" s="171">
        <v>907104</v>
      </c>
      <c r="L45" s="171">
        <v>438548.89400891832</v>
      </c>
      <c r="M45" s="171">
        <v>280567.45188513078</v>
      </c>
      <c r="N45" s="108">
        <v>38</v>
      </c>
    </row>
    <row r="46" spans="1:14" ht="11.25" x14ac:dyDescent="0.2">
      <c r="A46" s="108">
        <f>A45</f>
        <v>38</v>
      </c>
      <c r="B46" s="109" t="s">
        <v>107</v>
      </c>
      <c r="C46" s="173">
        <f>SUM(C8:C45)</f>
        <v>51646451</v>
      </c>
      <c r="D46" s="173">
        <f>SUM(D8:D45)</f>
        <v>445152549</v>
      </c>
      <c r="E46" s="173">
        <f>SUM(E8:E45)</f>
        <v>599505320</v>
      </c>
      <c r="F46" s="173">
        <f>SUM(F8:F45)</f>
        <v>44637181</v>
      </c>
      <c r="G46" s="173">
        <f t="shared" si="0"/>
        <v>1096304320</v>
      </c>
      <c r="H46" s="173">
        <f t="shared" ref="H46:M46" si="1">SUM(H8:H45)</f>
        <v>326403535</v>
      </c>
      <c r="I46" s="173">
        <f t="shared" si="1"/>
        <v>237099003</v>
      </c>
      <c r="J46" s="173">
        <f t="shared" si="1"/>
        <v>16431742</v>
      </c>
      <c r="K46" s="173">
        <f t="shared" si="1"/>
        <v>205256490</v>
      </c>
      <c r="L46" s="175">
        <f t="shared" si="1"/>
        <v>55332992.623142362</v>
      </c>
      <c r="M46" s="175">
        <f t="shared" si="1"/>
        <v>36207994.725208864</v>
      </c>
      <c r="N46" s="108">
        <f>N45</f>
        <v>38</v>
      </c>
    </row>
    <row r="47" spans="1:14" ht="9.75" customHeight="1" x14ac:dyDescent="0.2">
      <c r="A47" s="148"/>
      <c r="B47" s="111"/>
      <c r="C47" s="153"/>
      <c r="D47" s="153"/>
      <c r="E47" s="153"/>
      <c r="F47" s="153"/>
      <c r="G47" s="153"/>
      <c r="H47" s="153"/>
      <c r="I47" s="153"/>
      <c r="J47" s="153"/>
      <c r="K47" s="153"/>
      <c r="L47" s="153"/>
      <c r="M47" s="153"/>
      <c r="N47" s="153"/>
    </row>
    <row r="49" s="114" customFormat="1" ht="10.5" customHeight="1" x14ac:dyDescent="0.2"/>
    <row r="50" s="114" customFormat="1" ht="10.5" customHeight="1" x14ac:dyDescent="0.2"/>
    <row r="51" s="114" customFormat="1" ht="10.5" customHeight="1" x14ac:dyDescent="0.2"/>
    <row r="52" s="114" customFormat="1" ht="10.5" customHeight="1" x14ac:dyDescent="0.2"/>
    <row r="53" ht="14.25" customHeight="1" x14ac:dyDescent="0.2"/>
    <row r="54" ht="10.5" customHeight="1" x14ac:dyDescent="0.2"/>
    <row r="55" ht="10.5" customHeight="1" x14ac:dyDescent="0.2"/>
    <row r="56" ht="10.5" customHeight="1" x14ac:dyDescent="0.2"/>
    <row r="57" ht="10.5" customHeight="1" x14ac:dyDescent="0.2"/>
    <row r="58" ht="10.5" customHeight="1" x14ac:dyDescent="0.2"/>
    <row r="59" ht="10.5" customHeight="1" x14ac:dyDescent="0.2"/>
    <row r="60" ht="10.5" customHeight="1" x14ac:dyDescent="0.2"/>
    <row r="61" ht="10.5" customHeight="1" x14ac:dyDescent="0.2"/>
    <row r="62" ht="10.5" customHeight="1" x14ac:dyDescent="0.2"/>
    <row r="106" spans="1:9" ht="10.5" customHeight="1" x14ac:dyDescent="0.2"/>
    <row r="108" spans="1:9" ht="11.25" customHeight="1" x14ac:dyDescent="0.2"/>
    <row r="112" spans="1:9" ht="9.75" customHeight="1" x14ac:dyDescent="0.2">
      <c r="A112" s="113"/>
      <c r="C112" s="113"/>
      <c r="D112" s="113"/>
      <c r="E112" s="113"/>
      <c r="F112" s="113"/>
      <c r="G112" s="113"/>
      <c r="H112" s="113"/>
      <c r="I112" s="113"/>
    </row>
    <row r="113" spans="1:14" ht="9.75" customHeight="1" x14ac:dyDescent="0.2">
      <c r="A113" s="113"/>
      <c r="C113" s="113"/>
      <c r="D113" s="113"/>
      <c r="E113" s="113"/>
      <c r="F113" s="113"/>
      <c r="G113" s="113"/>
      <c r="H113" s="113"/>
      <c r="I113" s="113"/>
    </row>
    <row r="114" spans="1:14" ht="9.75" customHeight="1" x14ac:dyDescent="0.2">
      <c r="A114" s="113"/>
      <c r="C114" s="113"/>
      <c r="D114" s="113"/>
      <c r="E114" s="113"/>
      <c r="F114" s="113"/>
      <c r="G114" s="113"/>
      <c r="H114" s="113"/>
      <c r="I114" s="113"/>
    </row>
    <row r="115" spans="1:14" ht="9.75" customHeight="1" x14ac:dyDescent="0.2">
      <c r="A115" s="113"/>
      <c r="C115" s="113"/>
      <c r="D115" s="113"/>
      <c r="E115" s="113"/>
      <c r="F115" s="113"/>
      <c r="G115" s="113"/>
      <c r="H115" s="113"/>
      <c r="I115" s="113"/>
    </row>
    <row r="116" spans="1:14" ht="9.75" customHeight="1" x14ac:dyDescent="0.2">
      <c r="A116" s="113"/>
      <c r="C116" s="113"/>
      <c r="D116" s="113"/>
      <c r="E116" s="113"/>
      <c r="F116" s="113"/>
      <c r="G116" s="113"/>
      <c r="H116" s="113"/>
      <c r="I116" s="113"/>
    </row>
    <row r="117" spans="1:14" ht="9.75" customHeight="1" x14ac:dyDescent="0.2">
      <c r="A117" s="113"/>
      <c r="C117" s="113"/>
      <c r="D117" s="113"/>
      <c r="E117" s="113"/>
      <c r="F117" s="113"/>
      <c r="G117" s="113"/>
      <c r="H117" s="113"/>
      <c r="I117" s="113"/>
    </row>
    <row r="118" spans="1:14" ht="9.75" customHeight="1" x14ac:dyDescent="0.2">
      <c r="A118" s="113"/>
      <c r="C118" s="113"/>
      <c r="D118" s="113"/>
      <c r="E118" s="113"/>
      <c r="F118" s="113"/>
      <c r="G118" s="113"/>
      <c r="H118" s="113"/>
      <c r="I118" s="113"/>
    </row>
    <row r="119" spans="1:14" ht="9.75" customHeight="1" x14ac:dyDescent="0.2">
      <c r="A119" s="113"/>
      <c r="C119" s="113"/>
      <c r="D119" s="113"/>
      <c r="E119" s="113"/>
      <c r="F119" s="113"/>
      <c r="G119" s="113"/>
      <c r="H119" s="113"/>
      <c r="I119" s="113"/>
    </row>
    <row r="120" spans="1:14" ht="9.75" customHeight="1" x14ac:dyDescent="0.2">
      <c r="A120" s="113"/>
      <c r="C120" s="113"/>
      <c r="D120" s="113"/>
      <c r="E120" s="113"/>
      <c r="F120" s="113"/>
      <c r="G120" s="113"/>
      <c r="H120" s="113"/>
      <c r="I120" s="113"/>
    </row>
    <row r="121" spans="1:14" ht="9.75" customHeight="1" x14ac:dyDescent="0.2">
      <c r="A121" s="113"/>
      <c r="C121" s="113"/>
      <c r="D121" s="113"/>
      <c r="E121" s="113"/>
      <c r="F121" s="113"/>
      <c r="G121" s="113"/>
      <c r="H121" s="113"/>
      <c r="I121" s="113"/>
    </row>
    <row r="122" spans="1:14" ht="9.75" customHeight="1" x14ac:dyDescent="0.2">
      <c r="A122" s="113"/>
      <c r="C122" s="113"/>
      <c r="D122" s="113"/>
      <c r="E122" s="113"/>
      <c r="F122" s="113"/>
      <c r="G122" s="113"/>
      <c r="H122" s="113"/>
      <c r="I122" s="113"/>
    </row>
    <row r="123" spans="1:14" ht="9.75" customHeight="1" x14ac:dyDescent="0.2">
      <c r="A123" s="113"/>
      <c r="C123" s="113"/>
      <c r="D123" s="113"/>
      <c r="E123" s="113"/>
      <c r="F123" s="113"/>
      <c r="G123" s="113"/>
      <c r="H123" s="113"/>
      <c r="I123" s="113"/>
    </row>
    <row r="124" spans="1:14" s="114" customFormat="1" ht="10.5" customHeight="1" x14ac:dyDescent="0.2">
      <c r="A124" s="113"/>
      <c r="B124" s="93"/>
      <c r="C124" s="113"/>
      <c r="D124" s="113"/>
      <c r="E124" s="113"/>
      <c r="F124" s="113"/>
      <c r="G124" s="113"/>
      <c r="H124" s="113"/>
      <c r="I124" s="113"/>
      <c r="J124" s="93"/>
      <c r="K124" s="93"/>
      <c r="L124" s="93"/>
      <c r="M124" s="93"/>
      <c r="N124" s="93"/>
    </row>
    <row r="125" spans="1:14" ht="9.75" customHeight="1" x14ac:dyDescent="0.2">
      <c r="A125" s="113"/>
      <c r="C125" s="113"/>
      <c r="D125" s="113"/>
      <c r="E125" s="113"/>
      <c r="F125" s="113"/>
      <c r="G125" s="113"/>
      <c r="H125" s="113"/>
      <c r="I125" s="113"/>
    </row>
    <row r="126" spans="1:14" ht="9.75" customHeight="1" x14ac:dyDescent="0.2">
      <c r="A126" s="113"/>
      <c r="C126" s="113"/>
      <c r="D126" s="113"/>
      <c r="E126" s="113"/>
      <c r="F126" s="113"/>
      <c r="G126" s="113"/>
      <c r="H126" s="113"/>
      <c r="I126" s="113"/>
    </row>
    <row r="127" spans="1:14" ht="9.75" customHeight="1" x14ac:dyDescent="0.2">
      <c r="A127" s="113"/>
      <c r="C127" s="113"/>
      <c r="D127" s="113"/>
      <c r="E127" s="113"/>
      <c r="F127" s="113"/>
      <c r="G127" s="113"/>
      <c r="H127" s="113"/>
      <c r="I127" s="113"/>
    </row>
    <row r="128" spans="1:14" ht="9.75" customHeight="1" x14ac:dyDescent="0.2">
      <c r="A128" s="113"/>
      <c r="C128" s="113"/>
      <c r="D128" s="113"/>
      <c r="E128" s="113"/>
      <c r="F128" s="113"/>
      <c r="G128" s="113"/>
      <c r="H128" s="113"/>
      <c r="I128" s="113"/>
    </row>
    <row r="129" spans="1:9" ht="9.75" customHeight="1" x14ac:dyDescent="0.2">
      <c r="A129" s="113"/>
      <c r="C129" s="113"/>
      <c r="D129" s="113"/>
      <c r="E129" s="113"/>
      <c r="F129" s="113"/>
      <c r="G129" s="113"/>
      <c r="H129" s="113"/>
      <c r="I129" s="113"/>
    </row>
    <row r="130" spans="1:9" ht="9.75" customHeight="1" x14ac:dyDescent="0.2">
      <c r="A130" s="113"/>
      <c r="C130" s="113"/>
      <c r="D130" s="113"/>
      <c r="E130" s="113"/>
      <c r="F130" s="113"/>
      <c r="G130" s="113"/>
      <c r="H130" s="113"/>
      <c r="I130" s="113"/>
    </row>
    <row r="131" spans="1:9" ht="9.75" customHeight="1" x14ac:dyDescent="0.2">
      <c r="A131" s="113"/>
      <c r="C131" s="113"/>
      <c r="D131" s="113"/>
      <c r="E131" s="113"/>
      <c r="F131" s="113"/>
      <c r="G131" s="113"/>
      <c r="H131" s="113"/>
      <c r="I131" s="113"/>
    </row>
    <row r="132" spans="1:9" ht="9.75" customHeight="1" x14ac:dyDescent="0.2">
      <c r="A132" s="113"/>
      <c r="C132" s="113"/>
      <c r="D132" s="113"/>
      <c r="E132" s="113"/>
      <c r="F132" s="113"/>
      <c r="G132" s="113"/>
      <c r="H132" s="113"/>
      <c r="I132" s="113"/>
    </row>
    <row r="133" spans="1:9" ht="9.75" customHeight="1" x14ac:dyDescent="0.2">
      <c r="A133" s="113"/>
      <c r="C133" s="113"/>
      <c r="D133" s="113"/>
      <c r="E133" s="113"/>
      <c r="F133" s="113"/>
      <c r="G133" s="113"/>
      <c r="H133" s="113"/>
      <c r="I133" s="113"/>
    </row>
    <row r="134" spans="1:9" ht="9.75" customHeight="1" x14ac:dyDescent="0.2">
      <c r="A134" s="113"/>
      <c r="C134" s="113"/>
      <c r="D134" s="113"/>
      <c r="E134" s="113"/>
      <c r="F134" s="113"/>
      <c r="G134" s="113"/>
      <c r="H134" s="113"/>
      <c r="I134" s="113"/>
    </row>
    <row r="135" spans="1:9" ht="9.75" customHeight="1" x14ac:dyDescent="0.2">
      <c r="A135" s="113"/>
      <c r="C135" s="113"/>
      <c r="D135" s="113"/>
      <c r="E135" s="113"/>
      <c r="F135" s="113"/>
      <c r="G135" s="113"/>
      <c r="H135" s="113"/>
      <c r="I135" s="113"/>
    </row>
    <row r="136" spans="1:9" ht="9.75" customHeight="1" x14ac:dyDescent="0.2">
      <c r="A136" s="113"/>
      <c r="C136" s="113"/>
      <c r="D136" s="113"/>
      <c r="E136" s="113"/>
      <c r="F136" s="113"/>
      <c r="G136" s="113"/>
      <c r="H136" s="113"/>
      <c r="I136" s="113"/>
    </row>
    <row r="137" spans="1:9" ht="9.75" customHeight="1" x14ac:dyDescent="0.2">
      <c r="A137" s="113"/>
      <c r="C137" s="113"/>
      <c r="D137" s="113"/>
      <c r="E137" s="113"/>
      <c r="F137" s="113"/>
      <c r="G137" s="113"/>
      <c r="H137" s="113"/>
      <c r="I137" s="113"/>
    </row>
    <row r="138" spans="1:9" ht="9.75" customHeight="1" x14ac:dyDescent="0.2">
      <c r="A138" s="113"/>
      <c r="C138" s="113"/>
      <c r="D138" s="113"/>
      <c r="E138" s="113"/>
      <c r="F138" s="113"/>
      <c r="G138" s="113"/>
      <c r="H138" s="113"/>
      <c r="I138" s="113"/>
    </row>
    <row r="139" spans="1:9" ht="9.75" customHeight="1" x14ac:dyDescent="0.2">
      <c r="A139" s="113"/>
      <c r="C139" s="113"/>
      <c r="D139" s="113"/>
      <c r="E139" s="113"/>
      <c r="F139" s="113"/>
      <c r="G139" s="113"/>
      <c r="H139" s="113"/>
      <c r="I139" s="113"/>
    </row>
    <row r="140" spans="1:9" ht="9.75" customHeight="1" x14ac:dyDescent="0.2">
      <c r="A140" s="113"/>
      <c r="C140" s="113"/>
      <c r="D140" s="113"/>
      <c r="E140" s="113"/>
      <c r="F140" s="113"/>
      <c r="G140" s="113"/>
      <c r="H140" s="113"/>
      <c r="I140" s="113"/>
    </row>
    <row r="141" spans="1:9" ht="9.75" customHeight="1" x14ac:dyDescent="0.2">
      <c r="A141" s="113"/>
      <c r="C141" s="113"/>
      <c r="D141" s="113"/>
      <c r="E141" s="113"/>
      <c r="F141" s="113"/>
      <c r="G141" s="113"/>
      <c r="H141" s="113"/>
      <c r="I141" s="113"/>
    </row>
    <row r="142" spans="1:9" ht="9.75" customHeight="1" x14ac:dyDescent="0.2">
      <c r="A142" s="113"/>
      <c r="C142" s="113"/>
      <c r="D142" s="113"/>
      <c r="E142" s="113"/>
      <c r="F142" s="113"/>
      <c r="G142" s="113"/>
      <c r="H142" s="113"/>
      <c r="I142" s="113"/>
    </row>
    <row r="143" spans="1:9" ht="9.75" customHeight="1" x14ac:dyDescent="0.2">
      <c r="A143" s="113"/>
      <c r="C143" s="113"/>
      <c r="D143" s="113"/>
      <c r="E143" s="113"/>
      <c r="F143" s="113"/>
      <c r="G143" s="113"/>
      <c r="H143" s="113"/>
      <c r="I143" s="113"/>
    </row>
    <row r="144" spans="1:9" ht="9.75" customHeight="1" x14ac:dyDescent="0.2">
      <c r="A144" s="113"/>
      <c r="C144" s="113"/>
      <c r="D144" s="113"/>
      <c r="E144" s="113"/>
      <c r="F144" s="113"/>
      <c r="G144" s="113"/>
      <c r="H144" s="113"/>
      <c r="I144" s="113"/>
    </row>
    <row r="145" spans="1:9" ht="9.75" customHeight="1" x14ac:dyDescent="0.2">
      <c r="A145" s="113"/>
      <c r="C145" s="113"/>
      <c r="D145" s="113"/>
      <c r="E145" s="113"/>
      <c r="F145" s="113"/>
      <c r="G145" s="113"/>
      <c r="H145" s="113"/>
      <c r="I145" s="113"/>
    </row>
    <row r="146" spans="1:9" ht="9.75" customHeight="1" x14ac:dyDescent="0.2">
      <c r="A146" s="113"/>
      <c r="C146" s="113"/>
      <c r="D146" s="113"/>
      <c r="E146" s="113"/>
      <c r="F146" s="113"/>
      <c r="G146" s="113"/>
      <c r="H146" s="113"/>
      <c r="I146" s="113"/>
    </row>
    <row r="147" spans="1:9" ht="9.75" customHeight="1" x14ac:dyDescent="0.2">
      <c r="A147" s="113"/>
      <c r="C147" s="113"/>
      <c r="D147" s="113"/>
      <c r="E147" s="113"/>
      <c r="F147" s="113"/>
      <c r="G147" s="113"/>
      <c r="H147" s="113"/>
      <c r="I147" s="113"/>
    </row>
    <row r="148" spans="1:9" ht="9.75" customHeight="1" x14ac:dyDescent="0.2">
      <c r="A148" s="113"/>
      <c r="C148" s="113"/>
      <c r="D148" s="113"/>
      <c r="E148" s="113"/>
      <c r="F148" s="113"/>
      <c r="G148" s="113"/>
      <c r="H148" s="113"/>
      <c r="I148" s="113"/>
    </row>
    <row r="149" spans="1:9" ht="9.75" customHeight="1" x14ac:dyDescent="0.2">
      <c r="A149" s="113"/>
      <c r="C149" s="113"/>
      <c r="D149" s="113"/>
      <c r="E149" s="113"/>
      <c r="F149" s="113"/>
      <c r="G149" s="113"/>
      <c r="H149" s="113"/>
      <c r="I149" s="113"/>
    </row>
    <row r="150" spans="1:9" ht="9.75" customHeight="1" x14ac:dyDescent="0.2">
      <c r="A150" s="113"/>
      <c r="C150" s="113"/>
      <c r="D150" s="113"/>
      <c r="E150" s="113"/>
      <c r="F150" s="113"/>
      <c r="G150" s="113"/>
      <c r="H150" s="113"/>
      <c r="I150" s="113"/>
    </row>
    <row r="151" spans="1:9" ht="9.75" customHeight="1" x14ac:dyDescent="0.2">
      <c r="A151" s="113"/>
      <c r="C151" s="113"/>
      <c r="D151" s="113"/>
      <c r="E151" s="113"/>
      <c r="F151" s="113"/>
      <c r="G151" s="113"/>
      <c r="H151" s="113"/>
      <c r="I151" s="113"/>
    </row>
    <row r="152" spans="1:9" ht="9.75" customHeight="1" x14ac:dyDescent="0.2">
      <c r="A152" s="113"/>
      <c r="C152" s="113"/>
      <c r="D152" s="113"/>
      <c r="E152" s="113"/>
      <c r="F152" s="113"/>
      <c r="G152" s="113"/>
      <c r="H152" s="113"/>
      <c r="I152" s="113"/>
    </row>
    <row r="153" spans="1:9" ht="9.75" customHeight="1" x14ac:dyDescent="0.2">
      <c r="A153" s="113"/>
      <c r="C153" s="113"/>
      <c r="D153" s="113"/>
      <c r="E153" s="113"/>
      <c r="F153" s="113"/>
      <c r="G153" s="113"/>
      <c r="H153" s="113"/>
      <c r="I153" s="113"/>
    </row>
    <row r="154" spans="1:9" ht="9.75" customHeight="1" x14ac:dyDescent="0.2">
      <c r="A154" s="113"/>
      <c r="C154" s="113"/>
      <c r="D154" s="113"/>
      <c r="E154" s="113"/>
      <c r="F154" s="113"/>
      <c r="G154" s="113"/>
      <c r="H154" s="113"/>
      <c r="I154" s="113"/>
    </row>
    <row r="155" spans="1:9" ht="9.75" customHeight="1" x14ac:dyDescent="0.2">
      <c r="A155" s="113"/>
      <c r="C155" s="113"/>
      <c r="D155" s="113"/>
      <c r="E155" s="113"/>
      <c r="F155" s="113"/>
      <c r="G155" s="113"/>
      <c r="H155" s="113"/>
      <c r="I155" s="113"/>
    </row>
    <row r="156" spans="1:9" ht="9.75" customHeight="1" x14ac:dyDescent="0.2">
      <c r="A156" s="113"/>
      <c r="C156" s="113"/>
      <c r="D156" s="113"/>
      <c r="E156" s="113"/>
      <c r="F156" s="113"/>
      <c r="G156" s="113"/>
      <c r="H156" s="113"/>
      <c r="I156" s="113"/>
    </row>
    <row r="157" spans="1:9" ht="9.75" customHeight="1" x14ac:dyDescent="0.2">
      <c r="A157" s="113"/>
      <c r="C157" s="113"/>
      <c r="D157" s="113"/>
      <c r="E157" s="113"/>
      <c r="F157" s="113"/>
      <c r="G157" s="113"/>
      <c r="H157" s="113"/>
      <c r="I157" s="113"/>
    </row>
    <row r="158" spans="1:9" ht="9.75" customHeight="1" x14ac:dyDescent="0.2">
      <c r="A158" s="113"/>
      <c r="C158" s="113"/>
      <c r="D158" s="113"/>
      <c r="E158" s="113"/>
      <c r="F158" s="113"/>
      <c r="G158" s="113"/>
      <c r="H158" s="113"/>
      <c r="I158" s="113"/>
    </row>
    <row r="159" spans="1:9" ht="9.75" customHeight="1" x14ac:dyDescent="0.2">
      <c r="A159" s="113"/>
      <c r="C159" s="113"/>
      <c r="D159" s="113"/>
      <c r="E159" s="113"/>
      <c r="F159" s="113"/>
      <c r="G159" s="113"/>
      <c r="H159" s="113"/>
      <c r="I159" s="113"/>
    </row>
    <row r="160" spans="1:9" ht="9.75" customHeight="1" x14ac:dyDescent="0.2">
      <c r="A160" s="113"/>
      <c r="C160" s="113"/>
      <c r="D160" s="113"/>
      <c r="E160" s="113"/>
      <c r="F160" s="113"/>
      <c r="G160" s="113"/>
      <c r="H160" s="113"/>
      <c r="I160" s="113"/>
    </row>
    <row r="161" spans="1:9" ht="9.75" customHeight="1" x14ac:dyDescent="0.2">
      <c r="A161" s="113"/>
      <c r="C161" s="113"/>
      <c r="D161" s="113"/>
      <c r="E161" s="113"/>
      <c r="F161" s="113"/>
      <c r="G161" s="113"/>
      <c r="H161" s="113"/>
      <c r="I161" s="113"/>
    </row>
  </sheetData>
  <mergeCells count="1">
    <mergeCell ref="L6:M6"/>
  </mergeCells>
  <printOptions gridLines="1" gridLinesSet="0"/>
  <pageMargins left="0.5" right="0.25" top="0.5" bottom="0.3" header="0" footer="0"/>
  <pageSetup paperSize="5" pageOrder="overThenDown"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workbookViewId="0"/>
  </sheetViews>
  <sheetFormatPr defaultRowHeight="11.25" x14ac:dyDescent="0.2"/>
  <cols>
    <col min="1" max="1" width="4" style="93" bestFit="1" customWidth="1"/>
    <col min="2" max="2" width="14.1640625" style="93" bestFit="1" customWidth="1"/>
    <col min="3" max="3" width="13.6640625" style="93" bestFit="1" customWidth="1"/>
    <col min="4" max="4" width="17.6640625" style="93" customWidth="1"/>
    <col min="5" max="5" width="16.6640625" style="93" customWidth="1"/>
    <col min="6" max="6" width="19.83203125" style="93" customWidth="1"/>
    <col min="7" max="7" width="15.1640625" style="93" bestFit="1" customWidth="1"/>
    <col min="8" max="8" width="15" style="93" customWidth="1"/>
    <col min="9" max="9" width="19.5" style="93" bestFit="1" customWidth="1"/>
    <col min="10" max="10" width="16" style="93" bestFit="1" customWidth="1"/>
    <col min="11" max="11" width="15" style="93" customWidth="1"/>
    <col min="12" max="12" width="13.1640625" style="93" customWidth="1"/>
    <col min="13" max="13" width="14" style="93" customWidth="1"/>
    <col min="14" max="14" width="5.83203125" style="93" customWidth="1"/>
    <col min="15" max="16384" width="9.33203125" style="93"/>
  </cols>
  <sheetData>
    <row r="1" spans="1:14" s="114" customFormat="1" ht="10.5" customHeight="1" x14ac:dyDescent="0.2">
      <c r="A1" s="140" t="s">
        <v>46</v>
      </c>
      <c r="B1" s="111"/>
      <c r="C1" s="140"/>
      <c r="D1" s="140"/>
      <c r="E1" s="140"/>
      <c r="F1" s="135"/>
      <c r="G1" s="158"/>
      <c r="H1" s="159"/>
      <c r="I1" s="140"/>
      <c r="J1" s="140"/>
      <c r="K1" s="140"/>
      <c r="L1" s="140"/>
      <c r="M1" s="135"/>
      <c r="N1" s="158"/>
    </row>
    <row r="2" spans="1:14" s="114" customFormat="1" ht="12" x14ac:dyDescent="0.2">
      <c r="A2" s="160" t="s">
        <v>323</v>
      </c>
      <c r="B2" s="111"/>
      <c r="C2" s="140"/>
      <c r="D2" s="140"/>
      <c r="E2" s="140"/>
      <c r="F2" s="135"/>
      <c r="G2" s="158"/>
      <c r="H2" s="159"/>
      <c r="I2" s="140"/>
      <c r="J2" s="140"/>
      <c r="K2" s="140"/>
      <c r="L2" s="140"/>
      <c r="M2" s="135"/>
      <c r="N2" s="158"/>
    </row>
    <row r="3" spans="1:14" s="114" customFormat="1" ht="10.5" customHeight="1" x14ac:dyDescent="0.2">
      <c r="A3" s="161" t="s">
        <v>48</v>
      </c>
      <c r="B3" s="111"/>
      <c r="C3" s="140"/>
      <c r="D3" s="162"/>
      <c r="E3" s="140"/>
      <c r="F3" s="135"/>
      <c r="G3" s="158"/>
      <c r="H3" s="163"/>
      <c r="I3" s="140"/>
      <c r="J3" s="140"/>
      <c r="K3" s="140"/>
      <c r="L3" s="140"/>
      <c r="M3" s="140"/>
      <c r="N3" s="140"/>
    </row>
    <row r="4" spans="1:14" s="114" customFormat="1" ht="10.5" customHeight="1" x14ac:dyDescent="0.2">
      <c r="A4" s="161"/>
      <c r="B4" s="111"/>
      <c r="C4" s="140"/>
      <c r="D4" s="162"/>
      <c r="E4" s="140"/>
      <c r="F4" s="135"/>
      <c r="G4" s="158"/>
      <c r="H4" s="163"/>
      <c r="I4" s="140"/>
      <c r="J4" s="140"/>
      <c r="K4" s="140"/>
      <c r="L4" s="140"/>
      <c r="M4" s="140"/>
      <c r="N4" s="140"/>
    </row>
    <row r="5" spans="1:14" ht="10.5" customHeight="1" x14ac:dyDescent="0.2">
      <c r="A5" s="111"/>
      <c r="B5" s="111"/>
      <c r="C5" s="111"/>
      <c r="D5" s="111"/>
      <c r="E5" s="111"/>
      <c r="F5" s="109"/>
      <c r="G5" s="111"/>
      <c r="H5" s="111"/>
      <c r="I5" s="111"/>
      <c r="J5" s="111"/>
      <c r="K5" s="111"/>
      <c r="L5" s="164" t="s">
        <v>251</v>
      </c>
      <c r="M5" s="165"/>
      <c r="N5" s="111"/>
    </row>
    <row r="6" spans="1:14" ht="30.75" customHeight="1" x14ac:dyDescent="0.2">
      <c r="A6" s="111"/>
      <c r="B6" s="111"/>
      <c r="C6" s="111"/>
      <c r="D6" s="111"/>
      <c r="E6" s="111"/>
      <c r="F6" s="166" t="s">
        <v>251</v>
      </c>
      <c r="G6" s="111"/>
      <c r="H6" s="97" t="s">
        <v>290</v>
      </c>
      <c r="I6" s="97"/>
      <c r="J6" s="97"/>
      <c r="K6" s="97"/>
      <c r="L6" s="291" t="s">
        <v>253</v>
      </c>
      <c r="M6" s="291"/>
      <c r="N6" s="111"/>
    </row>
    <row r="7" spans="1:14" s="102" customFormat="1" ht="22.5" x14ac:dyDescent="0.2">
      <c r="A7" s="152" t="s">
        <v>55</v>
      </c>
      <c r="B7" s="152" t="s">
        <v>57</v>
      </c>
      <c r="C7" s="167" t="s">
        <v>324</v>
      </c>
      <c r="D7" s="168" t="s">
        <v>325</v>
      </c>
      <c r="E7" s="168" t="s">
        <v>326</v>
      </c>
      <c r="F7" s="168" t="s">
        <v>327</v>
      </c>
      <c r="G7" s="152" t="s">
        <v>107</v>
      </c>
      <c r="H7" s="123" t="s">
        <v>301</v>
      </c>
      <c r="I7" s="123" t="s">
        <v>59</v>
      </c>
      <c r="J7" s="123" t="s">
        <v>60</v>
      </c>
      <c r="K7" s="123" t="s">
        <v>302</v>
      </c>
      <c r="L7" s="152" t="s">
        <v>262</v>
      </c>
      <c r="M7" s="152" t="s">
        <v>263</v>
      </c>
      <c r="N7" s="152" t="s">
        <v>55</v>
      </c>
    </row>
    <row r="8" spans="1:14" x14ac:dyDescent="0.2">
      <c r="A8" s="111">
        <v>1</v>
      </c>
      <c r="B8" s="111" t="s">
        <v>108</v>
      </c>
      <c r="C8" s="169">
        <v>600686</v>
      </c>
      <c r="D8" s="169">
        <v>7594750</v>
      </c>
      <c r="E8" s="169">
        <v>5029637</v>
      </c>
      <c r="F8" s="169">
        <v>137581</v>
      </c>
      <c r="G8" s="169">
        <f t="shared" ref="G8:G71" si="0">(C8+D8+E8)</f>
        <v>13225073</v>
      </c>
      <c r="H8" s="169">
        <v>3885773</v>
      </c>
      <c r="I8" s="169">
        <v>2446368</v>
      </c>
      <c r="J8" s="169">
        <v>0</v>
      </c>
      <c r="K8" s="169">
        <v>4930652</v>
      </c>
      <c r="L8" s="169">
        <v>1046299.7677054195</v>
      </c>
      <c r="M8" s="169">
        <v>1001864.5269624911</v>
      </c>
      <c r="N8" s="111">
        <v>1</v>
      </c>
    </row>
    <row r="9" spans="1:14" x14ac:dyDescent="0.2">
      <c r="A9" s="111">
        <v>2</v>
      </c>
      <c r="B9" s="111" t="s">
        <v>109</v>
      </c>
      <c r="C9" s="170">
        <v>711053</v>
      </c>
      <c r="D9" s="170">
        <v>13661935</v>
      </c>
      <c r="E9" s="170">
        <v>26565674</v>
      </c>
      <c r="F9" s="170">
        <v>896124</v>
      </c>
      <c r="G9" s="170">
        <f t="shared" si="0"/>
        <v>40938662</v>
      </c>
      <c r="H9" s="170">
        <v>11909371</v>
      </c>
      <c r="I9" s="170">
        <v>7078960</v>
      </c>
      <c r="J9" s="170">
        <v>157495</v>
      </c>
      <c r="K9" s="170">
        <v>8347143</v>
      </c>
      <c r="L9" s="170">
        <v>978940.88905191037</v>
      </c>
      <c r="M9" s="170">
        <v>557159.6331801397</v>
      </c>
      <c r="N9" s="111">
        <v>2</v>
      </c>
    </row>
    <row r="10" spans="1:14" x14ac:dyDescent="0.2">
      <c r="A10" s="111">
        <v>3</v>
      </c>
      <c r="B10" s="111" t="s">
        <v>110</v>
      </c>
      <c r="C10" s="170">
        <v>171437</v>
      </c>
      <c r="D10" s="170">
        <v>4933270</v>
      </c>
      <c r="E10" s="170">
        <v>4008010</v>
      </c>
      <c r="F10" s="170">
        <v>131395</v>
      </c>
      <c r="G10" s="170">
        <f t="shared" si="0"/>
        <v>9112717</v>
      </c>
      <c r="H10" s="170">
        <v>3179706</v>
      </c>
      <c r="I10" s="170">
        <v>1575234</v>
      </c>
      <c r="J10" s="170">
        <v>0</v>
      </c>
      <c r="K10" s="170">
        <v>3670541</v>
      </c>
      <c r="L10" s="170">
        <v>402776.65885524871</v>
      </c>
      <c r="M10" s="170">
        <v>433326.63676997717</v>
      </c>
      <c r="N10" s="111">
        <v>3</v>
      </c>
    </row>
    <row r="11" spans="1:14" x14ac:dyDescent="0.2">
      <c r="A11" s="111">
        <v>4</v>
      </c>
      <c r="B11" s="111" t="s">
        <v>111</v>
      </c>
      <c r="C11" s="170">
        <v>131982</v>
      </c>
      <c r="D11" s="170">
        <v>3011071</v>
      </c>
      <c r="E11" s="170">
        <v>1705271</v>
      </c>
      <c r="F11" s="170">
        <v>160780</v>
      </c>
      <c r="G11" s="170">
        <f t="shared" si="0"/>
        <v>4848324</v>
      </c>
      <c r="H11" s="170">
        <v>904802</v>
      </c>
      <c r="I11" s="170">
        <v>814228</v>
      </c>
      <c r="J11" s="170">
        <v>0</v>
      </c>
      <c r="K11" s="170">
        <v>2392965</v>
      </c>
      <c r="L11" s="170">
        <v>330238.56863567099</v>
      </c>
      <c r="M11" s="170">
        <v>179335.17778395332</v>
      </c>
      <c r="N11" s="111">
        <v>4</v>
      </c>
    </row>
    <row r="12" spans="1:14" x14ac:dyDescent="0.2">
      <c r="A12" s="111">
        <v>5</v>
      </c>
      <c r="B12" s="111" t="s">
        <v>112</v>
      </c>
      <c r="C12" s="170">
        <v>239493</v>
      </c>
      <c r="D12" s="170">
        <v>5504870</v>
      </c>
      <c r="E12" s="170">
        <v>4227864</v>
      </c>
      <c r="F12" s="170">
        <v>258846</v>
      </c>
      <c r="G12" s="170">
        <f t="shared" si="0"/>
        <v>9972227</v>
      </c>
      <c r="H12" s="170">
        <v>2618605</v>
      </c>
      <c r="I12" s="170">
        <v>1448322</v>
      </c>
      <c r="J12" s="170">
        <v>0</v>
      </c>
      <c r="K12" s="170">
        <v>3984327</v>
      </c>
      <c r="L12" s="170">
        <v>430105.0149769056</v>
      </c>
      <c r="M12" s="170">
        <v>559992.52339002385</v>
      </c>
      <c r="N12" s="111">
        <v>5</v>
      </c>
    </row>
    <row r="13" spans="1:14" x14ac:dyDescent="0.2">
      <c r="A13" s="111">
        <v>6</v>
      </c>
      <c r="B13" s="111" t="s">
        <v>113</v>
      </c>
      <c r="C13" s="170">
        <v>120000</v>
      </c>
      <c r="D13" s="170">
        <v>2300393</v>
      </c>
      <c r="E13" s="170">
        <v>3328623</v>
      </c>
      <c r="F13" s="170">
        <v>41167</v>
      </c>
      <c r="G13" s="170">
        <f t="shared" si="0"/>
        <v>5749016</v>
      </c>
      <c r="H13" s="170">
        <v>2029013</v>
      </c>
      <c r="I13" s="170">
        <v>1009816</v>
      </c>
      <c r="J13" s="170">
        <v>0</v>
      </c>
      <c r="K13" s="170">
        <v>1664983</v>
      </c>
      <c r="L13" s="170">
        <v>356251.3268134651</v>
      </c>
      <c r="M13" s="170">
        <v>371158.78845729894</v>
      </c>
      <c r="N13" s="111">
        <v>6</v>
      </c>
    </row>
    <row r="14" spans="1:14" x14ac:dyDescent="0.2">
      <c r="A14" s="111">
        <v>7</v>
      </c>
      <c r="B14" s="111" t="s">
        <v>114</v>
      </c>
      <c r="C14" s="170">
        <v>27013635</v>
      </c>
      <c r="D14" s="170">
        <v>32261607</v>
      </c>
      <c r="E14" s="170">
        <v>126402766</v>
      </c>
      <c r="F14" s="170">
        <v>2888333</v>
      </c>
      <c r="G14" s="170">
        <f t="shared" si="0"/>
        <v>185678008</v>
      </c>
      <c r="H14" s="170">
        <v>21746633</v>
      </c>
      <c r="I14" s="170">
        <v>16117087</v>
      </c>
      <c r="J14" s="170">
        <v>18791247</v>
      </c>
      <c r="K14" s="170">
        <v>4370227</v>
      </c>
      <c r="L14" s="170">
        <v>3231348.1103527923</v>
      </c>
      <c r="M14" s="170">
        <v>599829.9049561905</v>
      </c>
      <c r="N14" s="111">
        <v>7</v>
      </c>
    </row>
    <row r="15" spans="1:14" x14ac:dyDescent="0.2">
      <c r="A15" s="111">
        <v>8</v>
      </c>
      <c r="B15" s="111" t="s">
        <v>115</v>
      </c>
      <c r="C15" s="170">
        <v>531936</v>
      </c>
      <c r="D15" s="170">
        <v>8115587</v>
      </c>
      <c r="E15" s="170">
        <v>15853138</v>
      </c>
      <c r="F15" s="170">
        <v>319640</v>
      </c>
      <c r="G15" s="170">
        <f t="shared" si="0"/>
        <v>24500661</v>
      </c>
      <c r="H15" s="170">
        <v>8284619</v>
      </c>
      <c r="I15" s="170">
        <v>6890996</v>
      </c>
      <c r="J15" s="170">
        <v>0</v>
      </c>
      <c r="K15" s="170">
        <v>5197771</v>
      </c>
      <c r="L15" s="170">
        <v>995016.40825833753</v>
      </c>
      <c r="M15" s="170">
        <v>856491.70496631786</v>
      </c>
      <c r="N15" s="111">
        <v>8</v>
      </c>
    </row>
    <row r="16" spans="1:14" x14ac:dyDescent="0.2">
      <c r="A16" s="111">
        <v>9</v>
      </c>
      <c r="B16" s="111" t="s">
        <v>116</v>
      </c>
      <c r="C16" s="170">
        <v>95210</v>
      </c>
      <c r="D16" s="170">
        <v>924772</v>
      </c>
      <c r="E16" s="170">
        <v>895290</v>
      </c>
      <c r="F16" s="170">
        <v>85875</v>
      </c>
      <c r="G16" s="170">
        <f t="shared" si="0"/>
        <v>1915272</v>
      </c>
      <c r="H16" s="170">
        <v>495964</v>
      </c>
      <c r="I16" s="170">
        <v>420612</v>
      </c>
      <c r="J16" s="170">
        <v>0</v>
      </c>
      <c r="K16" s="170">
        <v>478335</v>
      </c>
      <c r="L16" s="170">
        <v>145494.12468165607</v>
      </c>
      <c r="M16" s="170">
        <v>56121.37354968502</v>
      </c>
      <c r="N16" s="111">
        <v>9</v>
      </c>
    </row>
    <row r="17" spans="1:14" x14ac:dyDescent="0.2">
      <c r="A17" s="111">
        <v>10</v>
      </c>
      <c r="B17" s="111" t="s">
        <v>117</v>
      </c>
      <c r="C17" s="170">
        <v>576509</v>
      </c>
      <c r="D17" s="170">
        <v>6524408</v>
      </c>
      <c r="E17" s="170">
        <v>11202513</v>
      </c>
      <c r="F17" s="170">
        <v>269280</v>
      </c>
      <c r="G17" s="170">
        <f t="shared" si="0"/>
        <v>18303430</v>
      </c>
      <c r="H17" s="170">
        <v>5310407</v>
      </c>
      <c r="I17" s="170">
        <v>3788068</v>
      </c>
      <c r="J17" s="170">
        <v>0</v>
      </c>
      <c r="K17" s="170">
        <v>4782777</v>
      </c>
      <c r="L17" s="170">
        <v>765733.45104383689</v>
      </c>
      <c r="M17" s="170">
        <v>755495.2425884594</v>
      </c>
      <c r="N17" s="111">
        <v>10</v>
      </c>
    </row>
    <row r="18" spans="1:14" x14ac:dyDescent="0.2">
      <c r="A18" s="111">
        <v>11</v>
      </c>
      <c r="B18" s="111" t="s">
        <v>118</v>
      </c>
      <c r="C18" s="170">
        <v>84390</v>
      </c>
      <c r="D18" s="170">
        <v>2531937</v>
      </c>
      <c r="E18" s="170">
        <v>1337176</v>
      </c>
      <c r="F18" s="170">
        <v>27374</v>
      </c>
      <c r="G18" s="170">
        <f t="shared" si="0"/>
        <v>3953503</v>
      </c>
      <c r="H18" s="170">
        <v>1163166</v>
      </c>
      <c r="I18" s="170">
        <v>644552</v>
      </c>
      <c r="J18" s="170">
        <v>0</v>
      </c>
      <c r="K18" s="170">
        <v>1902764</v>
      </c>
      <c r="L18" s="170">
        <v>279878.05100247607</v>
      </c>
      <c r="M18" s="170">
        <v>100474.98064515246</v>
      </c>
      <c r="N18" s="111">
        <v>11</v>
      </c>
    </row>
    <row r="19" spans="1:14" x14ac:dyDescent="0.2">
      <c r="A19" s="111">
        <v>12</v>
      </c>
      <c r="B19" s="111" t="s">
        <v>119</v>
      </c>
      <c r="C19" s="170">
        <v>315100</v>
      </c>
      <c r="D19" s="170">
        <v>1356136</v>
      </c>
      <c r="E19" s="170">
        <v>3385747</v>
      </c>
      <c r="F19" s="170">
        <v>483464</v>
      </c>
      <c r="G19" s="170">
        <f t="shared" si="0"/>
        <v>5056983</v>
      </c>
      <c r="H19" s="170">
        <v>1735327</v>
      </c>
      <c r="I19" s="170">
        <v>853635</v>
      </c>
      <c r="J19" s="170">
        <v>0</v>
      </c>
      <c r="K19" s="170">
        <v>595562</v>
      </c>
      <c r="L19" s="170">
        <v>451728.58628820383</v>
      </c>
      <c r="M19" s="170">
        <v>176176.09671225396</v>
      </c>
      <c r="N19" s="111">
        <v>12</v>
      </c>
    </row>
    <row r="20" spans="1:14" x14ac:dyDescent="0.2">
      <c r="A20" s="111">
        <v>13</v>
      </c>
      <c r="B20" s="111" t="s">
        <v>120</v>
      </c>
      <c r="C20" s="170">
        <v>104978</v>
      </c>
      <c r="D20" s="170">
        <v>3081549</v>
      </c>
      <c r="E20" s="170">
        <v>2901056</v>
      </c>
      <c r="F20" s="170">
        <v>11937</v>
      </c>
      <c r="G20" s="170">
        <f t="shared" si="0"/>
        <v>6087583</v>
      </c>
      <c r="H20" s="170">
        <v>1875524</v>
      </c>
      <c r="I20" s="170">
        <v>1294499</v>
      </c>
      <c r="J20" s="170">
        <v>0</v>
      </c>
      <c r="K20" s="170">
        <v>1932465</v>
      </c>
      <c r="L20" s="170">
        <v>343215.41267909564</v>
      </c>
      <c r="M20" s="170">
        <v>682426.6928628094</v>
      </c>
      <c r="N20" s="111">
        <v>13</v>
      </c>
    </row>
    <row r="21" spans="1:14" x14ac:dyDescent="0.2">
      <c r="A21" s="111">
        <v>14</v>
      </c>
      <c r="B21" s="111" t="s">
        <v>121</v>
      </c>
      <c r="C21" s="170">
        <v>347242</v>
      </c>
      <c r="D21" s="170">
        <v>4486254</v>
      </c>
      <c r="E21" s="170">
        <v>10086013</v>
      </c>
      <c r="F21" s="170">
        <v>44689</v>
      </c>
      <c r="G21" s="170">
        <f t="shared" si="0"/>
        <v>14919509</v>
      </c>
      <c r="H21" s="170">
        <v>4000243</v>
      </c>
      <c r="I21" s="170">
        <v>3591792</v>
      </c>
      <c r="J21" s="170">
        <v>1520158</v>
      </c>
      <c r="K21" s="170">
        <v>3168717</v>
      </c>
      <c r="L21" s="170">
        <v>514890.2600109434</v>
      </c>
      <c r="M21" s="170">
        <v>1627393.8897101609</v>
      </c>
      <c r="N21" s="111">
        <v>14</v>
      </c>
    </row>
    <row r="22" spans="1:14" x14ac:dyDescent="0.2">
      <c r="A22" s="111">
        <v>15</v>
      </c>
      <c r="B22" s="111" t="s">
        <v>122</v>
      </c>
      <c r="C22" s="170">
        <v>114033</v>
      </c>
      <c r="D22" s="170">
        <v>1715300</v>
      </c>
      <c r="E22" s="170">
        <v>3319720</v>
      </c>
      <c r="F22" s="170">
        <v>23745</v>
      </c>
      <c r="G22" s="170">
        <f t="shared" si="0"/>
        <v>5149053</v>
      </c>
      <c r="H22" s="170">
        <v>1872087</v>
      </c>
      <c r="I22" s="170">
        <v>1005331</v>
      </c>
      <c r="J22" s="170">
        <v>0</v>
      </c>
      <c r="K22" s="170">
        <v>1384677</v>
      </c>
      <c r="L22" s="170">
        <v>318138.98285520147</v>
      </c>
      <c r="M22" s="170">
        <v>437156.69863269036</v>
      </c>
      <c r="N22" s="111">
        <v>15</v>
      </c>
    </row>
    <row r="23" spans="1:14" x14ac:dyDescent="0.2">
      <c r="A23" s="111">
        <v>16</v>
      </c>
      <c r="B23" s="111" t="s">
        <v>123</v>
      </c>
      <c r="C23" s="170">
        <v>409181</v>
      </c>
      <c r="D23" s="170">
        <v>10241268</v>
      </c>
      <c r="E23" s="170">
        <v>10094345</v>
      </c>
      <c r="F23" s="170">
        <v>373706</v>
      </c>
      <c r="G23" s="170">
        <f t="shared" si="0"/>
        <v>20744794</v>
      </c>
      <c r="H23" s="170">
        <v>6002790</v>
      </c>
      <c r="I23" s="170">
        <v>4011594</v>
      </c>
      <c r="J23" s="170">
        <v>31648</v>
      </c>
      <c r="K23" s="170">
        <v>7412448</v>
      </c>
      <c r="L23" s="170">
        <v>848656.2031040052</v>
      </c>
      <c r="M23" s="170">
        <v>1146662.234045747</v>
      </c>
      <c r="N23" s="111">
        <v>16</v>
      </c>
    </row>
    <row r="24" spans="1:14" x14ac:dyDescent="0.2">
      <c r="A24" s="111">
        <v>17</v>
      </c>
      <c r="B24" s="111" t="s">
        <v>124</v>
      </c>
      <c r="C24" s="170">
        <v>239872</v>
      </c>
      <c r="D24" s="170">
        <v>3805151</v>
      </c>
      <c r="E24" s="170">
        <v>5161188</v>
      </c>
      <c r="F24" s="170">
        <v>294791</v>
      </c>
      <c r="G24" s="170">
        <f t="shared" si="0"/>
        <v>9206211</v>
      </c>
      <c r="H24" s="170">
        <v>2974724</v>
      </c>
      <c r="I24" s="170">
        <v>1861556</v>
      </c>
      <c r="J24" s="170">
        <v>0</v>
      </c>
      <c r="K24" s="170">
        <v>2342949</v>
      </c>
      <c r="L24" s="170">
        <v>600287.23318125866</v>
      </c>
      <c r="M24" s="170">
        <v>403648.99349859753</v>
      </c>
      <c r="N24" s="111">
        <v>17</v>
      </c>
    </row>
    <row r="25" spans="1:14" x14ac:dyDescent="0.2">
      <c r="A25" s="111">
        <v>18</v>
      </c>
      <c r="B25" s="111" t="s">
        <v>125</v>
      </c>
      <c r="C25" s="170">
        <v>268459</v>
      </c>
      <c r="D25" s="170">
        <v>11799415</v>
      </c>
      <c r="E25" s="170">
        <v>5755193</v>
      </c>
      <c r="F25" s="170">
        <v>153070</v>
      </c>
      <c r="G25" s="170">
        <f t="shared" si="0"/>
        <v>17823067</v>
      </c>
      <c r="H25" s="170">
        <v>5503741</v>
      </c>
      <c r="I25" s="170">
        <v>2281258</v>
      </c>
      <c r="J25" s="170">
        <v>0</v>
      </c>
      <c r="K25" s="170">
        <v>8867321</v>
      </c>
      <c r="L25" s="170">
        <v>443024.82099507318</v>
      </c>
      <c r="M25" s="170">
        <v>848193.57601205341</v>
      </c>
      <c r="N25" s="111">
        <v>18</v>
      </c>
    </row>
    <row r="26" spans="1:14" x14ac:dyDescent="0.2">
      <c r="A26" s="111">
        <v>19</v>
      </c>
      <c r="B26" s="111" t="s">
        <v>126</v>
      </c>
      <c r="C26" s="170">
        <v>110698</v>
      </c>
      <c r="D26" s="170">
        <v>116259</v>
      </c>
      <c r="E26" s="170">
        <v>1343241</v>
      </c>
      <c r="F26" s="170">
        <v>148775</v>
      </c>
      <c r="G26" s="170">
        <f t="shared" si="0"/>
        <v>1570198</v>
      </c>
      <c r="H26" s="170">
        <v>373058</v>
      </c>
      <c r="I26" s="170">
        <v>538232</v>
      </c>
      <c r="J26" s="170">
        <v>0</v>
      </c>
      <c r="K26" s="170">
        <v>0</v>
      </c>
      <c r="L26" s="170">
        <v>301761.51603908266</v>
      </c>
      <c r="M26" s="170">
        <v>110451.99470592107</v>
      </c>
      <c r="N26" s="111">
        <v>19</v>
      </c>
    </row>
    <row r="27" spans="1:14" x14ac:dyDescent="0.2">
      <c r="A27" s="111">
        <v>20</v>
      </c>
      <c r="B27" s="111" t="s">
        <v>127</v>
      </c>
      <c r="C27" s="170">
        <v>112150</v>
      </c>
      <c r="D27" s="170">
        <v>3192660</v>
      </c>
      <c r="E27" s="170">
        <v>5510638</v>
      </c>
      <c r="F27" s="170">
        <v>10501</v>
      </c>
      <c r="G27" s="170">
        <f t="shared" si="0"/>
        <v>8815448</v>
      </c>
      <c r="H27" s="170">
        <v>1811206</v>
      </c>
      <c r="I27" s="170">
        <v>3160898</v>
      </c>
      <c r="J27" s="170">
        <v>0</v>
      </c>
      <c r="K27" s="170">
        <v>2537278</v>
      </c>
      <c r="L27" s="170">
        <v>330666.44464016159</v>
      </c>
      <c r="M27" s="170">
        <v>416261.6488937058</v>
      </c>
      <c r="N27" s="111">
        <v>20</v>
      </c>
    </row>
    <row r="28" spans="1:14" x14ac:dyDescent="0.2">
      <c r="A28" s="111">
        <v>21</v>
      </c>
      <c r="B28" s="111" t="s">
        <v>128</v>
      </c>
      <c r="C28" s="170">
        <v>3398105</v>
      </c>
      <c r="D28" s="170">
        <v>42810546</v>
      </c>
      <c r="E28" s="170">
        <v>38155765</v>
      </c>
      <c r="F28" s="170">
        <v>6666905</v>
      </c>
      <c r="G28" s="170">
        <f t="shared" si="0"/>
        <v>84364416</v>
      </c>
      <c r="H28" s="170">
        <v>17504002</v>
      </c>
      <c r="I28" s="170">
        <v>10108826</v>
      </c>
      <c r="J28" s="170">
        <v>72635</v>
      </c>
      <c r="K28" s="170">
        <v>23713958</v>
      </c>
      <c r="L28" s="170">
        <v>2964367.3092963789</v>
      </c>
      <c r="M28" s="170">
        <v>1583230.0423097233</v>
      </c>
      <c r="N28" s="111">
        <v>21</v>
      </c>
    </row>
    <row r="29" spans="1:14" x14ac:dyDescent="0.2">
      <c r="A29" s="111">
        <v>22</v>
      </c>
      <c r="B29" s="111" t="s">
        <v>129</v>
      </c>
      <c r="C29" s="170">
        <v>225000</v>
      </c>
      <c r="D29" s="170">
        <v>1125891</v>
      </c>
      <c r="E29" s="170">
        <v>2512612</v>
      </c>
      <c r="F29" s="170">
        <v>263906</v>
      </c>
      <c r="G29" s="170">
        <f t="shared" si="0"/>
        <v>3863503</v>
      </c>
      <c r="H29" s="170">
        <v>1110460</v>
      </c>
      <c r="I29" s="170">
        <v>815764</v>
      </c>
      <c r="J29" s="170">
        <v>0</v>
      </c>
      <c r="K29" s="170">
        <v>395604</v>
      </c>
      <c r="L29" s="170">
        <v>283384.33097761287</v>
      </c>
      <c r="M29" s="170">
        <v>49356.23818433546</v>
      </c>
      <c r="N29" s="111">
        <v>22</v>
      </c>
    </row>
    <row r="30" spans="1:14" x14ac:dyDescent="0.2">
      <c r="A30" s="111">
        <v>23</v>
      </c>
      <c r="B30" s="111" t="s">
        <v>130</v>
      </c>
      <c r="C30" s="170">
        <v>58000</v>
      </c>
      <c r="D30" s="170">
        <v>175572</v>
      </c>
      <c r="E30" s="170">
        <v>1145098</v>
      </c>
      <c r="F30" s="170">
        <v>37115</v>
      </c>
      <c r="G30" s="170">
        <f t="shared" si="0"/>
        <v>1378670</v>
      </c>
      <c r="H30" s="170">
        <v>615899</v>
      </c>
      <c r="I30" s="170">
        <v>350526</v>
      </c>
      <c r="J30" s="170">
        <v>0</v>
      </c>
      <c r="K30" s="170">
        <v>77115</v>
      </c>
      <c r="L30" s="170">
        <v>198015.03089414767</v>
      </c>
      <c r="M30" s="170">
        <v>110896.95990449906</v>
      </c>
      <c r="N30" s="111">
        <v>23</v>
      </c>
    </row>
    <row r="31" spans="1:14" x14ac:dyDescent="0.2">
      <c r="A31" s="111">
        <v>24</v>
      </c>
      <c r="B31" s="111" t="s">
        <v>131</v>
      </c>
      <c r="C31" s="170">
        <v>364954</v>
      </c>
      <c r="D31" s="170">
        <v>6635918</v>
      </c>
      <c r="E31" s="170">
        <v>17271401</v>
      </c>
      <c r="F31" s="170">
        <v>422147</v>
      </c>
      <c r="G31" s="170">
        <f t="shared" si="0"/>
        <v>24272273</v>
      </c>
      <c r="H31" s="170">
        <v>6441587</v>
      </c>
      <c r="I31" s="170">
        <v>7541456</v>
      </c>
      <c r="J31" s="170">
        <v>0</v>
      </c>
      <c r="K31" s="170">
        <v>5342074</v>
      </c>
      <c r="L31" s="170">
        <v>595546.38325617358</v>
      </c>
      <c r="M31" s="170">
        <v>415053.55647288612</v>
      </c>
      <c r="N31" s="111">
        <v>24</v>
      </c>
    </row>
    <row r="32" spans="1:14" x14ac:dyDescent="0.2">
      <c r="A32" s="111">
        <v>25</v>
      </c>
      <c r="B32" s="111" t="s">
        <v>132</v>
      </c>
      <c r="C32" s="170">
        <v>89692</v>
      </c>
      <c r="D32" s="170">
        <v>1550107</v>
      </c>
      <c r="E32" s="170">
        <v>2171818</v>
      </c>
      <c r="F32" s="170">
        <v>32405</v>
      </c>
      <c r="G32" s="170">
        <f t="shared" si="0"/>
        <v>3811617</v>
      </c>
      <c r="H32" s="170">
        <v>1013565</v>
      </c>
      <c r="I32" s="170">
        <v>761148</v>
      </c>
      <c r="J32" s="170">
        <v>0</v>
      </c>
      <c r="K32" s="170">
        <v>1231905</v>
      </c>
      <c r="L32" s="170">
        <v>310482.59186786518</v>
      </c>
      <c r="M32" s="170">
        <v>246163.07606376393</v>
      </c>
      <c r="N32" s="111">
        <v>25</v>
      </c>
    </row>
    <row r="33" spans="1:14" x14ac:dyDescent="0.2">
      <c r="A33" s="111">
        <v>26</v>
      </c>
      <c r="B33" s="111" t="s">
        <v>133</v>
      </c>
      <c r="C33" s="170">
        <v>245001</v>
      </c>
      <c r="D33" s="170">
        <v>142140</v>
      </c>
      <c r="E33" s="170">
        <v>6420949</v>
      </c>
      <c r="F33" s="170">
        <v>102600</v>
      </c>
      <c r="G33" s="170">
        <f t="shared" si="0"/>
        <v>6808090</v>
      </c>
      <c r="H33" s="170">
        <v>2491373</v>
      </c>
      <c r="I33" s="170">
        <v>2425451</v>
      </c>
      <c r="J33" s="170">
        <v>0</v>
      </c>
      <c r="K33" s="170">
        <v>0</v>
      </c>
      <c r="L33" s="170">
        <v>426865.96699096262</v>
      </c>
      <c r="M33" s="170">
        <v>800898.39993919153</v>
      </c>
      <c r="N33" s="111">
        <v>26</v>
      </c>
    </row>
    <row r="34" spans="1:14" x14ac:dyDescent="0.2">
      <c r="A34" s="111">
        <v>27</v>
      </c>
      <c r="B34" s="111" t="s">
        <v>134</v>
      </c>
      <c r="C34" s="170">
        <v>236030</v>
      </c>
      <c r="D34" s="170">
        <v>1533381</v>
      </c>
      <c r="E34" s="170">
        <v>4781233</v>
      </c>
      <c r="F34" s="170">
        <v>448270</v>
      </c>
      <c r="G34" s="170">
        <f t="shared" si="0"/>
        <v>6550644</v>
      </c>
      <c r="H34" s="170">
        <v>2615420</v>
      </c>
      <c r="I34" s="170">
        <v>1547615</v>
      </c>
      <c r="J34" s="170">
        <v>0</v>
      </c>
      <c r="K34" s="170">
        <v>541495</v>
      </c>
      <c r="L34" s="170">
        <v>447111.58281062858</v>
      </c>
      <c r="M34" s="170">
        <v>445816.20409003372</v>
      </c>
      <c r="N34" s="111">
        <v>27</v>
      </c>
    </row>
    <row r="35" spans="1:14" x14ac:dyDescent="0.2">
      <c r="A35" s="111">
        <v>28</v>
      </c>
      <c r="B35" s="111" t="s">
        <v>135</v>
      </c>
      <c r="C35" s="170">
        <v>130831</v>
      </c>
      <c r="D35" s="170">
        <v>2928673</v>
      </c>
      <c r="E35" s="170">
        <v>1951569</v>
      </c>
      <c r="F35" s="170">
        <v>90151</v>
      </c>
      <c r="G35" s="170">
        <f t="shared" si="0"/>
        <v>5011073</v>
      </c>
      <c r="H35" s="170">
        <v>1414414</v>
      </c>
      <c r="I35" s="170">
        <v>1080953</v>
      </c>
      <c r="J35" s="170">
        <v>0</v>
      </c>
      <c r="K35" s="170">
        <v>1161195</v>
      </c>
      <c r="L35" s="170">
        <v>302884.56562408869</v>
      </c>
      <c r="M35" s="170">
        <v>300897.14346034423</v>
      </c>
      <c r="N35" s="111">
        <v>28</v>
      </c>
    </row>
    <row r="36" spans="1:14" x14ac:dyDescent="0.2">
      <c r="A36" s="111">
        <v>29</v>
      </c>
      <c r="B36" s="111" t="s">
        <v>78</v>
      </c>
      <c r="C36" s="170">
        <v>72781838</v>
      </c>
      <c r="D36" s="170">
        <v>185754610</v>
      </c>
      <c r="E36" s="170">
        <v>342373791</v>
      </c>
      <c r="F36" s="170">
        <v>28256519</v>
      </c>
      <c r="G36" s="170">
        <f t="shared" si="0"/>
        <v>600910239</v>
      </c>
      <c r="H36" s="170">
        <v>50240950</v>
      </c>
      <c r="I36" s="170">
        <v>63439906</v>
      </c>
      <c r="J36" s="170">
        <v>10020159</v>
      </c>
      <c r="K36" s="170">
        <v>69824806</v>
      </c>
      <c r="L36" s="170">
        <v>10982848.80856812</v>
      </c>
      <c r="M36" s="170">
        <v>2034260.626244135</v>
      </c>
      <c r="N36" s="111">
        <v>29</v>
      </c>
    </row>
    <row r="37" spans="1:14" x14ac:dyDescent="0.2">
      <c r="A37" s="111">
        <v>30</v>
      </c>
      <c r="B37" s="111" t="s">
        <v>136</v>
      </c>
      <c r="C37" s="170">
        <v>584328</v>
      </c>
      <c r="D37" s="170">
        <v>8370379</v>
      </c>
      <c r="E37" s="170">
        <v>12935826</v>
      </c>
      <c r="F37" s="170">
        <v>2758786</v>
      </c>
      <c r="G37" s="170">
        <f t="shared" si="0"/>
        <v>21890533</v>
      </c>
      <c r="H37" s="170">
        <v>6336127</v>
      </c>
      <c r="I37" s="170">
        <v>4107179</v>
      </c>
      <c r="J37" s="170">
        <v>74985</v>
      </c>
      <c r="K37" s="170">
        <v>3831694</v>
      </c>
      <c r="L37" s="170">
        <v>662643.14073581225</v>
      </c>
      <c r="M37" s="170">
        <v>241895.94687608804</v>
      </c>
      <c r="N37" s="111">
        <v>30</v>
      </c>
    </row>
    <row r="38" spans="1:14" x14ac:dyDescent="0.2">
      <c r="A38" s="111">
        <v>31</v>
      </c>
      <c r="B38" s="111" t="s">
        <v>137</v>
      </c>
      <c r="C38" s="170">
        <v>100000</v>
      </c>
      <c r="D38" s="170">
        <v>2903353</v>
      </c>
      <c r="E38" s="170">
        <v>1712039</v>
      </c>
      <c r="F38" s="170">
        <v>34072</v>
      </c>
      <c r="G38" s="170">
        <f t="shared" si="0"/>
        <v>4715392</v>
      </c>
      <c r="H38" s="170">
        <v>1394093</v>
      </c>
      <c r="I38" s="170">
        <v>743664</v>
      </c>
      <c r="J38" s="170">
        <v>8159</v>
      </c>
      <c r="K38" s="170">
        <v>2101125</v>
      </c>
      <c r="L38" s="170">
        <v>277040.43687966198</v>
      </c>
      <c r="M38" s="170">
        <v>298812.75291616248</v>
      </c>
      <c r="N38" s="111">
        <v>31</v>
      </c>
    </row>
    <row r="39" spans="1:14" x14ac:dyDescent="0.2">
      <c r="A39" s="111">
        <v>32</v>
      </c>
      <c r="B39" s="111" t="s">
        <v>138</v>
      </c>
      <c r="C39" s="170">
        <v>263658</v>
      </c>
      <c r="D39" s="170">
        <v>2383192</v>
      </c>
      <c r="E39" s="170">
        <v>6055907</v>
      </c>
      <c r="F39" s="170">
        <v>398025</v>
      </c>
      <c r="G39" s="170">
        <f t="shared" si="0"/>
        <v>8702757</v>
      </c>
      <c r="H39" s="170">
        <v>3057221</v>
      </c>
      <c r="I39" s="170">
        <v>1186790</v>
      </c>
      <c r="J39" s="170">
        <v>27473</v>
      </c>
      <c r="K39" s="170">
        <v>1452145</v>
      </c>
      <c r="L39" s="170">
        <v>321168.34810904699</v>
      </c>
      <c r="M39" s="170">
        <v>196991.67520092084</v>
      </c>
      <c r="N39" s="111">
        <v>32</v>
      </c>
    </row>
    <row r="40" spans="1:14" x14ac:dyDescent="0.2">
      <c r="A40" s="111">
        <v>33</v>
      </c>
      <c r="B40" s="111" t="s">
        <v>80</v>
      </c>
      <c r="C40" s="170">
        <v>324186</v>
      </c>
      <c r="D40" s="170">
        <v>4183557</v>
      </c>
      <c r="E40" s="170">
        <v>12025596</v>
      </c>
      <c r="F40" s="170">
        <v>224702</v>
      </c>
      <c r="G40" s="170">
        <f t="shared" si="0"/>
        <v>16533339</v>
      </c>
      <c r="H40" s="170">
        <v>6617162</v>
      </c>
      <c r="I40" s="170">
        <v>3363610</v>
      </c>
      <c r="J40" s="170">
        <v>28889</v>
      </c>
      <c r="K40" s="170">
        <v>2608712</v>
      </c>
      <c r="L40" s="170">
        <v>762487.69482469547</v>
      </c>
      <c r="M40" s="170">
        <v>899198.44188556343</v>
      </c>
      <c r="N40" s="111">
        <v>33</v>
      </c>
    </row>
    <row r="41" spans="1:14" x14ac:dyDescent="0.2">
      <c r="A41" s="111">
        <v>34</v>
      </c>
      <c r="B41" s="111" t="s">
        <v>139</v>
      </c>
      <c r="C41" s="170">
        <v>393867</v>
      </c>
      <c r="D41" s="170">
        <v>4320964</v>
      </c>
      <c r="E41" s="170">
        <v>11177976</v>
      </c>
      <c r="F41" s="170">
        <v>598373</v>
      </c>
      <c r="G41" s="170">
        <f t="shared" si="0"/>
        <v>15892807</v>
      </c>
      <c r="H41" s="170">
        <v>5130191</v>
      </c>
      <c r="I41" s="170">
        <v>3786502</v>
      </c>
      <c r="J41" s="170">
        <v>0</v>
      </c>
      <c r="K41" s="170">
        <v>1541184</v>
      </c>
      <c r="L41" s="170">
        <v>534373.42155104817</v>
      </c>
      <c r="M41" s="170">
        <v>301643.48648107017</v>
      </c>
      <c r="N41" s="111">
        <v>34</v>
      </c>
    </row>
    <row r="42" spans="1:14" x14ac:dyDescent="0.2">
      <c r="A42" s="111">
        <v>35</v>
      </c>
      <c r="B42" s="111" t="s">
        <v>140</v>
      </c>
      <c r="C42" s="170">
        <v>-93585</v>
      </c>
      <c r="D42" s="170">
        <v>5462630</v>
      </c>
      <c r="E42" s="170">
        <v>5444024</v>
      </c>
      <c r="F42" s="170">
        <v>73190</v>
      </c>
      <c r="G42" s="170">
        <f t="shared" si="0"/>
        <v>10813069</v>
      </c>
      <c r="H42" s="170">
        <v>3756483</v>
      </c>
      <c r="I42" s="170">
        <v>1975701</v>
      </c>
      <c r="J42" s="170">
        <v>15373</v>
      </c>
      <c r="K42" s="170">
        <v>3958890</v>
      </c>
      <c r="L42" s="170">
        <v>278733.97593683912</v>
      </c>
      <c r="M42" s="170">
        <v>419583.70598609326</v>
      </c>
      <c r="N42" s="111">
        <v>35</v>
      </c>
    </row>
    <row r="43" spans="1:14" x14ac:dyDescent="0.2">
      <c r="A43" s="111">
        <v>36</v>
      </c>
      <c r="B43" s="111" t="s">
        <v>141</v>
      </c>
      <c r="C43" s="170">
        <v>643983</v>
      </c>
      <c r="D43" s="170">
        <v>6036244</v>
      </c>
      <c r="E43" s="170">
        <v>4966585</v>
      </c>
      <c r="F43" s="170">
        <v>262446</v>
      </c>
      <c r="G43" s="170">
        <f t="shared" si="0"/>
        <v>11646812</v>
      </c>
      <c r="H43" s="170">
        <v>3274697</v>
      </c>
      <c r="I43" s="170">
        <v>2106267</v>
      </c>
      <c r="J43" s="170">
        <v>0</v>
      </c>
      <c r="K43" s="170">
        <v>3895719</v>
      </c>
      <c r="L43" s="170">
        <v>610279.53469936294</v>
      </c>
      <c r="M43" s="170">
        <v>401567.32443777891</v>
      </c>
      <c r="N43" s="111">
        <v>36</v>
      </c>
    </row>
    <row r="44" spans="1:14" x14ac:dyDescent="0.2">
      <c r="A44" s="111">
        <v>37</v>
      </c>
      <c r="B44" s="111" t="s">
        <v>142</v>
      </c>
      <c r="C44" s="170">
        <v>565634</v>
      </c>
      <c r="D44" s="170">
        <v>2343752</v>
      </c>
      <c r="E44" s="170">
        <v>4400468</v>
      </c>
      <c r="F44" s="170">
        <v>437483</v>
      </c>
      <c r="G44" s="170">
        <f t="shared" si="0"/>
        <v>7309854</v>
      </c>
      <c r="H44" s="170">
        <v>2169565</v>
      </c>
      <c r="I44" s="170">
        <v>1493001</v>
      </c>
      <c r="J44" s="170">
        <v>0</v>
      </c>
      <c r="K44" s="170">
        <v>882780</v>
      </c>
      <c r="L44" s="170">
        <v>321366.21758426289</v>
      </c>
      <c r="M44" s="170">
        <v>135623.24045192552</v>
      </c>
      <c r="N44" s="111">
        <v>37</v>
      </c>
    </row>
    <row r="45" spans="1:14" x14ac:dyDescent="0.2">
      <c r="A45" s="111">
        <v>38</v>
      </c>
      <c r="B45" s="111" t="s">
        <v>143</v>
      </c>
      <c r="C45" s="170">
        <v>173387</v>
      </c>
      <c r="D45" s="170">
        <v>3617054</v>
      </c>
      <c r="E45" s="170">
        <v>2650244</v>
      </c>
      <c r="F45" s="170">
        <v>83318</v>
      </c>
      <c r="G45" s="170">
        <f t="shared" si="0"/>
        <v>6440685</v>
      </c>
      <c r="H45" s="170">
        <v>2062791</v>
      </c>
      <c r="I45" s="170">
        <v>1163132</v>
      </c>
      <c r="J45" s="170">
        <v>0</v>
      </c>
      <c r="K45" s="170">
        <v>2718234</v>
      </c>
      <c r="L45" s="170">
        <v>350246.21851645294</v>
      </c>
      <c r="M45" s="170">
        <v>524638.75413161051</v>
      </c>
      <c r="N45" s="111">
        <v>38</v>
      </c>
    </row>
    <row r="46" spans="1:14" x14ac:dyDescent="0.2">
      <c r="A46" s="111">
        <v>39</v>
      </c>
      <c r="B46" s="111" t="s">
        <v>144</v>
      </c>
      <c r="C46" s="170">
        <v>215850</v>
      </c>
      <c r="D46" s="170">
        <v>1546371</v>
      </c>
      <c r="E46" s="170">
        <v>3112516</v>
      </c>
      <c r="F46" s="170">
        <v>263898</v>
      </c>
      <c r="G46" s="170">
        <f t="shared" si="0"/>
        <v>4874737</v>
      </c>
      <c r="H46" s="170">
        <v>1442542</v>
      </c>
      <c r="I46" s="170">
        <v>872978</v>
      </c>
      <c r="J46" s="170">
        <v>17826</v>
      </c>
      <c r="K46" s="170">
        <v>942211</v>
      </c>
      <c r="L46" s="170">
        <v>331485.00456015894</v>
      </c>
      <c r="M46" s="170">
        <v>205045.95386860438</v>
      </c>
      <c r="N46" s="111">
        <v>39</v>
      </c>
    </row>
    <row r="47" spans="1:14" x14ac:dyDescent="0.2">
      <c r="A47" s="111">
        <v>40</v>
      </c>
      <c r="B47" s="111" t="s">
        <v>145</v>
      </c>
      <c r="C47" s="174">
        <v>100035</v>
      </c>
      <c r="D47" s="174">
        <v>1080757</v>
      </c>
      <c r="E47" s="174">
        <v>1871984</v>
      </c>
      <c r="F47" s="174">
        <v>56774</v>
      </c>
      <c r="G47" s="174">
        <f t="shared" si="0"/>
        <v>3052776</v>
      </c>
      <c r="H47" s="174">
        <v>1194397</v>
      </c>
      <c r="I47" s="174">
        <v>883065</v>
      </c>
      <c r="J47" s="174">
        <v>0</v>
      </c>
      <c r="K47" s="174">
        <v>381656</v>
      </c>
      <c r="L47" s="170">
        <v>387333.07300034037</v>
      </c>
      <c r="M47" s="170">
        <v>363230.65206627897</v>
      </c>
      <c r="N47" s="139">
        <v>40</v>
      </c>
    </row>
    <row r="48" spans="1:14" x14ac:dyDescent="0.2">
      <c r="A48" s="111">
        <v>41</v>
      </c>
      <c r="B48" s="111" t="s">
        <v>146</v>
      </c>
      <c r="C48" s="170">
        <v>249199</v>
      </c>
      <c r="D48" s="170">
        <v>5298250</v>
      </c>
      <c r="E48" s="170">
        <v>7095014</v>
      </c>
      <c r="F48" s="170">
        <v>37756</v>
      </c>
      <c r="G48" s="170">
        <f t="shared" si="0"/>
        <v>12642463</v>
      </c>
      <c r="H48" s="170">
        <v>4552252</v>
      </c>
      <c r="I48" s="170">
        <v>2663926</v>
      </c>
      <c r="J48" s="170">
        <v>0</v>
      </c>
      <c r="K48" s="170">
        <v>3322576</v>
      </c>
      <c r="L48" s="170">
        <v>579445.29598316422</v>
      </c>
      <c r="M48" s="170">
        <v>1254370.177677013</v>
      </c>
      <c r="N48" s="111">
        <v>41</v>
      </c>
    </row>
    <row r="49" spans="1:14" x14ac:dyDescent="0.2">
      <c r="A49" s="111">
        <v>42</v>
      </c>
      <c r="B49" s="111" t="s">
        <v>147</v>
      </c>
      <c r="C49" s="170">
        <v>574000</v>
      </c>
      <c r="D49" s="170">
        <v>10740077</v>
      </c>
      <c r="E49" s="170">
        <v>11570217</v>
      </c>
      <c r="F49" s="170">
        <v>1648063</v>
      </c>
      <c r="G49" s="170">
        <f t="shared" si="0"/>
        <v>22884294</v>
      </c>
      <c r="H49" s="170">
        <v>6092910</v>
      </c>
      <c r="I49" s="170">
        <v>3203451</v>
      </c>
      <c r="J49" s="170">
        <v>0</v>
      </c>
      <c r="K49" s="170">
        <v>3131301</v>
      </c>
      <c r="L49" s="170">
        <v>815520.95537758654</v>
      </c>
      <c r="M49" s="170">
        <v>384227.16994412965</v>
      </c>
      <c r="N49" s="111">
        <v>42</v>
      </c>
    </row>
    <row r="50" spans="1:14" x14ac:dyDescent="0.2">
      <c r="A50" s="111">
        <v>43</v>
      </c>
      <c r="B50" s="111" t="s">
        <v>148</v>
      </c>
      <c r="C50" s="170">
        <v>2190786</v>
      </c>
      <c r="D50" s="170">
        <v>34977167</v>
      </c>
      <c r="E50" s="170">
        <v>40654821</v>
      </c>
      <c r="F50" s="170">
        <v>8308312</v>
      </c>
      <c r="G50" s="170">
        <f t="shared" si="0"/>
        <v>77822774</v>
      </c>
      <c r="H50" s="170">
        <v>20318040</v>
      </c>
      <c r="I50" s="170">
        <v>13201631</v>
      </c>
      <c r="J50" s="170">
        <v>0</v>
      </c>
      <c r="K50" s="170">
        <v>11114616</v>
      </c>
      <c r="L50" s="170">
        <v>3725925.3664475484</v>
      </c>
      <c r="M50" s="170">
        <v>2697992.8721976569</v>
      </c>
      <c r="N50" s="111">
        <v>43</v>
      </c>
    </row>
    <row r="51" spans="1:14" x14ac:dyDescent="0.2">
      <c r="A51" s="111">
        <v>44</v>
      </c>
      <c r="B51" s="111" t="s">
        <v>149</v>
      </c>
      <c r="C51" s="170">
        <v>305000</v>
      </c>
      <c r="D51" s="170">
        <v>8323800</v>
      </c>
      <c r="E51" s="170">
        <v>4650072</v>
      </c>
      <c r="F51" s="170">
        <v>85599</v>
      </c>
      <c r="G51" s="170">
        <f t="shared" si="0"/>
        <v>13278872</v>
      </c>
      <c r="H51" s="170">
        <v>4145871</v>
      </c>
      <c r="I51" s="170">
        <v>2988114</v>
      </c>
      <c r="J51" s="170">
        <v>57205</v>
      </c>
      <c r="K51" s="170">
        <v>5124161</v>
      </c>
      <c r="L51" s="170">
        <v>807447.62701775832</v>
      </c>
      <c r="M51" s="170">
        <v>1532913.2773798911</v>
      </c>
      <c r="N51" s="111">
        <v>44</v>
      </c>
    </row>
    <row r="52" spans="1:14" x14ac:dyDescent="0.2">
      <c r="A52" s="111">
        <v>45</v>
      </c>
      <c r="B52" s="111" t="s">
        <v>150</v>
      </c>
      <c r="C52" s="170">
        <v>67002</v>
      </c>
      <c r="D52" s="170">
        <v>488123</v>
      </c>
      <c r="E52" s="170">
        <v>547440</v>
      </c>
      <c r="F52" s="170">
        <v>0</v>
      </c>
      <c r="G52" s="170">
        <f t="shared" si="0"/>
        <v>1102565</v>
      </c>
      <c r="H52" s="170">
        <v>286565</v>
      </c>
      <c r="I52" s="170">
        <v>281543</v>
      </c>
      <c r="J52" s="170">
        <v>0</v>
      </c>
      <c r="K52" s="170">
        <v>303113</v>
      </c>
      <c r="L52" s="170">
        <v>185007.07982276959</v>
      </c>
      <c r="M52" s="170">
        <v>22880.614780341813</v>
      </c>
      <c r="N52" s="111">
        <v>45</v>
      </c>
    </row>
    <row r="53" spans="1:14" x14ac:dyDescent="0.2">
      <c r="A53" s="111">
        <v>46</v>
      </c>
      <c r="B53" s="111" t="s">
        <v>151</v>
      </c>
      <c r="C53" s="170">
        <v>629398</v>
      </c>
      <c r="D53" s="170">
        <v>8636049</v>
      </c>
      <c r="E53" s="170">
        <v>3206151</v>
      </c>
      <c r="F53" s="170">
        <v>373457</v>
      </c>
      <c r="G53" s="170">
        <f t="shared" si="0"/>
        <v>12471598</v>
      </c>
      <c r="H53" s="170">
        <v>5010187</v>
      </c>
      <c r="I53" s="170">
        <v>1815096</v>
      </c>
      <c r="J53" s="170">
        <v>0</v>
      </c>
      <c r="K53" s="170">
        <v>5095139</v>
      </c>
      <c r="L53" s="170">
        <v>782089.3954671619</v>
      </c>
      <c r="M53" s="170">
        <v>377932.05329681869</v>
      </c>
      <c r="N53" s="111">
        <v>46</v>
      </c>
    </row>
    <row r="54" spans="1:14" x14ac:dyDescent="0.2">
      <c r="A54" s="111">
        <v>47</v>
      </c>
      <c r="B54" s="111" t="s">
        <v>152</v>
      </c>
      <c r="C54" s="170">
        <v>723770</v>
      </c>
      <c r="D54" s="170">
        <v>7883958</v>
      </c>
      <c r="E54" s="170">
        <v>6542782</v>
      </c>
      <c r="F54" s="170">
        <v>1155656</v>
      </c>
      <c r="G54" s="170">
        <f t="shared" si="0"/>
        <v>15150510</v>
      </c>
      <c r="H54" s="170">
        <v>4357703</v>
      </c>
      <c r="I54" s="170">
        <v>2751936</v>
      </c>
      <c r="J54" s="170">
        <v>0</v>
      </c>
      <c r="K54" s="170">
        <v>2624611</v>
      </c>
      <c r="L54" s="170">
        <v>667314.52241990087</v>
      </c>
      <c r="M54" s="170">
        <v>425989.43360103318</v>
      </c>
      <c r="N54" s="111">
        <v>47</v>
      </c>
    </row>
    <row r="55" spans="1:14" x14ac:dyDescent="0.2">
      <c r="A55" s="111">
        <v>48</v>
      </c>
      <c r="B55" s="111" t="s">
        <v>153</v>
      </c>
      <c r="C55" s="170">
        <v>61605</v>
      </c>
      <c r="D55" s="170">
        <v>1144323</v>
      </c>
      <c r="E55" s="170">
        <v>1503807</v>
      </c>
      <c r="F55" s="170">
        <v>31717</v>
      </c>
      <c r="G55" s="170">
        <f t="shared" si="0"/>
        <v>2709735</v>
      </c>
      <c r="H55" s="170">
        <v>832403</v>
      </c>
      <c r="I55" s="170">
        <v>665692</v>
      </c>
      <c r="J55" s="170">
        <v>0</v>
      </c>
      <c r="K55" s="170">
        <v>738532</v>
      </c>
      <c r="L55" s="170">
        <v>211620.71528609822</v>
      </c>
      <c r="M55" s="170">
        <v>185675.49255825736</v>
      </c>
      <c r="N55" s="111">
        <v>48</v>
      </c>
    </row>
    <row r="56" spans="1:14" x14ac:dyDescent="0.2">
      <c r="A56" s="111">
        <v>49</v>
      </c>
      <c r="B56" s="111" t="s">
        <v>154</v>
      </c>
      <c r="C56" s="170">
        <v>308415</v>
      </c>
      <c r="D56" s="170">
        <v>3610015</v>
      </c>
      <c r="E56" s="170">
        <v>4585390</v>
      </c>
      <c r="F56" s="170">
        <v>124755</v>
      </c>
      <c r="G56" s="170">
        <f t="shared" si="0"/>
        <v>8503820</v>
      </c>
      <c r="H56" s="170">
        <v>2899834</v>
      </c>
      <c r="I56" s="170">
        <v>1131150</v>
      </c>
      <c r="J56" s="170">
        <v>0</v>
      </c>
      <c r="K56" s="170">
        <v>2222798</v>
      </c>
      <c r="L56" s="170">
        <v>427162.21463823039</v>
      </c>
      <c r="M56" s="170">
        <v>210029.45390646477</v>
      </c>
      <c r="N56" s="111">
        <v>49</v>
      </c>
    </row>
    <row r="57" spans="1:14" x14ac:dyDescent="0.2">
      <c r="A57" s="111">
        <v>50</v>
      </c>
      <c r="B57" s="111" t="s">
        <v>155</v>
      </c>
      <c r="C57" s="174">
        <v>288467</v>
      </c>
      <c r="D57" s="174">
        <v>2591623</v>
      </c>
      <c r="E57" s="174">
        <v>1984590</v>
      </c>
      <c r="F57" s="174">
        <v>189717</v>
      </c>
      <c r="G57" s="174">
        <f t="shared" si="0"/>
        <v>4864680</v>
      </c>
      <c r="H57" s="174">
        <v>1363139</v>
      </c>
      <c r="I57" s="174">
        <v>672846</v>
      </c>
      <c r="J57" s="174">
        <v>0</v>
      </c>
      <c r="K57" s="174">
        <v>1691206</v>
      </c>
      <c r="L57" s="170">
        <v>240741.44409161489</v>
      </c>
      <c r="M57" s="170">
        <v>144667.15188282763</v>
      </c>
      <c r="N57" s="111">
        <v>50</v>
      </c>
    </row>
    <row r="58" spans="1:14" x14ac:dyDescent="0.2">
      <c r="A58" s="111">
        <v>51</v>
      </c>
      <c r="B58" s="111" t="s">
        <v>156</v>
      </c>
      <c r="C58" s="169">
        <v>284493</v>
      </c>
      <c r="D58" s="169">
        <v>1948378</v>
      </c>
      <c r="E58" s="169">
        <v>2349918</v>
      </c>
      <c r="F58" s="169">
        <v>76017</v>
      </c>
      <c r="G58" s="169">
        <f t="shared" si="0"/>
        <v>4582789</v>
      </c>
      <c r="H58" s="169">
        <v>1004613</v>
      </c>
      <c r="I58" s="169">
        <v>915148</v>
      </c>
      <c r="J58" s="169">
        <v>0</v>
      </c>
      <c r="K58" s="169">
        <v>1257460</v>
      </c>
      <c r="L58" s="169">
        <v>324939.12740683329</v>
      </c>
      <c r="M58" s="169">
        <v>263395.44377298566</v>
      </c>
      <c r="N58" s="111">
        <v>51</v>
      </c>
    </row>
    <row r="59" spans="1:14" x14ac:dyDescent="0.2">
      <c r="A59" s="111">
        <v>52</v>
      </c>
      <c r="B59" s="111" t="s">
        <v>157</v>
      </c>
      <c r="C59" s="170">
        <v>212427</v>
      </c>
      <c r="D59" s="170">
        <v>2636229</v>
      </c>
      <c r="E59" s="170">
        <v>7863784</v>
      </c>
      <c r="F59" s="170">
        <v>202229</v>
      </c>
      <c r="G59" s="170">
        <f t="shared" si="0"/>
        <v>10712440</v>
      </c>
      <c r="H59" s="170">
        <v>4459916</v>
      </c>
      <c r="I59" s="170">
        <v>3514188</v>
      </c>
      <c r="J59" s="170">
        <v>0</v>
      </c>
      <c r="K59" s="170">
        <v>1244619</v>
      </c>
      <c r="L59" s="170">
        <v>732924.8730056393</v>
      </c>
      <c r="M59" s="170">
        <v>1744565.1475245114</v>
      </c>
      <c r="N59" s="111">
        <v>52</v>
      </c>
    </row>
    <row r="60" spans="1:14" x14ac:dyDescent="0.2">
      <c r="A60" s="111">
        <v>53</v>
      </c>
      <c r="B60" s="111" t="s">
        <v>158</v>
      </c>
      <c r="C60" s="170">
        <v>5348904</v>
      </c>
      <c r="D60" s="170">
        <v>35394561</v>
      </c>
      <c r="E60" s="170">
        <v>55548097</v>
      </c>
      <c r="F60" s="170">
        <v>10572223</v>
      </c>
      <c r="G60" s="170">
        <f t="shared" si="0"/>
        <v>96291562</v>
      </c>
      <c r="H60" s="170">
        <v>11473499</v>
      </c>
      <c r="I60" s="170">
        <v>8522850</v>
      </c>
      <c r="J60" s="170">
        <v>9473571</v>
      </c>
      <c r="K60" s="170">
        <v>2106779</v>
      </c>
      <c r="L60" s="170">
        <v>1790598.0713129221</v>
      </c>
      <c r="M60" s="170">
        <v>322356.29873556923</v>
      </c>
      <c r="N60" s="111">
        <v>53</v>
      </c>
    </row>
    <row r="61" spans="1:14" x14ac:dyDescent="0.2">
      <c r="A61" s="111">
        <v>54</v>
      </c>
      <c r="B61" s="111" t="s">
        <v>159</v>
      </c>
      <c r="C61" s="170">
        <v>641979</v>
      </c>
      <c r="D61" s="170">
        <v>2548869</v>
      </c>
      <c r="E61" s="170">
        <v>8283656</v>
      </c>
      <c r="F61" s="170">
        <v>442376</v>
      </c>
      <c r="G61" s="170">
        <f t="shared" si="0"/>
        <v>11474504</v>
      </c>
      <c r="H61" s="170">
        <v>3652695</v>
      </c>
      <c r="I61" s="170">
        <v>2053077</v>
      </c>
      <c r="J61" s="170">
        <v>29383</v>
      </c>
      <c r="K61" s="170">
        <v>1553096</v>
      </c>
      <c r="L61" s="170">
        <v>641017.43937134685</v>
      </c>
      <c r="M61" s="170">
        <v>496870.12238053151</v>
      </c>
      <c r="N61" s="111">
        <v>54</v>
      </c>
    </row>
    <row r="62" spans="1:14" x14ac:dyDescent="0.2">
      <c r="A62" s="111">
        <v>55</v>
      </c>
      <c r="B62" s="111" t="s">
        <v>160</v>
      </c>
      <c r="C62" s="170">
        <v>101966</v>
      </c>
      <c r="D62" s="170">
        <v>2423781</v>
      </c>
      <c r="E62" s="170">
        <v>2303185</v>
      </c>
      <c r="F62" s="170">
        <v>16677</v>
      </c>
      <c r="G62" s="170">
        <f t="shared" si="0"/>
        <v>4828932</v>
      </c>
      <c r="H62" s="170">
        <v>1563379</v>
      </c>
      <c r="I62" s="170">
        <v>648584</v>
      </c>
      <c r="J62" s="170">
        <v>0</v>
      </c>
      <c r="K62" s="170">
        <v>1920669</v>
      </c>
      <c r="L62" s="170">
        <v>307199.85273328575</v>
      </c>
      <c r="M62" s="170">
        <v>426742.53818575514</v>
      </c>
      <c r="N62" s="111">
        <v>55</v>
      </c>
    </row>
    <row r="63" spans="1:14" x14ac:dyDescent="0.2">
      <c r="A63" s="111">
        <v>56</v>
      </c>
      <c r="B63" s="111" t="s">
        <v>161</v>
      </c>
      <c r="C63" s="170">
        <v>146912</v>
      </c>
      <c r="D63" s="170">
        <v>1481858</v>
      </c>
      <c r="E63" s="170">
        <v>5672276</v>
      </c>
      <c r="F63" s="170">
        <v>40762</v>
      </c>
      <c r="G63" s="170">
        <f t="shared" si="0"/>
        <v>7301046</v>
      </c>
      <c r="H63" s="170">
        <v>3239321</v>
      </c>
      <c r="I63" s="170">
        <v>1283593</v>
      </c>
      <c r="J63" s="170">
        <v>0</v>
      </c>
      <c r="K63" s="170">
        <v>678347</v>
      </c>
      <c r="L63" s="170">
        <v>271818.42870950524</v>
      </c>
      <c r="M63" s="170">
        <v>134578.19263358667</v>
      </c>
      <c r="N63" s="111">
        <v>56</v>
      </c>
    </row>
    <row r="64" spans="1:14" x14ac:dyDescent="0.2">
      <c r="A64" s="111">
        <v>57</v>
      </c>
      <c r="B64" s="111" t="s">
        <v>162</v>
      </c>
      <c r="C64" s="170">
        <v>130716</v>
      </c>
      <c r="D64" s="170">
        <v>1604967</v>
      </c>
      <c r="E64" s="170">
        <v>1590419</v>
      </c>
      <c r="F64" s="170">
        <v>100315</v>
      </c>
      <c r="G64" s="170">
        <f t="shared" si="0"/>
        <v>3326102</v>
      </c>
      <c r="H64" s="170">
        <v>823500</v>
      </c>
      <c r="I64" s="170">
        <v>800944</v>
      </c>
      <c r="J64" s="170">
        <v>0</v>
      </c>
      <c r="K64" s="170">
        <v>1025823</v>
      </c>
      <c r="L64" s="170">
        <v>221381.09815837265</v>
      </c>
      <c r="M64" s="170">
        <v>112981.08495619084</v>
      </c>
      <c r="N64" s="111">
        <v>57</v>
      </c>
    </row>
    <row r="65" spans="1:14" x14ac:dyDescent="0.2">
      <c r="A65" s="111">
        <v>58</v>
      </c>
      <c r="B65" s="111" t="s">
        <v>163</v>
      </c>
      <c r="C65" s="170">
        <v>217509</v>
      </c>
      <c r="D65" s="170">
        <v>5614521</v>
      </c>
      <c r="E65" s="170">
        <v>4738640</v>
      </c>
      <c r="F65" s="170">
        <v>0</v>
      </c>
      <c r="G65" s="170">
        <f t="shared" si="0"/>
        <v>10570670</v>
      </c>
      <c r="H65" s="170">
        <v>3416440</v>
      </c>
      <c r="I65" s="170">
        <v>1758937</v>
      </c>
      <c r="J65" s="170">
        <v>0</v>
      </c>
      <c r="K65" s="170">
        <v>3520913</v>
      </c>
      <c r="L65" s="170">
        <v>514143.96536039154</v>
      </c>
      <c r="M65" s="170">
        <v>917254.91344988253</v>
      </c>
      <c r="N65" s="111">
        <v>58</v>
      </c>
    </row>
    <row r="66" spans="1:14" x14ac:dyDescent="0.2">
      <c r="A66" s="111">
        <v>59</v>
      </c>
      <c r="B66" s="111" t="s">
        <v>164</v>
      </c>
      <c r="C66" s="170">
        <v>170854</v>
      </c>
      <c r="D66" s="170">
        <v>1845832</v>
      </c>
      <c r="E66" s="170">
        <v>1958259</v>
      </c>
      <c r="F66" s="170">
        <v>58898</v>
      </c>
      <c r="G66" s="170">
        <f t="shared" si="0"/>
        <v>3974945</v>
      </c>
      <c r="H66" s="170">
        <v>1210052</v>
      </c>
      <c r="I66" s="170">
        <v>771801</v>
      </c>
      <c r="J66" s="170">
        <v>0</v>
      </c>
      <c r="K66" s="170">
        <v>1191279</v>
      </c>
      <c r="L66" s="170">
        <v>326967.31839530432</v>
      </c>
      <c r="M66" s="170">
        <v>206002.94239261851</v>
      </c>
      <c r="N66" s="111">
        <v>59</v>
      </c>
    </row>
    <row r="67" spans="1:14" x14ac:dyDescent="0.2">
      <c r="A67" s="111">
        <v>60</v>
      </c>
      <c r="B67" s="111" t="s">
        <v>165</v>
      </c>
      <c r="C67" s="170">
        <v>581106</v>
      </c>
      <c r="D67" s="170">
        <v>15703880</v>
      </c>
      <c r="E67" s="170">
        <v>7815375</v>
      </c>
      <c r="F67" s="170">
        <v>913923</v>
      </c>
      <c r="G67" s="170">
        <f t="shared" si="0"/>
        <v>24100361</v>
      </c>
      <c r="H67" s="170">
        <v>9101127</v>
      </c>
      <c r="I67" s="170">
        <v>459220</v>
      </c>
      <c r="J67" s="170">
        <v>44628</v>
      </c>
      <c r="K67" s="170">
        <v>11519285</v>
      </c>
      <c r="L67" s="170">
        <v>1353656.4185636614</v>
      </c>
      <c r="M67" s="170">
        <v>1121414.179381137</v>
      </c>
      <c r="N67" s="111">
        <v>60</v>
      </c>
    </row>
    <row r="68" spans="1:14" x14ac:dyDescent="0.2">
      <c r="A68" s="111">
        <v>61</v>
      </c>
      <c r="B68" s="111" t="s">
        <v>166</v>
      </c>
      <c r="C68" s="170">
        <v>244979</v>
      </c>
      <c r="D68" s="170">
        <v>1860674</v>
      </c>
      <c r="E68" s="170">
        <v>2645671</v>
      </c>
      <c r="F68" s="170">
        <v>194392</v>
      </c>
      <c r="G68" s="170">
        <f t="shared" si="0"/>
        <v>4751324</v>
      </c>
      <c r="H68" s="170">
        <v>1513455</v>
      </c>
      <c r="I68" s="170">
        <v>732268</v>
      </c>
      <c r="J68" s="170">
        <v>21450</v>
      </c>
      <c r="K68" s="170">
        <v>1133760</v>
      </c>
      <c r="L68" s="170">
        <v>360668.75905300729</v>
      </c>
      <c r="M68" s="170">
        <v>315227.21155707684</v>
      </c>
      <c r="N68" s="111">
        <v>61</v>
      </c>
    </row>
    <row r="69" spans="1:14" x14ac:dyDescent="0.2">
      <c r="A69" s="111">
        <v>62</v>
      </c>
      <c r="B69" s="111" t="s">
        <v>167</v>
      </c>
      <c r="C69" s="170">
        <v>219568</v>
      </c>
      <c r="D69" s="170">
        <v>125574</v>
      </c>
      <c r="E69" s="170">
        <v>2953996</v>
      </c>
      <c r="F69" s="170">
        <v>296780</v>
      </c>
      <c r="G69" s="170">
        <f t="shared" si="0"/>
        <v>3299138</v>
      </c>
      <c r="H69" s="170">
        <v>876999</v>
      </c>
      <c r="I69" s="170">
        <v>673034</v>
      </c>
      <c r="J69" s="170">
        <v>0</v>
      </c>
      <c r="K69" s="170">
        <v>0</v>
      </c>
      <c r="L69" s="170">
        <v>424521.69021742395</v>
      </c>
      <c r="M69" s="170">
        <v>90772.020189250004</v>
      </c>
      <c r="N69" s="111">
        <v>62</v>
      </c>
    </row>
    <row r="70" spans="1:14" x14ac:dyDescent="0.2">
      <c r="A70" s="111">
        <v>63</v>
      </c>
      <c r="B70" s="111" t="s">
        <v>168</v>
      </c>
      <c r="C70" s="170">
        <v>385049</v>
      </c>
      <c r="D70" s="170">
        <v>2790522</v>
      </c>
      <c r="E70" s="170">
        <v>2387811</v>
      </c>
      <c r="F70" s="170">
        <v>24528</v>
      </c>
      <c r="G70" s="170">
        <f t="shared" si="0"/>
        <v>5563382</v>
      </c>
      <c r="H70" s="170">
        <v>1344794</v>
      </c>
      <c r="I70" s="170">
        <v>1529649</v>
      </c>
      <c r="J70" s="170">
        <v>0</v>
      </c>
      <c r="K70" s="170">
        <v>1811659</v>
      </c>
      <c r="L70" s="170">
        <v>1033681.6061313379</v>
      </c>
      <c r="M70" s="170">
        <v>546500.56502672425</v>
      </c>
      <c r="N70" s="111">
        <v>63</v>
      </c>
    </row>
    <row r="71" spans="1:14" x14ac:dyDescent="0.2">
      <c r="A71" s="111">
        <v>64</v>
      </c>
      <c r="B71" s="111" t="s">
        <v>169</v>
      </c>
      <c r="C71" s="170">
        <v>172000</v>
      </c>
      <c r="D71" s="170">
        <v>2169785</v>
      </c>
      <c r="E71" s="170">
        <v>2312090</v>
      </c>
      <c r="F71" s="170">
        <v>66774</v>
      </c>
      <c r="G71" s="170">
        <f t="shared" si="0"/>
        <v>4653875</v>
      </c>
      <c r="H71" s="170">
        <v>1214402</v>
      </c>
      <c r="I71" s="170">
        <v>911571</v>
      </c>
      <c r="J71" s="170">
        <v>0</v>
      </c>
      <c r="K71" s="170">
        <v>1400353</v>
      </c>
      <c r="L71" s="170">
        <v>358784.93128475116</v>
      </c>
      <c r="M71" s="170">
        <v>264474.24160815228</v>
      </c>
      <c r="N71" s="111">
        <v>64</v>
      </c>
    </row>
    <row r="72" spans="1:14" x14ac:dyDescent="0.2">
      <c r="A72" s="111">
        <v>65</v>
      </c>
      <c r="B72" s="111" t="s">
        <v>170</v>
      </c>
      <c r="C72" s="170">
        <v>99470</v>
      </c>
      <c r="D72" s="170">
        <v>1930291</v>
      </c>
      <c r="E72" s="170">
        <v>2050326</v>
      </c>
      <c r="F72" s="170">
        <v>18007</v>
      </c>
      <c r="G72" s="170">
        <f t="shared" ref="G72:G102" si="1">(C72+D72+E72)</f>
        <v>4080087</v>
      </c>
      <c r="H72" s="170">
        <v>932633</v>
      </c>
      <c r="I72" s="170">
        <v>935497</v>
      </c>
      <c r="J72" s="170">
        <v>0</v>
      </c>
      <c r="K72" s="170">
        <v>1521842</v>
      </c>
      <c r="L72" s="170">
        <v>358215.98097025789</v>
      </c>
      <c r="M72" s="170">
        <v>476093.94205292262</v>
      </c>
      <c r="N72" s="111">
        <v>65</v>
      </c>
    </row>
    <row r="73" spans="1:14" x14ac:dyDescent="0.2">
      <c r="A73" s="111">
        <v>66</v>
      </c>
      <c r="B73" s="111" t="s">
        <v>171</v>
      </c>
      <c r="C73" s="170">
        <v>157042</v>
      </c>
      <c r="D73" s="170">
        <v>3579092</v>
      </c>
      <c r="E73" s="170">
        <v>7315478</v>
      </c>
      <c r="F73" s="170">
        <v>180638</v>
      </c>
      <c r="G73" s="170">
        <f t="shared" si="1"/>
        <v>11051612</v>
      </c>
      <c r="H73" s="170">
        <v>3852060</v>
      </c>
      <c r="I73" s="170">
        <v>2047531</v>
      </c>
      <c r="J73" s="170">
        <v>0</v>
      </c>
      <c r="K73" s="170">
        <v>2126014</v>
      </c>
      <c r="L73" s="170">
        <v>464924.81054949405</v>
      </c>
      <c r="M73" s="170">
        <v>327941.43355044094</v>
      </c>
      <c r="N73" s="111">
        <v>66</v>
      </c>
    </row>
    <row r="74" spans="1:14" x14ac:dyDescent="0.2">
      <c r="A74" s="111">
        <v>67</v>
      </c>
      <c r="B74" s="111" t="s">
        <v>172</v>
      </c>
      <c r="C74" s="170">
        <v>264864</v>
      </c>
      <c r="D74" s="170">
        <v>990730</v>
      </c>
      <c r="E74" s="170">
        <v>3827638</v>
      </c>
      <c r="F74" s="170">
        <v>215730</v>
      </c>
      <c r="G74" s="170">
        <f t="shared" si="1"/>
        <v>5083232</v>
      </c>
      <c r="H74" s="170">
        <v>1859190</v>
      </c>
      <c r="I74" s="170">
        <v>1096514</v>
      </c>
      <c r="J74" s="170">
        <v>0</v>
      </c>
      <c r="K74" s="170">
        <v>369369</v>
      </c>
      <c r="L74" s="170">
        <v>455015.81265778869</v>
      </c>
      <c r="M74" s="170">
        <v>412559.63841229916</v>
      </c>
      <c r="N74" s="111">
        <v>67</v>
      </c>
    </row>
    <row r="75" spans="1:14" x14ac:dyDescent="0.2">
      <c r="A75" s="111">
        <v>68</v>
      </c>
      <c r="B75" s="111" t="s">
        <v>173</v>
      </c>
      <c r="C75" s="170">
        <v>165229</v>
      </c>
      <c r="D75" s="170">
        <v>4489807</v>
      </c>
      <c r="E75" s="170">
        <v>2167703</v>
      </c>
      <c r="F75" s="170">
        <v>49096</v>
      </c>
      <c r="G75" s="170">
        <f t="shared" si="1"/>
        <v>6822739</v>
      </c>
      <c r="H75" s="170">
        <v>2023602</v>
      </c>
      <c r="I75" s="170">
        <v>1258285</v>
      </c>
      <c r="J75" s="170">
        <v>30636</v>
      </c>
      <c r="K75" s="170">
        <v>2744219</v>
      </c>
      <c r="L75" s="170">
        <v>385412.48640067695</v>
      </c>
      <c r="M75" s="170">
        <v>551746.47168674646</v>
      </c>
      <c r="N75" s="111">
        <v>68</v>
      </c>
    </row>
    <row r="76" spans="1:14" x14ac:dyDescent="0.2">
      <c r="A76" s="111">
        <v>69</v>
      </c>
      <c r="B76" s="111" t="s">
        <v>174</v>
      </c>
      <c r="C76" s="170">
        <v>374159</v>
      </c>
      <c r="D76" s="170">
        <v>8787429</v>
      </c>
      <c r="E76" s="170">
        <v>14719345</v>
      </c>
      <c r="F76" s="170">
        <v>152632</v>
      </c>
      <c r="G76" s="170">
        <f t="shared" si="1"/>
        <v>23880933</v>
      </c>
      <c r="H76" s="170">
        <v>10088010</v>
      </c>
      <c r="I76" s="170">
        <v>5137053</v>
      </c>
      <c r="J76" s="170">
        <v>30744</v>
      </c>
      <c r="K76" s="170">
        <v>4596515</v>
      </c>
      <c r="L76" s="170">
        <v>846782.45674085908</v>
      </c>
      <c r="M76" s="170">
        <v>1262253.8790593767</v>
      </c>
      <c r="N76" s="111">
        <v>69</v>
      </c>
    </row>
    <row r="77" spans="1:14" x14ac:dyDescent="0.2">
      <c r="A77" s="111">
        <v>70</v>
      </c>
      <c r="B77" s="111" t="s">
        <v>175</v>
      </c>
      <c r="C77" s="170">
        <v>199301</v>
      </c>
      <c r="D77" s="170">
        <v>2607111</v>
      </c>
      <c r="E77" s="170">
        <v>3657913</v>
      </c>
      <c r="F77" s="170">
        <v>409690</v>
      </c>
      <c r="G77" s="170">
        <f t="shared" si="1"/>
        <v>6464325</v>
      </c>
      <c r="H77" s="170">
        <v>2157753</v>
      </c>
      <c r="I77" s="170">
        <v>1117427</v>
      </c>
      <c r="J77" s="170">
        <v>0</v>
      </c>
      <c r="K77" s="170">
        <v>857990</v>
      </c>
      <c r="L77" s="170">
        <v>369544.17711633322</v>
      </c>
      <c r="M77" s="170">
        <v>91749.064642300305</v>
      </c>
      <c r="N77" s="111">
        <v>70</v>
      </c>
    </row>
    <row r="78" spans="1:14" x14ac:dyDescent="0.2">
      <c r="A78" s="111">
        <v>71</v>
      </c>
      <c r="B78" s="111" t="s">
        <v>176</v>
      </c>
      <c r="C78" s="170">
        <v>162728</v>
      </c>
      <c r="D78" s="170">
        <v>2735387</v>
      </c>
      <c r="E78" s="170">
        <v>4306773</v>
      </c>
      <c r="F78" s="170">
        <v>41916</v>
      </c>
      <c r="G78" s="170">
        <f t="shared" si="1"/>
        <v>7204888</v>
      </c>
      <c r="H78" s="170">
        <v>2168503</v>
      </c>
      <c r="I78" s="170">
        <v>1622583</v>
      </c>
      <c r="J78" s="170">
        <v>0</v>
      </c>
      <c r="K78" s="170">
        <v>2173872</v>
      </c>
      <c r="L78" s="170">
        <v>472175.33901953162</v>
      </c>
      <c r="M78" s="170">
        <v>479555.20728454459</v>
      </c>
      <c r="N78" s="111">
        <v>71</v>
      </c>
    </row>
    <row r="79" spans="1:14" x14ac:dyDescent="0.2">
      <c r="A79" s="111">
        <v>72</v>
      </c>
      <c r="B79" s="111" t="s">
        <v>177</v>
      </c>
      <c r="C79" s="170">
        <v>222377</v>
      </c>
      <c r="D79" s="170">
        <v>1945977</v>
      </c>
      <c r="E79" s="170">
        <v>3606015</v>
      </c>
      <c r="F79" s="170">
        <v>195670</v>
      </c>
      <c r="G79" s="170">
        <f t="shared" si="1"/>
        <v>5774369</v>
      </c>
      <c r="H79" s="170">
        <v>2054044</v>
      </c>
      <c r="I79" s="170">
        <v>1356053</v>
      </c>
      <c r="J79" s="170">
        <v>0</v>
      </c>
      <c r="K79" s="170">
        <v>687200</v>
      </c>
      <c r="L79" s="170">
        <v>453830.51617793605</v>
      </c>
      <c r="M79" s="170">
        <v>234188.57085821856</v>
      </c>
      <c r="N79" s="111">
        <v>72</v>
      </c>
    </row>
    <row r="80" spans="1:14" x14ac:dyDescent="0.2">
      <c r="A80" s="111">
        <v>73</v>
      </c>
      <c r="B80" s="111" t="s">
        <v>178</v>
      </c>
      <c r="C80" s="170">
        <v>4200000</v>
      </c>
      <c r="D80" s="170">
        <v>36621000</v>
      </c>
      <c r="E80" s="170">
        <v>54072000</v>
      </c>
      <c r="F80" s="170">
        <v>10119000</v>
      </c>
      <c r="G80" s="170">
        <f t="shared" si="1"/>
        <v>94893000</v>
      </c>
      <c r="H80" s="170">
        <v>27783000</v>
      </c>
      <c r="I80" s="170">
        <v>15985000</v>
      </c>
      <c r="J80" s="170">
        <v>779000</v>
      </c>
      <c r="K80" s="170">
        <v>712000</v>
      </c>
      <c r="L80" s="170">
        <v>3576240.9492645646</v>
      </c>
      <c r="M80" s="170">
        <v>1461049.1642237077</v>
      </c>
      <c r="N80" s="111">
        <v>73</v>
      </c>
    </row>
    <row r="81" spans="1:14" x14ac:dyDescent="0.2">
      <c r="A81" s="111">
        <v>74</v>
      </c>
      <c r="B81" s="111" t="s">
        <v>179</v>
      </c>
      <c r="C81" s="170">
        <v>339922</v>
      </c>
      <c r="D81" s="170">
        <v>14693722</v>
      </c>
      <c r="E81" s="170">
        <v>10524357</v>
      </c>
      <c r="F81" s="170">
        <v>80179</v>
      </c>
      <c r="G81" s="170">
        <f t="shared" si="1"/>
        <v>25558001</v>
      </c>
      <c r="H81" s="170">
        <v>8230577</v>
      </c>
      <c r="I81" s="170">
        <v>3715666</v>
      </c>
      <c r="J81" s="170">
        <v>41501</v>
      </c>
      <c r="K81" s="170">
        <v>10687290</v>
      </c>
      <c r="L81" s="170">
        <v>564100.34937903984</v>
      </c>
      <c r="M81" s="170">
        <v>952017.58449853654</v>
      </c>
      <c r="N81" s="111">
        <v>74</v>
      </c>
    </row>
    <row r="82" spans="1:14" x14ac:dyDescent="0.2">
      <c r="A82" s="111">
        <v>75</v>
      </c>
      <c r="B82" s="111" t="s">
        <v>180</v>
      </c>
      <c r="C82" s="170">
        <v>122443</v>
      </c>
      <c r="D82" s="170">
        <v>1043651</v>
      </c>
      <c r="E82" s="170">
        <v>2746625</v>
      </c>
      <c r="F82" s="170">
        <v>114461</v>
      </c>
      <c r="G82" s="170">
        <f t="shared" si="1"/>
        <v>3912719</v>
      </c>
      <c r="H82" s="170">
        <v>1196521</v>
      </c>
      <c r="I82" s="170">
        <v>921008</v>
      </c>
      <c r="J82" s="170">
        <v>0</v>
      </c>
      <c r="K82" s="170">
        <v>477750</v>
      </c>
      <c r="L82" s="170">
        <v>218822.5947601356</v>
      </c>
      <c r="M82" s="170">
        <v>40331.206206445982</v>
      </c>
      <c r="N82" s="111">
        <v>75</v>
      </c>
    </row>
    <row r="83" spans="1:14" x14ac:dyDescent="0.2">
      <c r="A83" s="111">
        <v>76</v>
      </c>
      <c r="B83" s="111" t="s">
        <v>98</v>
      </c>
      <c r="C83" s="170">
        <v>135953</v>
      </c>
      <c r="D83" s="170">
        <v>1286489</v>
      </c>
      <c r="E83" s="170">
        <v>1424929</v>
      </c>
      <c r="F83" s="170">
        <v>32944</v>
      </c>
      <c r="G83" s="170">
        <f t="shared" si="1"/>
        <v>2847371</v>
      </c>
      <c r="H83" s="170">
        <v>849663</v>
      </c>
      <c r="I83" s="170">
        <v>565566</v>
      </c>
      <c r="J83" s="170">
        <v>0</v>
      </c>
      <c r="K83" s="170">
        <v>830285</v>
      </c>
      <c r="L83" s="170">
        <v>307743.40488396212</v>
      </c>
      <c r="M83" s="170">
        <v>214403.94843876376</v>
      </c>
      <c r="N83" s="111">
        <v>76</v>
      </c>
    </row>
    <row r="84" spans="1:14" x14ac:dyDescent="0.2">
      <c r="A84" s="111">
        <v>77</v>
      </c>
      <c r="B84" s="111" t="s">
        <v>99</v>
      </c>
      <c r="C84" s="170">
        <v>491304</v>
      </c>
      <c r="D84" s="170">
        <v>5953820</v>
      </c>
      <c r="E84" s="170">
        <v>18147710</v>
      </c>
      <c r="F84" s="170">
        <v>847660</v>
      </c>
      <c r="G84" s="170">
        <f t="shared" si="1"/>
        <v>24592834</v>
      </c>
      <c r="H84" s="170">
        <v>9371080</v>
      </c>
      <c r="I84" s="170">
        <v>5416048</v>
      </c>
      <c r="J84" s="170">
        <v>0</v>
      </c>
      <c r="K84" s="170">
        <v>2691892</v>
      </c>
      <c r="L84" s="170">
        <v>946981.33463667356</v>
      </c>
      <c r="M84" s="170">
        <v>804878.64300538879</v>
      </c>
      <c r="N84" s="111">
        <v>77</v>
      </c>
    </row>
    <row r="85" spans="1:14" x14ac:dyDescent="0.2">
      <c r="A85" s="111">
        <v>78</v>
      </c>
      <c r="B85" s="111" t="s">
        <v>181</v>
      </c>
      <c r="C85" s="170">
        <v>178096</v>
      </c>
      <c r="D85" s="170">
        <v>4398986</v>
      </c>
      <c r="E85" s="170">
        <v>4767116</v>
      </c>
      <c r="F85" s="170">
        <v>234999</v>
      </c>
      <c r="G85" s="170">
        <f t="shared" si="1"/>
        <v>9344198</v>
      </c>
      <c r="H85" s="170">
        <v>3720603</v>
      </c>
      <c r="I85" s="170">
        <v>1460451</v>
      </c>
      <c r="J85" s="170">
        <v>0</v>
      </c>
      <c r="K85" s="170">
        <v>2245644</v>
      </c>
      <c r="L85" s="170">
        <v>316835.9955696197</v>
      </c>
      <c r="M85" s="170">
        <v>416348.28992702608</v>
      </c>
      <c r="N85" s="111">
        <v>78</v>
      </c>
    </row>
    <row r="86" spans="1:14" x14ac:dyDescent="0.2">
      <c r="A86" s="111">
        <v>79</v>
      </c>
      <c r="B86" s="111" t="s">
        <v>182</v>
      </c>
      <c r="C86" s="170">
        <v>629629</v>
      </c>
      <c r="D86" s="170">
        <v>6263867</v>
      </c>
      <c r="E86" s="170">
        <v>14151750</v>
      </c>
      <c r="F86" s="170">
        <v>434348</v>
      </c>
      <c r="G86" s="170">
        <f t="shared" si="1"/>
        <v>21045246</v>
      </c>
      <c r="H86" s="170">
        <v>8276905</v>
      </c>
      <c r="I86" s="170">
        <v>4686658</v>
      </c>
      <c r="J86" s="170">
        <v>51349</v>
      </c>
      <c r="K86" s="170">
        <v>2726608</v>
      </c>
      <c r="L86" s="170">
        <v>773440.32569954079</v>
      </c>
      <c r="M86" s="170">
        <v>567303.83388050669</v>
      </c>
      <c r="N86" s="111">
        <v>79</v>
      </c>
    </row>
    <row r="87" spans="1:14" x14ac:dyDescent="0.2">
      <c r="A87" s="111">
        <v>80</v>
      </c>
      <c r="B87" s="111" t="s">
        <v>183</v>
      </c>
      <c r="C87" s="170">
        <v>-40500</v>
      </c>
      <c r="D87" s="170">
        <v>8198213</v>
      </c>
      <c r="E87" s="170">
        <v>9740995</v>
      </c>
      <c r="F87" s="170">
        <v>149985</v>
      </c>
      <c r="G87" s="170">
        <f t="shared" si="1"/>
        <v>17898708</v>
      </c>
      <c r="H87" s="170">
        <v>5157317</v>
      </c>
      <c r="I87" s="170">
        <v>5710295</v>
      </c>
      <c r="J87" s="170">
        <v>0</v>
      </c>
      <c r="K87" s="170">
        <v>5762278</v>
      </c>
      <c r="L87" s="170">
        <v>642105.96529850794</v>
      </c>
      <c r="M87" s="170">
        <v>1288307.0691083397</v>
      </c>
      <c r="N87" s="111">
        <v>80</v>
      </c>
    </row>
    <row r="88" spans="1:14" x14ac:dyDescent="0.2">
      <c r="A88" s="111">
        <v>81</v>
      </c>
      <c r="B88" s="111" t="s">
        <v>184</v>
      </c>
      <c r="C88" s="170">
        <v>261944</v>
      </c>
      <c r="D88" s="170">
        <v>2538591</v>
      </c>
      <c r="E88" s="170">
        <v>4298935</v>
      </c>
      <c r="F88" s="170">
        <v>129032</v>
      </c>
      <c r="G88" s="170">
        <f t="shared" si="1"/>
        <v>7099470</v>
      </c>
      <c r="H88" s="170">
        <v>2174985</v>
      </c>
      <c r="I88" s="170">
        <v>1971880</v>
      </c>
      <c r="J88" s="170">
        <v>0</v>
      </c>
      <c r="K88" s="170">
        <v>1198522</v>
      </c>
      <c r="L88" s="170">
        <v>693095.93264257174</v>
      </c>
      <c r="M88" s="170">
        <v>824006.65737880778</v>
      </c>
      <c r="N88" s="111">
        <v>81</v>
      </c>
    </row>
    <row r="89" spans="1:14" x14ac:dyDescent="0.2">
      <c r="A89" s="111">
        <v>82</v>
      </c>
      <c r="B89" s="111" t="s">
        <v>185</v>
      </c>
      <c r="C89" s="170">
        <v>320932</v>
      </c>
      <c r="D89" s="170">
        <v>3030487</v>
      </c>
      <c r="E89" s="170">
        <v>7386410</v>
      </c>
      <c r="F89" s="170">
        <v>232777</v>
      </c>
      <c r="G89" s="170">
        <f t="shared" si="1"/>
        <v>10737829</v>
      </c>
      <c r="H89" s="170">
        <v>4494965</v>
      </c>
      <c r="I89" s="170">
        <v>2063333</v>
      </c>
      <c r="J89" s="170">
        <v>0</v>
      </c>
      <c r="K89" s="170">
        <v>1079832</v>
      </c>
      <c r="L89" s="170">
        <v>503581.75618132867</v>
      </c>
      <c r="M89" s="170">
        <v>433710.96283521235</v>
      </c>
      <c r="N89" s="111">
        <v>82</v>
      </c>
    </row>
    <row r="90" spans="1:14" x14ac:dyDescent="0.2">
      <c r="A90" s="111">
        <v>83</v>
      </c>
      <c r="B90" s="111" t="s">
        <v>186</v>
      </c>
      <c r="C90" s="170">
        <v>441023</v>
      </c>
      <c r="D90" s="170">
        <v>15015660</v>
      </c>
      <c r="E90" s="170">
        <v>5911640</v>
      </c>
      <c r="F90" s="170">
        <v>138259</v>
      </c>
      <c r="G90" s="170">
        <f t="shared" si="1"/>
        <v>21368323</v>
      </c>
      <c r="H90" s="170">
        <v>6133670</v>
      </c>
      <c r="I90" s="170">
        <v>2785631</v>
      </c>
      <c r="J90" s="170">
        <v>0</v>
      </c>
      <c r="K90" s="170">
        <v>11284346</v>
      </c>
      <c r="L90" s="170">
        <v>868914.05811071349</v>
      </c>
      <c r="M90" s="170">
        <v>1175069.5819467406</v>
      </c>
      <c r="N90" s="111">
        <v>83</v>
      </c>
    </row>
    <row r="91" spans="1:14" x14ac:dyDescent="0.2">
      <c r="A91" s="111">
        <v>84</v>
      </c>
      <c r="B91" s="111" t="s">
        <v>187</v>
      </c>
      <c r="C91" s="170">
        <v>304000</v>
      </c>
      <c r="D91" s="170">
        <v>3661444</v>
      </c>
      <c r="E91" s="170">
        <v>2724545</v>
      </c>
      <c r="F91" s="170">
        <v>141256</v>
      </c>
      <c r="G91" s="170">
        <f t="shared" si="1"/>
        <v>6689989</v>
      </c>
      <c r="H91" s="170">
        <v>2586241</v>
      </c>
      <c r="I91" s="170">
        <v>1438615</v>
      </c>
      <c r="J91" s="170">
        <v>0</v>
      </c>
      <c r="K91" s="170">
        <v>2160284</v>
      </c>
      <c r="L91" s="170">
        <v>544591.83487379574</v>
      </c>
      <c r="M91" s="170">
        <v>384386.86868290789</v>
      </c>
      <c r="N91" s="111">
        <v>84</v>
      </c>
    </row>
    <row r="92" spans="1:14" x14ac:dyDescent="0.2">
      <c r="A92" s="111">
        <v>85</v>
      </c>
      <c r="B92" s="111" t="s">
        <v>188</v>
      </c>
      <c r="C92" s="170">
        <v>635011</v>
      </c>
      <c r="D92" s="170">
        <v>12878253</v>
      </c>
      <c r="E92" s="170">
        <v>19735134</v>
      </c>
      <c r="F92" s="170">
        <v>1113904</v>
      </c>
      <c r="G92" s="170">
        <f t="shared" si="1"/>
        <v>33248398</v>
      </c>
      <c r="H92" s="170">
        <v>9824295</v>
      </c>
      <c r="I92" s="170">
        <v>5440802</v>
      </c>
      <c r="J92" s="170">
        <v>0</v>
      </c>
      <c r="K92" s="170">
        <v>7991294</v>
      </c>
      <c r="L92" s="170">
        <v>1306967.7962814374</v>
      </c>
      <c r="M92" s="170">
        <v>840763.47876884334</v>
      </c>
      <c r="N92" s="111">
        <v>85</v>
      </c>
    </row>
    <row r="93" spans="1:14" x14ac:dyDescent="0.2">
      <c r="A93" s="111">
        <v>86</v>
      </c>
      <c r="B93" s="111" t="s">
        <v>189</v>
      </c>
      <c r="C93" s="170">
        <v>535937</v>
      </c>
      <c r="D93" s="170">
        <v>12488285</v>
      </c>
      <c r="E93" s="170">
        <v>16977829</v>
      </c>
      <c r="F93" s="170">
        <v>1735158</v>
      </c>
      <c r="G93" s="170">
        <f t="shared" si="1"/>
        <v>30002051</v>
      </c>
      <c r="H93" s="170">
        <v>8714337</v>
      </c>
      <c r="I93" s="170">
        <v>3728078</v>
      </c>
      <c r="J93" s="170">
        <v>0</v>
      </c>
      <c r="K93" s="170">
        <v>9943170</v>
      </c>
      <c r="L93" s="170">
        <v>1121327.2205969742</v>
      </c>
      <c r="M93" s="170">
        <v>548635.30491237063</v>
      </c>
      <c r="N93" s="111">
        <v>86</v>
      </c>
    </row>
    <row r="94" spans="1:14" x14ac:dyDescent="0.2">
      <c r="A94" s="111">
        <v>87</v>
      </c>
      <c r="B94" s="111" t="s">
        <v>190</v>
      </c>
      <c r="C94" s="170">
        <v>209664</v>
      </c>
      <c r="D94" s="170">
        <v>1160813</v>
      </c>
      <c r="E94" s="170">
        <v>2089805</v>
      </c>
      <c r="F94" s="170">
        <v>79184</v>
      </c>
      <c r="G94" s="170">
        <f t="shared" si="1"/>
        <v>3460282</v>
      </c>
      <c r="H94" s="170">
        <v>817716</v>
      </c>
      <c r="I94" s="170">
        <v>1001698</v>
      </c>
      <c r="J94" s="170">
        <v>0</v>
      </c>
      <c r="K94" s="170">
        <v>409927</v>
      </c>
      <c r="L94" s="170">
        <v>309680.88881412317</v>
      </c>
      <c r="M94" s="170">
        <v>125906.84325794523</v>
      </c>
      <c r="N94" s="111">
        <v>87</v>
      </c>
    </row>
    <row r="95" spans="1:14" x14ac:dyDescent="0.2">
      <c r="A95" s="111">
        <v>88</v>
      </c>
      <c r="B95" s="111" t="s">
        <v>191</v>
      </c>
      <c r="C95" s="170">
        <v>176489</v>
      </c>
      <c r="D95" s="170">
        <v>1263962</v>
      </c>
      <c r="E95" s="170">
        <v>2423516</v>
      </c>
      <c r="F95" s="170">
        <v>0</v>
      </c>
      <c r="G95" s="170">
        <f t="shared" si="1"/>
        <v>3863967</v>
      </c>
      <c r="H95" s="170">
        <v>1375253</v>
      </c>
      <c r="I95" s="170">
        <v>1162752</v>
      </c>
      <c r="J95" s="170">
        <v>0</v>
      </c>
      <c r="K95" s="170">
        <v>446353</v>
      </c>
      <c r="L95" s="170">
        <v>401507.27447415027</v>
      </c>
      <c r="M95" s="170">
        <v>280424.19090016367</v>
      </c>
      <c r="N95" s="111">
        <v>88</v>
      </c>
    </row>
    <row r="96" spans="1:14" x14ac:dyDescent="0.2">
      <c r="A96" s="111">
        <v>89</v>
      </c>
      <c r="B96" s="111" t="s">
        <v>192</v>
      </c>
      <c r="C96" s="170">
        <v>451202</v>
      </c>
      <c r="D96" s="170">
        <v>12704468</v>
      </c>
      <c r="E96" s="170">
        <v>10628820</v>
      </c>
      <c r="F96" s="170">
        <v>235227</v>
      </c>
      <c r="G96" s="170">
        <f t="shared" si="1"/>
        <v>23784490</v>
      </c>
      <c r="H96" s="170">
        <v>6286510</v>
      </c>
      <c r="I96" s="170">
        <v>5331024</v>
      </c>
      <c r="J96" s="170">
        <v>0</v>
      </c>
      <c r="K96" s="170">
        <v>8930996</v>
      </c>
      <c r="L96" s="170">
        <v>891397.49196969694</v>
      </c>
      <c r="M96" s="170">
        <v>1667028.8265341516</v>
      </c>
      <c r="N96" s="111">
        <v>89</v>
      </c>
    </row>
    <row r="97" spans="1:14" x14ac:dyDescent="0.2">
      <c r="A97" s="111">
        <v>90</v>
      </c>
      <c r="B97" s="111" t="s">
        <v>193</v>
      </c>
      <c r="C97" s="174">
        <v>344389</v>
      </c>
      <c r="D97" s="174">
        <v>3667671</v>
      </c>
      <c r="E97" s="174">
        <v>5963785</v>
      </c>
      <c r="F97" s="174">
        <v>369354</v>
      </c>
      <c r="G97" s="174">
        <f t="shared" si="1"/>
        <v>9975845</v>
      </c>
      <c r="H97" s="174">
        <v>3683044</v>
      </c>
      <c r="I97" s="174">
        <v>2161069</v>
      </c>
      <c r="J97" s="174">
        <v>0</v>
      </c>
      <c r="K97" s="174">
        <v>1296579</v>
      </c>
      <c r="L97" s="170">
        <v>583203.79067842255</v>
      </c>
      <c r="M97" s="170">
        <v>366427.99161106517</v>
      </c>
      <c r="N97" s="111">
        <v>90</v>
      </c>
    </row>
    <row r="98" spans="1:14" x14ac:dyDescent="0.2">
      <c r="A98" s="111">
        <v>91</v>
      </c>
      <c r="B98" s="111" t="s">
        <v>194</v>
      </c>
      <c r="C98" s="170">
        <v>501865</v>
      </c>
      <c r="D98" s="170">
        <v>16156101</v>
      </c>
      <c r="E98" s="170">
        <v>8364923</v>
      </c>
      <c r="F98" s="170">
        <v>280183</v>
      </c>
      <c r="G98" s="170">
        <f t="shared" si="1"/>
        <v>25022889</v>
      </c>
      <c r="H98" s="170">
        <v>6058612</v>
      </c>
      <c r="I98" s="170">
        <v>3996464</v>
      </c>
      <c r="J98" s="170">
        <v>0</v>
      </c>
      <c r="K98" s="170">
        <v>11800247</v>
      </c>
      <c r="L98" s="170">
        <v>922330.16070252238</v>
      </c>
      <c r="M98" s="170">
        <v>1096362.7271859362</v>
      </c>
      <c r="N98" s="111">
        <v>91</v>
      </c>
    </row>
    <row r="99" spans="1:14" x14ac:dyDescent="0.2">
      <c r="A99" s="111">
        <v>92</v>
      </c>
      <c r="B99" s="111" t="s">
        <v>195</v>
      </c>
      <c r="C99" s="170">
        <v>214266</v>
      </c>
      <c r="D99" s="170">
        <v>2894600</v>
      </c>
      <c r="E99" s="170">
        <v>3912371</v>
      </c>
      <c r="F99" s="170">
        <v>60558</v>
      </c>
      <c r="G99" s="170">
        <f t="shared" si="1"/>
        <v>7021237</v>
      </c>
      <c r="H99" s="170">
        <v>2266508</v>
      </c>
      <c r="I99" s="170">
        <v>1294984</v>
      </c>
      <c r="J99" s="170">
        <v>0</v>
      </c>
      <c r="K99" s="170">
        <v>1868140</v>
      </c>
      <c r="L99" s="170">
        <v>503229.16311572114</v>
      </c>
      <c r="M99" s="170">
        <v>429382.62302315445</v>
      </c>
      <c r="N99" s="111">
        <v>92</v>
      </c>
    </row>
    <row r="100" spans="1:14" x14ac:dyDescent="0.2">
      <c r="A100" s="111">
        <v>93</v>
      </c>
      <c r="B100" s="111" t="s">
        <v>196</v>
      </c>
      <c r="C100" s="170">
        <v>482462</v>
      </c>
      <c r="D100" s="170">
        <v>4198438</v>
      </c>
      <c r="E100" s="170">
        <v>10472601</v>
      </c>
      <c r="F100" s="170">
        <v>375509</v>
      </c>
      <c r="G100" s="170">
        <f t="shared" si="1"/>
        <v>15153501</v>
      </c>
      <c r="H100" s="170">
        <v>5821467</v>
      </c>
      <c r="I100" s="170">
        <v>4645703</v>
      </c>
      <c r="J100" s="170">
        <v>0</v>
      </c>
      <c r="K100" s="170">
        <v>1982171</v>
      </c>
      <c r="L100" s="170">
        <v>1111456.0985773737</v>
      </c>
      <c r="M100" s="170">
        <v>1732049.1463193826</v>
      </c>
      <c r="N100" s="111">
        <v>93</v>
      </c>
    </row>
    <row r="101" spans="1:14" x14ac:dyDescent="0.2">
      <c r="A101" s="111">
        <v>94</v>
      </c>
      <c r="B101" s="111" t="s">
        <v>197</v>
      </c>
      <c r="C101" s="170">
        <v>345000</v>
      </c>
      <c r="D101" s="170">
        <v>12752558</v>
      </c>
      <c r="E101" s="170">
        <v>6779793</v>
      </c>
      <c r="F101" s="170">
        <v>114209</v>
      </c>
      <c r="G101" s="170">
        <f t="shared" si="1"/>
        <v>19877351</v>
      </c>
      <c r="H101" s="170">
        <v>6217503</v>
      </c>
      <c r="I101" s="170">
        <v>2681259</v>
      </c>
      <c r="J101" s="170">
        <v>0</v>
      </c>
      <c r="K101" s="170">
        <v>9583613</v>
      </c>
      <c r="L101" s="170">
        <v>543338.31197941734</v>
      </c>
      <c r="M101" s="170">
        <v>600923.54599733755</v>
      </c>
      <c r="N101" s="111">
        <v>94</v>
      </c>
    </row>
    <row r="102" spans="1:14" x14ac:dyDescent="0.2">
      <c r="A102" s="108">
        <v>95</v>
      </c>
      <c r="B102" s="111" t="s">
        <v>198</v>
      </c>
      <c r="C102" s="171">
        <v>1835483</v>
      </c>
      <c r="D102" s="171">
        <v>5373427</v>
      </c>
      <c r="E102" s="171">
        <v>7092919</v>
      </c>
      <c r="F102" s="171">
        <v>977332</v>
      </c>
      <c r="G102" s="171">
        <f t="shared" si="1"/>
        <v>14301829</v>
      </c>
      <c r="H102" s="171">
        <v>3422020</v>
      </c>
      <c r="I102" s="171">
        <v>2988195</v>
      </c>
      <c r="J102" s="171">
        <v>0</v>
      </c>
      <c r="K102" s="171">
        <v>1749536</v>
      </c>
      <c r="L102" s="171">
        <v>587100.55462447356</v>
      </c>
      <c r="M102" s="171">
        <v>291796.07028852974</v>
      </c>
      <c r="N102" s="108">
        <v>95</v>
      </c>
    </row>
    <row r="103" spans="1:14" x14ac:dyDescent="0.2">
      <c r="A103" s="108">
        <f>A102</f>
        <v>95</v>
      </c>
      <c r="B103" s="109" t="s">
        <v>107</v>
      </c>
      <c r="C103" s="173">
        <f t="shared" ref="C103:M103" si="2">SUM(C8:C102)</f>
        <v>142116626</v>
      </c>
      <c r="D103" s="173">
        <f t="shared" si="2"/>
        <v>789216829</v>
      </c>
      <c r="E103" s="173">
        <f t="shared" si="2"/>
        <v>1194003664</v>
      </c>
      <c r="F103" s="173">
        <f t="shared" si="2"/>
        <v>92491981</v>
      </c>
      <c r="G103" s="173">
        <f t="shared" si="2"/>
        <v>2125337119</v>
      </c>
      <c r="H103" s="173">
        <f t="shared" si="2"/>
        <v>461911381</v>
      </c>
      <c r="I103" s="173">
        <f t="shared" si="2"/>
        <v>320259943</v>
      </c>
      <c r="J103" s="173">
        <f t="shared" si="2"/>
        <v>41325514</v>
      </c>
      <c r="K103" s="173">
        <f t="shared" si="2"/>
        <v>375234277</v>
      </c>
      <c r="L103" s="175">
        <f t="shared" si="2"/>
        <v>73611588.496857643</v>
      </c>
      <c r="M103" s="175">
        <f t="shared" si="2"/>
        <v>55871841.864791147</v>
      </c>
      <c r="N103" s="108">
        <f>N102</f>
        <v>95</v>
      </c>
    </row>
    <row r="104" spans="1:14" x14ac:dyDescent="0.2">
      <c r="A104" s="148"/>
      <c r="B104" s="111"/>
      <c r="C104" s="153"/>
      <c r="D104" s="153"/>
      <c r="E104" s="153"/>
      <c r="F104" s="153"/>
      <c r="G104" s="153"/>
      <c r="H104" s="153"/>
      <c r="I104" s="153"/>
      <c r="J104" s="153"/>
      <c r="K104" s="153"/>
      <c r="L104" s="153"/>
      <c r="M104" s="153"/>
      <c r="N104" s="153"/>
    </row>
  </sheetData>
  <mergeCells count="1">
    <mergeCell ref="L6:M6"/>
  </mergeCells>
  <printOptions gridLines="1"/>
  <pageMargins left="0.38" right="0.36" top="0.52" bottom="0.49" header="0.41" footer="0.5"/>
  <pageSetup paperSize="5" scale="9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heetViews>
  <sheetFormatPr defaultRowHeight="11.25" x14ac:dyDescent="0.2"/>
  <cols>
    <col min="1" max="1" width="4.5" style="93" bestFit="1" customWidth="1"/>
    <col min="2" max="2" width="17.33203125" style="93" customWidth="1"/>
    <col min="3" max="3" width="14.83203125" style="93" customWidth="1"/>
    <col min="4" max="4" width="15.5" style="93" customWidth="1"/>
    <col min="5" max="5" width="13.83203125" style="93" customWidth="1"/>
    <col min="6" max="6" width="20.33203125" style="93" customWidth="1"/>
    <col min="7" max="7" width="12.5" style="93" customWidth="1"/>
    <col min="8" max="8" width="15.6640625" style="93" customWidth="1"/>
    <col min="9" max="9" width="19.5" style="93" bestFit="1" customWidth="1"/>
    <col min="10" max="10" width="16" style="93" bestFit="1" customWidth="1"/>
    <col min="11" max="11" width="12.83203125" style="93" bestFit="1" customWidth="1"/>
    <col min="12" max="12" width="14.5" style="93" customWidth="1"/>
    <col min="13" max="13" width="14.33203125" style="93" customWidth="1"/>
    <col min="14" max="14" width="4.1640625" style="93" bestFit="1" customWidth="1"/>
    <col min="15" max="16384" width="9.33203125" style="93"/>
  </cols>
  <sheetData>
    <row r="1" spans="1:14" s="114" customFormat="1" ht="10.5" customHeight="1" x14ac:dyDescent="0.2">
      <c r="A1" s="140" t="s">
        <v>46</v>
      </c>
      <c r="B1" s="111"/>
      <c r="C1" s="140"/>
      <c r="D1" s="140"/>
      <c r="E1" s="140"/>
      <c r="F1" s="135"/>
      <c r="G1" s="158"/>
      <c r="H1" s="159"/>
      <c r="I1" s="140"/>
      <c r="J1" s="140"/>
      <c r="K1" s="140"/>
      <c r="L1" s="140"/>
      <c r="M1" s="135"/>
      <c r="N1" s="158"/>
    </row>
    <row r="2" spans="1:14" s="114" customFormat="1" ht="12" x14ac:dyDescent="0.2">
      <c r="A2" s="160" t="s">
        <v>323</v>
      </c>
      <c r="B2" s="111"/>
      <c r="C2" s="140"/>
      <c r="D2" s="140"/>
      <c r="E2" s="140"/>
      <c r="F2" s="135"/>
      <c r="G2" s="158"/>
      <c r="H2" s="159"/>
      <c r="I2" s="140"/>
      <c r="J2" s="140"/>
      <c r="K2" s="140"/>
      <c r="L2" s="140"/>
      <c r="M2" s="135"/>
      <c r="N2" s="158"/>
    </row>
    <row r="3" spans="1:14" s="114" customFormat="1" ht="10.5" customHeight="1" x14ac:dyDescent="0.2">
      <c r="A3" s="161" t="s">
        <v>48</v>
      </c>
      <c r="B3" s="111"/>
      <c r="C3" s="140"/>
      <c r="D3" s="162"/>
      <c r="E3" s="140"/>
      <c r="F3" s="135"/>
      <c r="G3" s="158"/>
      <c r="H3" s="163"/>
      <c r="I3" s="140"/>
      <c r="J3" s="140"/>
      <c r="K3" s="140"/>
      <c r="L3" s="140"/>
      <c r="M3" s="140"/>
      <c r="N3" s="140"/>
    </row>
    <row r="4" spans="1:14" s="114" customFormat="1" ht="10.5" customHeight="1" x14ac:dyDescent="0.2">
      <c r="A4" s="161"/>
      <c r="B4" s="111"/>
      <c r="C4" s="140"/>
      <c r="D4" s="162"/>
      <c r="E4" s="140"/>
      <c r="F4" s="135"/>
      <c r="G4" s="158"/>
      <c r="H4" s="163"/>
      <c r="I4" s="140"/>
      <c r="J4" s="140"/>
      <c r="K4" s="140"/>
      <c r="L4" s="140"/>
      <c r="M4" s="140"/>
      <c r="N4" s="140"/>
    </row>
    <row r="5" spans="1:14" ht="10.5" customHeight="1" x14ac:dyDescent="0.2">
      <c r="A5" s="111"/>
      <c r="B5" s="111"/>
      <c r="C5" s="111"/>
      <c r="D5" s="111"/>
      <c r="E5" s="111"/>
      <c r="F5" s="109"/>
      <c r="G5" s="111"/>
      <c r="H5" s="111"/>
      <c r="I5" s="111"/>
      <c r="J5" s="111"/>
      <c r="K5" s="111"/>
      <c r="L5" s="164" t="s">
        <v>251</v>
      </c>
      <c r="M5" s="165"/>
      <c r="N5" s="111"/>
    </row>
    <row r="6" spans="1:14" ht="24.75" customHeight="1" x14ac:dyDescent="0.2">
      <c r="A6" s="111"/>
      <c r="B6" s="111"/>
      <c r="C6" s="111"/>
      <c r="D6" s="111"/>
      <c r="E6" s="111"/>
      <c r="F6" s="166" t="s">
        <v>251</v>
      </c>
      <c r="G6" s="111"/>
      <c r="H6" s="97" t="s">
        <v>290</v>
      </c>
      <c r="I6" s="97"/>
      <c r="J6" s="97"/>
      <c r="K6" s="97"/>
      <c r="L6" s="291" t="s">
        <v>253</v>
      </c>
      <c r="M6" s="291"/>
      <c r="N6" s="111"/>
    </row>
    <row r="7" spans="1:14" s="102" customFormat="1" ht="33.75" x14ac:dyDescent="0.2">
      <c r="A7" s="152" t="s">
        <v>55</v>
      </c>
      <c r="B7" s="152" t="s">
        <v>57</v>
      </c>
      <c r="C7" s="167" t="s">
        <v>324</v>
      </c>
      <c r="D7" s="168" t="s">
        <v>325</v>
      </c>
      <c r="E7" s="168" t="s">
        <v>326</v>
      </c>
      <c r="F7" s="168" t="s">
        <v>327</v>
      </c>
      <c r="G7" s="152" t="s">
        <v>107</v>
      </c>
      <c r="H7" s="123" t="s">
        <v>301</v>
      </c>
      <c r="I7" s="123" t="s">
        <v>59</v>
      </c>
      <c r="J7" s="123" t="s">
        <v>60</v>
      </c>
      <c r="K7" s="123" t="s">
        <v>302</v>
      </c>
      <c r="L7" s="152" t="s">
        <v>262</v>
      </c>
      <c r="M7" s="152" t="s">
        <v>263</v>
      </c>
      <c r="N7" s="152" t="s">
        <v>55</v>
      </c>
    </row>
    <row r="8" spans="1:14" x14ac:dyDescent="0.2">
      <c r="A8" s="91">
        <v>1</v>
      </c>
      <c r="B8" s="91" t="s">
        <v>199</v>
      </c>
      <c r="C8" s="169">
        <v>0</v>
      </c>
      <c r="D8" s="169">
        <v>0</v>
      </c>
      <c r="E8" s="169">
        <v>6165</v>
      </c>
      <c r="F8" s="169">
        <v>6165</v>
      </c>
      <c r="G8" s="169">
        <f t="shared" ref="G8:G45" si="0">(C8+D8+E8)</f>
        <v>6165</v>
      </c>
      <c r="H8" s="169">
        <v>0</v>
      </c>
      <c r="I8" s="169">
        <v>0</v>
      </c>
      <c r="J8" s="169">
        <v>0</v>
      </c>
      <c r="K8" s="169">
        <v>0</v>
      </c>
      <c r="L8" s="169">
        <v>0</v>
      </c>
      <c r="M8" s="169">
        <v>0</v>
      </c>
      <c r="N8" s="111">
        <v>1</v>
      </c>
    </row>
    <row r="9" spans="1:14" x14ac:dyDescent="0.2">
      <c r="A9" s="91">
        <v>2</v>
      </c>
      <c r="B9" s="91" t="s">
        <v>200</v>
      </c>
      <c r="C9" s="170">
        <v>0</v>
      </c>
      <c r="D9" s="170">
        <v>0</v>
      </c>
      <c r="E9" s="170">
        <v>0</v>
      </c>
      <c r="F9" s="170">
        <v>0</v>
      </c>
      <c r="G9" s="170">
        <f t="shared" si="0"/>
        <v>0</v>
      </c>
      <c r="H9" s="170">
        <v>0</v>
      </c>
      <c r="I9" s="170">
        <v>0</v>
      </c>
      <c r="J9" s="170">
        <v>0</v>
      </c>
      <c r="K9" s="170">
        <v>0</v>
      </c>
      <c r="L9" s="170">
        <v>0</v>
      </c>
      <c r="M9" s="170">
        <v>0</v>
      </c>
      <c r="N9" s="111">
        <v>2</v>
      </c>
    </row>
    <row r="10" spans="1:14" x14ac:dyDescent="0.2">
      <c r="A10" s="91">
        <v>3</v>
      </c>
      <c r="B10" s="91" t="s">
        <v>117</v>
      </c>
      <c r="C10" s="170">
        <v>0</v>
      </c>
      <c r="D10" s="170">
        <v>0</v>
      </c>
      <c r="E10" s="170">
        <v>19052</v>
      </c>
      <c r="F10" s="170">
        <v>19052</v>
      </c>
      <c r="G10" s="170">
        <f t="shared" si="0"/>
        <v>19052</v>
      </c>
      <c r="H10" s="170">
        <v>0</v>
      </c>
      <c r="I10" s="170">
        <v>0</v>
      </c>
      <c r="J10" s="170">
        <v>0</v>
      </c>
      <c r="K10" s="170">
        <v>0</v>
      </c>
      <c r="L10" s="170">
        <v>0</v>
      </c>
      <c r="M10" s="170">
        <v>0</v>
      </c>
      <c r="N10" s="111">
        <v>3</v>
      </c>
    </row>
    <row r="11" spans="1:14" x14ac:dyDescent="0.2">
      <c r="A11" s="91">
        <v>4</v>
      </c>
      <c r="B11" s="91" t="s">
        <v>201</v>
      </c>
      <c r="C11" s="170">
        <v>0</v>
      </c>
      <c r="D11" s="170">
        <v>0</v>
      </c>
      <c r="E11" s="170">
        <v>21090</v>
      </c>
      <c r="F11" s="170">
        <v>21090</v>
      </c>
      <c r="G11" s="170">
        <f t="shared" si="0"/>
        <v>21090</v>
      </c>
      <c r="H11" s="170">
        <v>0</v>
      </c>
      <c r="I11" s="170">
        <v>0</v>
      </c>
      <c r="J11" s="170">
        <v>0</v>
      </c>
      <c r="K11" s="170">
        <v>0</v>
      </c>
      <c r="L11" s="170">
        <v>0</v>
      </c>
      <c r="M11" s="170">
        <v>0</v>
      </c>
      <c r="N11" s="111">
        <v>4</v>
      </c>
    </row>
    <row r="12" spans="1:14" x14ac:dyDescent="0.2">
      <c r="A12" s="91">
        <v>5</v>
      </c>
      <c r="B12" s="91" t="s">
        <v>202</v>
      </c>
      <c r="C12" s="170">
        <v>0</v>
      </c>
      <c r="D12" s="170">
        <v>0</v>
      </c>
      <c r="E12" s="170">
        <v>34168</v>
      </c>
      <c r="F12" s="170">
        <v>31668</v>
      </c>
      <c r="G12" s="170">
        <f t="shared" si="0"/>
        <v>34168</v>
      </c>
      <c r="H12" s="170">
        <v>0</v>
      </c>
      <c r="I12" s="170">
        <v>0</v>
      </c>
      <c r="J12" s="170">
        <v>0</v>
      </c>
      <c r="K12" s="170">
        <v>0</v>
      </c>
      <c r="L12" s="170">
        <v>0</v>
      </c>
      <c r="M12" s="170">
        <v>0</v>
      </c>
      <c r="N12" s="111">
        <v>5</v>
      </c>
    </row>
    <row r="13" spans="1:14" x14ac:dyDescent="0.2">
      <c r="A13" s="91">
        <v>6</v>
      </c>
      <c r="B13" s="91" t="s">
        <v>203</v>
      </c>
      <c r="C13" s="170">
        <v>0</v>
      </c>
      <c r="D13" s="170">
        <v>0</v>
      </c>
      <c r="E13" s="170">
        <v>22615</v>
      </c>
      <c r="F13" s="170">
        <v>22615</v>
      </c>
      <c r="G13" s="170">
        <f t="shared" si="0"/>
        <v>22615</v>
      </c>
      <c r="H13" s="170">
        <v>0</v>
      </c>
      <c r="I13" s="170">
        <v>0</v>
      </c>
      <c r="J13" s="170">
        <v>0</v>
      </c>
      <c r="K13" s="170">
        <v>0</v>
      </c>
      <c r="L13" s="170">
        <v>0</v>
      </c>
      <c r="M13" s="170">
        <v>0</v>
      </c>
      <c r="N13" s="111">
        <v>6</v>
      </c>
    </row>
    <row r="14" spans="1:14" x14ac:dyDescent="0.2">
      <c r="A14" s="91">
        <v>7</v>
      </c>
      <c r="B14" s="91" t="s">
        <v>204</v>
      </c>
      <c r="C14" s="170">
        <v>0</v>
      </c>
      <c r="D14" s="170">
        <v>0</v>
      </c>
      <c r="E14" s="170">
        <v>0</v>
      </c>
      <c r="F14" s="170">
        <v>0</v>
      </c>
      <c r="G14" s="170">
        <f t="shared" si="0"/>
        <v>0</v>
      </c>
      <c r="H14" s="170">
        <v>0</v>
      </c>
      <c r="I14" s="170">
        <v>0</v>
      </c>
      <c r="J14" s="170">
        <v>0</v>
      </c>
      <c r="K14" s="170">
        <v>0</v>
      </c>
      <c r="L14" s="170">
        <v>0</v>
      </c>
      <c r="M14" s="170">
        <v>0</v>
      </c>
      <c r="N14" s="111">
        <v>7</v>
      </c>
    </row>
    <row r="15" spans="1:14" x14ac:dyDescent="0.2">
      <c r="A15" s="91">
        <v>8</v>
      </c>
      <c r="B15" s="91" t="s">
        <v>205</v>
      </c>
      <c r="C15" s="170">
        <v>0</v>
      </c>
      <c r="D15" s="170">
        <v>0</v>
      </c>
      <c r="E15" s="170">
        <v>3895</v>
      </c>
      <c r="F15" s="170">
        <v>3895</v>
      </c>
      <c r="G15" s="170">
        <f t="shared" si="0"/>
        <v>3895</v>
      </c>
      <c r="H15" s="170">
        <v>0</v>
      </c>
      <c r="I15" s="170">
        <v>0</v>
      </c>
      <c r="J15" s="170">
        <v>0</v>
      </c>
      <c r="K15" s="170">
        <v>0</v>
      </c>
      <c r="L15" s="170">
        <v>0</v>
      </c>
      <c r="M15" s="170">
        <v>0</v>
      </c>
      <c r="N15" s="111">
        <v>8</v>
      </c>
    </row>
    <row r="16" spans="1:14" x14ac:dyDescent="0.2">
      <c r="A16" s="91">
        <v>9</v>
      </c>
      <c r="B16" s="91" t="s">
        <v>206</v>
      </c>
      <c r="C16" s="170">
        <v>0</v>
      </c>
      <c r="D16" s="170">
        <v>0</v>
      </c>
      <c r="E16" s="170">
        <v>0</v>
      </c>
      <c r="F16" s="170">
        <v>0</v>
      </c>
      <c r="G16" s="170">
        <f t="shared" si="0"/>
        <v>0</v>
      </c>
      <c r="H16" s="170">
        <v>0</v>
      </c>
      <c r="I16" s="170">
        <v>0</v>
      </c>
      <c r="J16" s="170">
        <v>0</v>
      </c>
      <c r="K16" s="170">
        <v>0</v>
      </c>
      <c r="L16" s="170">
        <v>0</v>
      </c>
      <c r="M16" s="170">
        <v>0</v>
      </c>
      <c r="N16" s="111">
        <v>9</v>
      </c>
    </row>
    <row r="17" spans="1:14" x14ac:dyDescent="0.2">
      <c r="A17" s="91">
        <v>10</v>
      </c>
      <c r="B17" s="91" t="s">
        <v>207</v>
      </c>
      <c r="C17" s="170">
        <v>0</v>
      </c>
      <c r="D17" s="170">
        <v>0</v>
      </c>
      <c r="E17" s="170">
        <v>804</v>
      </c>
      <c r="F17" s="170">
        <v>804</v>
      </c>
      <c r="G17" s="170">
        <f t="shared" si="0"/>
        <v>804</v>
      </c>
      <c r="H17" s="170">
        <v>0</v>
      </c>
      <c r="I17" s="170">
        <v>0</v>
      </c>
      <c r="J17" s="170">
        <v>0</v>
      </c>
      <c r="K17" s="170">
        <v>0</v>
      </c>
      <c r="L17" s="170">
        <v>0</v>
      </c>
      <c r="M17" s="170">
        <v>0</v>
      </c>
      <c r="N17" s="111">
        <v>10</v>
      </c>
    </row>
    <row r="18" spans="1:14" x14ac:dyDescent="0.2">
      <c r="A18" s="91">
        <v>11</v>
      </c>
      <c r="B18" s="91" t="s">
        <v>208</v>
      </c>
      <c r="C18" s="170">
        <v>0</v>
      </c>
      <c r="D18" s="170">
        <v>0</v>
      </c>
      <c r="E18" s="170">
        <v>63210</v>
      </c>
      <c r="F18" s="170">
        <v>59328</v>
      </c>
      <c r="G18" s="170">
        <f t="shared" si="0"/>
        <v>63210</v>
      </c>
      <c r="H18" s="170">
        <v>0</v>
      </c>
      <c r="I18" s="170">
        <v>0</v>
      </c>
      <c r="J18" s="170">
        <v>0</v>
      </c>
      <c r="K18" s="170">
        <v>0</v>
      </c>
      <c r="L18" s="170">
        <v>0</v>
      </c>
      <c r="M18" s="170">
        <v>0</v>
      </c>
      <c r="N18" s="111">
        <v>11</v>
      </c>
    </row>
    <row r="19" spans="1:14" x14ac:dyDescent="0.2">
      <c r="A19" s="91">
        <v>12</v>
      </c>
      <c r="B19" s="93" t="s">
        <v>209</v>
      </c>
      <c r="C19" s="170">
        <v>0</v>
      </c>
      <c r="D19" s="170">
        <v>0</v>
      </c>
      <c r="E19" s="170">
        <v>8898</v>
      </c>
      <c r="F19" s="170">
        <v>8898</v>
      </c>
      <c r="G19" s="170">
        <f t="shared" si="0"/>
        <v>8898</v>
      </c>
      <c r="H19" s="170">
        <v>0</v>
      </c>
      <c r="I19" s="170">
        <v>0</v>
      </c>
      <c r="J19" s="170">
        <v>0</v>
      </c>
      <c r="K19" s="170">
        <v>0</v>
      </c>
      <c r="L19" s="170">
        <v>0</v>
      </c>
      <c r="M19" s="170">
        <v>0</v>
      </c>
      <c r="N19" s="111">
        <v>12</v>
      </c>
    </row>
    <row r="20" spans="1:14" x14ac:dyDescent="0.2">
      <c r="A20" s="91">
        <v>13</v>
      </c>
      <c r="B20" s="91" t="s">
        <v>210</v>
      </c>
      <c r="C20" s="170">
        <v>0</v>
      </c>
      <c r="D20" s="170">
        <v>0</v>
      </c>
      <c r="E20" s="170">
        <v>19360</v>
      </c>
      <c r="F20" s="170">
        <v>14560</v>
      </c>
      <c r="G20" s="170">
        <f t="shared" si="0"/>
        <v>19360</v>
      </c>
      <c r="H20" s="170">
        <v>0</v>
      </c>
      <c r="I20" s="170">
        <v>0</v>
      </c>
      <c r="J20" s="170">
        <v>0</v>
      </c>
      <c r="K20" s="170">
        <v>0</v>
      </c>
      <c r="L20" s="170">
        <v>0</v>
      </c>
      <c r="M20" s="170">
        <v>0</v>
      </c>
      <c r="N20" s="111">
        <v>13</v>
      </c>
    </row>
    <row r="21" spans="1:14" x14ac:dyDescent="0.2">
      <c r="A21" s="91">
        <v>14</v>
      </c>
      <c r="B21" s="91" t="s">
        <v>131</v>
      </c>
      <c r="C21" s="170">
        <v>0</v>
      </c>
      <c r="D21" s="170">
        <v>0</v>
      </c>
      <c r="E21" s="170">
        <v>15040</v>
      </c>
      <c r="F21" s="170">
        <v>15040</v>
      </c>
      <c r="G21" s="170">
        <f t="shared" si="0"/>
        <v>15040</v>
      </c>
      <c r="H21" s="170">
        <v>0</v>
      </c>
      <c r="I21" s="170">
        <v>0</v>
      </c>
      <c r="J21" s="170">
        <v>0</v>
      </c>
      <c r="K21" s="170">
        <v>0</v>
      </c>
      <c r="L21" s="170">
        <v>0</v>
      </c>
      <c r="M21" s="170">
        <v>0</v>
      </c>
      <c r="N21" s="111">
        <v>14</v>
      </c>
    </row>
    <row r="22" spans="1:14" x14ac:dyDescent="0.2">
      <c r="A22" s="91">
        <v>15</v>
      </c>
      <c r="B22" s="91" t="s">
        <v>211</v>
      </c>
      <c r="C22" s="170">
        <v>0</v>
      </c>
      <c r="D22" s="170">
        <v>0</v>
      </c>
      <c r="E22" s="170">
        <v>27054</v>
      </c>
      <c r="F22" s="170">
        <v>27054</v>
      </c>
      <c r="G22" s="170">
        <f t="shared" si="0"/>
        <v>27054</v>
      </c>
      <c r="H22" s="170">
        <v>0</v>
      </c>
      <c r="I22" s="170">
        <v>0</v>
      </c>
      <c r="J22" s="170">
        <v>0</v>
      </c>
      <c r="K22" s="170">
        <v>0</v>
      </c>
      <c r="L22" s="170">
        <v>0</v>
      </c>
      <c r="M22" s="170">
        <v>0</v>
      </c>
      <c r="N22" s="111">
        <v>15</v>
      </c>
    </row>
    <row r="23" spans="1:14" x14ac:dyDescent="0.2">
      <c r="A23" s="91">
        <v>16</v>
      </c>
      <c r="B23" s="91" t="s">
        <v>212</v>
      </c>
      <c r="C23" s="170">
        <v>0</v>
      </c>
      <c r="D23" s="170">
        <v>0</v>
      </c>
      <c r="E23" s="170">
        <v>0</v>
      </c>
      <c r="F23" s="170">
        <v>0</v>
      </c>
      <c r="G23" s="170">
        <f t="shared" si="0"/>
        <v>0</v>
      </c>
      <c r="H23" s="170">
        <v>0</v>
      </c>
      <c r="I23" s="170">
        <v>0</v>
      </c>
      <c r="J23" s="170">
        <v>0</v>
      </c>
      <c r="K23" s="170">
        <v>0</v>
      </c>
      <c r="L23" s="170">
        <v>0</v>
      </c>
      <c r="M23" s="170">
        <v>0</v>
      </c>
      <c r="N23" s="111">
        <v>16</v>
      </c>
    </row>
    <row r="24" spans="1:14" x14ac:dyDescent="0.2">
      <c r="A24" s="91">
        <v>17</v>
      </c>
      <c r="B24" s="91" t="s">
        <v>213</v>
      </c>
      <c r="C24" s="170">
        <v>0</v>
      </c>
      <c r="D24" s="170">
        <v>0</v>
      </c>
      <c r="E24" s="170">
        <v>30418</v>
      </c>
      <c r="F24" s="170">
        <v>30418</v>
      </c>
      <c r="G24" s="170">
        <f t="shared" si="0"/>
        <v>30418</v>
      </c>
      <c r="H24" s="170">
        <v>0</v>
      </c>
      <c r="I24" s="170">
        <v>0</v>
      </c>
      <c r="J24" s="170">
        <v>0</v>
      </c>
      <c r="K24" s="170">
        <v>0</v>
      </c>
      <c r="L24" s="170">
        <v>0</v>
      </c>
      <c r="M24" s="170">
        <v>0</v>
      </c>
      <c r="N24" s="111">
        <v>17</v>
      </c>
    </row>
    <row r="25" spans="1:14" x14ac:dyDescent="0.2">
      <c r="A25" s="91">
        <v>18</v>
      </c>
      <c r="B25" s="91" t="s">
        <v>214</v>
      </c>
      <c r="C25" s="170">
        <v>0</v>
      </c>
      <c r="D25" s="170">
        <v>0</v>
      </c>
      <c r="E25" s="170">
        <v>176068</v>
      </c>
      <c r="F25" s="170">
        <v>176068</v>
      </c>
      <c r="G25" s="170">
        <f t="shared" si="0"/>
        <v>176068</v>
      </c>
      <c r="H25" s="170">
        <v>0</v>
      </c>
      <c r="I25" s="170">
        <v>0</v>
      </c>
      <c r="J25" s="170">
        <v>0</v>
      </c>
      <c r="K25" s="170">
        <v>0</v>
      </c>
      <c r="L25" s="170">
        <v>0</v>
      </c>
      <c r="M25" s="170">
        <v>0</v>
      </c>
      <c r="N25" s="111">
        <v>18</v>
      </c>
    </row>
    <row r="26" spans="1:14" x14ac:dyDescent="0.2">
      <c r="A26" s="91">
        <v>19</v>
      </c>
      <c r="B26" s="91" t="s">
        <v>215</v>
      </c>
      <c r="C26" s="170">
        <v>0</v>
      </c>
      <c r="D26" s="170">
        <v>0</v>
      </c>
      <c r="E26" s="170">
        <v>99192</v>
      </c>
      <c r="F26" s="170">
        <v>99192</v>
      </c>
      <c r="G26" s="170">
        <f t="shared" si="0"/>
        <v>99192</v>
      </c>
      <c r="H26" s="170">
        <v>0</v>
      </c>
      <c r="I26" s="170">
        <v>0</v>
      </c>
      <c r="J26" s="170">
        <v>0</v>
      </c>
      <c r="K26" s="170">
        <v>0</v>
      </c>
      <c r="L26" s="170">
        <v>0</v>
      </c>
      <c r="M26" s="170">
        <v>0</v>
      </c>
      <c r="N26" s="111">
        <v>19</v>
      </c>
    </row>
    <row r="27" spans="1:14" x14ac:dyDescent="0.2">
      <c r="A27" s="91">
        <v>20</v>
      </c>
      <c r="B27" s="91" t="s">
        <v>216</v>
      </c>
      <c r="C27" s="170">
        <v>0</v>
      </c>
      <c r="D27" s="170">
        <v>0</v>
      </c>
      <c r="E27" s="170">
        <v>17361</v>
      </c>
      <c r="F27" s="170">
        <v>17361</v>
      </c>
      <c r="G27" s="170">
        <f t="shared" si="0"/>
        <v>17361</v>
      </c>
      <c r="H27" s="170">
        <v>0</v>
      </c>
      <c r="I27" s="170">
        <v>0</v>
      </c>
      <c r="J27" s="170">
        <v>0</v>
      </c>
      <c r="K27" s="170">
        <v>0</v>
      </c>
      <c r="L27" s="170">
        <v>0</v>
      </c>
      <c r="M27" s="170">
        <v>0</v>
      </c>
      <c r="N27" s="111">
        <v>20</v>
      </c>
    </row>
    <row r="28" spans="1:14" x14ac:dyDescent="0.2">
      <c r="A28" s="91">
        <v>21</v>
      </c>
      <c r="B28" s="91" t="s">
        <v>217</v>
      </c>
      <c r="C28" s="170">
        <v>0</v>
      </c>
      <c r="D28" s="170">
        <v>0</v>
      </c>
      <c r="E28" s="170">
        <v>0</v>
      </c>
      <c r="F28" s="170">
        <v>0</v>
      </c>
      <c r="G28" s="170">
        <f t="shared" si="0"/>
        <v>0</v>
      </c>
      <c r="H28" s="170">
        <v>0</v>
      </c>
      <c r="I28" s="170">
        <v>0</v>
      </c>
      <c r="J28" s="170">
        <v>0</v>
      </c>
      <c r="K28" s="170">
        <v>0</v>
      </c>
      <c r="L28" s="170">
        <v>0</v>
      </c>
      <c r="M28" s="170">
        <v>0</v>
      </c>
      <c r="N28" s="111">
        <v>21</v>
      </c>
    </row>
    <row r="29" spans="1:14" x14ac:dyDescent="0.2">
      <c r="A29" s="91">
        <v>22</v>
      </c>
      <c r="B29" s="93" t="s">
        <v>171</v>
      </c>
      <c r="C29" s="170">
        <v>0</v>
      </c>
      <c r="D29" s="170">
        <v>0</v>
      </c>
      <c r="E29" s="170">
        <v>0</v>
      </c>
      <c r="F29" s="170">
        <v>0</v>
      </c>
      <c r="G29" s="170">
        <f t="shared" si="0"/>
        <v>0</v>
      </c>
      <c r="H29" s="170">
        <v>0</v>
      </c>
      <c r="I29" s="170">
        <v>0</v>
      </c>
      <c r="J29" s="170">
        <v>0</v>
      </c>
      <c r="K29" s="170">
        <v>0</v>
      </c>
      <c r="L29" s="170">
        <v>0</v>
      </c>
      <c r="M29" s="170">
        <v>0</v>
      </c>
      <c r="N29" s="111">
        <v>22</v>
      </c>
    </row>
    <row r="30" spans="1:14" x14ac:dyDescent="0.2">
      <c r="A30" s="91">
        <v>23</v>
      </c>
      <c r="B30" s="91" t="s">
        <v>179</v>
      </c>
      <c r="C30" s="170">
        <v>0</v>
      </c>
      <c r="D30" s="170">
        <v>4000</v>
      </c>
      <c r="E30" s="170">
        <v>19633</v>
      </c>
      <c r="F30" s="170">
        <v>19633</v>
      </c>
      <c r="G30" s="170">
        <f t="shared" si="0"/>
        <v>23633</v>
      </c>
      <c r="H30" s="170">
        <v>0</v>
      </c>
      <c r="I30" s="170">
        <v>0</v>
      </c>
      <c r="J30" s="170">
        <v>0</v>
      </c>
      <c r="K30" s="170">
        <v>0</v>
      </c>
      <c r="L30" s="170">
        <v>0</v>
      </c>
      <c r="M30" s="170">
        <v>0</v>
      </c>
      <c r="N30" s="111">
        <v>23</v>
      </c>
    </row>
    <row r="31" spans="1:14" x14ac:dyDescent="0.2">
      <c r="A31" s="91">
        <v>24</v>
      </c>
      <c r="B31" s="105" t="s">
        <v>218</v>
      </c>
      <c r="C31" s="170">
        <v>0</v>
      </c>
      <c r="D31" s="170">
        <v>0</v>
      </c>
      <c r="E31" s="170">
        <v>67580</v>
      </c>
      <c r="F31" s="170">
        <v>67580</v>
      </c>
      <c r="G31" s="170">
        <f t="shared" si="0"/>
        <v>67580</v>
      </c>
      <c r="H31" s="170">
        <v>0</v>
      </c>
      <c r="I31" s="170">
        <v>0</v>
      </c>
      <c r="J31" s="170">
        <v>0</v>
      </c>
      <c r="K31" s="170">
        <v>0</v>
      </c>
      <c r="L31" s="170">
        <v>0</v>
      </c>
      <c r="M31" s="170">
        <v>0</v>
      </c>
      <c r="N31" s="111">
        <v>24</v>
      </c>
    </row>
    <row r="32" spans="1:14" x14ac:dyDescent="0.2">
      <c r="A32" s="91">
        <v>25</v>
      </c>
      <c r="B32" s="91" t="s">
        <v>219</v>
      </c>
      <c r="C32" s="170">
        <v>0</v>
      </c>
      <c r="D32" s="170">
        <v>0</v>
      </c>
      <c r="E32" s="170">
        <v>0</v>
      </c>
      <c r="F32" s="170">
        <v>0</v>
      </c>
      <c r="G32" s="170">
        <f t="shared" si="0"/>
        <v>0</v>
      </c>
      <c r="H32" s="170">
        <v>0</v>
      </c>
      <c r="I32" s="170">
        <v>0</v>
      </c>
      <c r="J32" s="170">
        <v>0</v>
      </c>
      <c r="K32" s="170">
        <v>0</v>
      </c>
      <c r="L32" s="170">
        <v>0</v>
      </c>
      <c r="M32" s="170">
        <v>0</v>
      </c>
      <c r="N32" s="111">
        <v>25</v>
      </c>
    </row>
    <row r="33" spans="1:14" x14ac:dyDescent="0.2">
      <c r="A33" s="91">
        <v>26</v>
      </c>
      <c r="B33" s="91" t="s">
        <v>220</v>
      </c>
      <c r="C33" s="170">
        <v>0</v>
      </c>
      <c r="D33" s="170">
        <v>0</v>
      </c>
      <c r="E33" s="170">
        <v>3854</v>
      </c>
      <c r="F33" s="170">
        <v>3854</v>
      </c>
      <c r="G33" s="170">
        <f t="shared" si="0"/>
        <v>3854</v>
      </c>
      <c r="H33" s="170">
        <v>0</v>
      </c>
      <c r="I33" s="170">
        <v>0</v>
      </c>
      <c r="J33" s="170">
        <v>0</v>
      </c>
      <c r="K33" s="170">
        <v>0</v>
      </c>
      <c r="L33" s="170">
        <v>0</v>
      </c>
      <c r="M33" s="170">
        <v>0</v>
      </c>
      <c r="N33" s="111">
        <v>26</v>
      </c>
    </row>
    <row r="34" spans="1:14" x14ac:dyDescent="0.2">
      <c r="A34" s="91">
        <v>27</v>
      </c>
      <c r="B34" s="91" t="s">
        <v>221</v>
      </c>
      <c r="C34" s="170">
        <v>0</v>
      </c>
      <c r="D34" s="170">
        <v>0</v>
      </c>
      <c r="E34" s="170">
        <v>30277</v>
      </c>
      <c r="F34" s="170">
        <v>30277</v>
      </c>
      <c r="G34" s="170">
        <f t="shared" si="0"/>
        <v>30277</v>
      </c>
      <c r="H34" s="170">
        <v>0</v>
      </c>
      <c r="I34" s="170">
        <v>0</v>
      </c>
      <c r="J34" s="170">
        <v>0</v>
      </c>
      <c r="K34" s="170">
        <v>0</v>
      </c>
      <c r="L34" s="170">
        <v>0</v>
      </c>
      <c r="M34" s="170">
        <v>0</v>
      </c>
      <c r="N34" s="111">
        <v>27</v>
      </c>
    </row>
    <row r="35" spans="1:14" x14ac:dyDescent="0.2">
      <c r="A35" s="91">
        <v>28</v>
      </c>
      <c r="B35" s="91" t="s">
        <v>222</v>
      </c>
      <c r="C35" s="170">
        <v>0</v>
      </c>
      <c r="D35" s="170">
        <v>0</v>
      </c>
      <c r="E35" s="170">
        <v>0</v>
      </c>
      <c r="F35" s="170">
        <v>0</v>
      </c>
      <c r="G35" s="170">
        <f t="shared" si="0"/>
        <v>0</v>
      </c>
      <c r="H35" s="170">
        <v>0</v>
      </c>
      <c r="I35" s="170">
        <v>0</v>
      </c>
      <c r="J35" s="170">
        <v>0</v>
      </c>
      <c r="K35" s="170">
        <v>0</v>
      </c>
      <c r="L35" s="170">
        <v>0</v>
      </c>
      <c r="M35" s="170">
        <v>0</v>
      </c>
      <c r="N35" s="111">
        <v>28</v>
      </c>
    </row>
    <row r="36" spans="1:14" x14ac:dyDescent="0.2">
      <c r="A36" s="91">
        <v>29</v>
      </c>
      <c r="B36" s="91" t="s">
        <v>223</v>
      </c>
      <c r="C36" s="170">
        <v>0</v>
      </c>
      <c r="D36" s="170">
        <v>0</v>
      </c>
      <c r="E36" s="170">
        <v>0</v>
      </c>
      <c r="F36" s="170">
        <v>0</v>
      </c>
      <c r="G36" s="170">
        <f t="shared" si="0"/>
        <v>0</v>
      </c>
      <c r="H36" s="170">
        <v>0</v>
      </c>
      <c r="I36" s="170">
        <v>0</v>
      </c>
      <c r="J36" s="170">
        <v>0</v>
      </c>
      <c r="K36" s="170">
        <v>0</v>
      </c>
      <c r="L36" s="170">
        <v>0</v>
      </c>
      <c r="M36" s="170">
        <v>0</v>
      </c>
      <c r="N36" s="111">
        <v>29</v>
      </c>
    </row>
    <row r="37" spans="1:14" x14ac:dyDescent="0.2">
      <c r="A37" s="91">
        <v>30</v>
      </c>
      <c r="B37" s="91" t="s">
        <v>224</v>
      </c>
      <c r="C37" s="170">
        <v>0</v>
      </c>
      <c r="D37" s="170">
        <v>0</v>
      </c>
      <c r="E37" s="170">
        <v>10236</v>
      </c>
      <c r="F37" s="170">
        <v>10236</v>
      </c>
      <c r="G37" s="170">
        <f t="shared" si="0"/>
        <v>10236</v>
      </c>
      <c r="H37" s="170">
        <v>0</v>
      </c>
      <c r="I37" s="170">
        <v>0</v>
      </c>
      <c r="J37" s="170">
        <v>0</v>
      </c>
      <c r="K37" s="170">
        <v>0</v>
      </c>
      <c r="L37" s="170">
        <v>0</v>
      </c>
      <c r="M37" s="170">
        <v>0</v>
      </c>
      <c r="N37" s="111">
        <v>30</v>
      </c>
    </row>
    <row r="38" spans="1:14" x14ac:dyDescent="0.2">
      <c r="A38" s="91">
        <v>31</v>
      </c>
      <c r="B38" s="91" t="s">
        <v>192</v>
      </c>
      <c r="C38" s="170">
        <v>0</v>
      </c>
      <c r="D38" s="170">
        <v>0</v>
      </c>
      <c r="E38" s="170">
        <v>0</v>
      </c>
      <c r="F38" s="170">
        <v>0</v>
      </c>
      <c r="G38" s="170">
        <f t="shared" si="0"/>
        <v>0</v>
      </c>
      <c r="H38" s="170">
        <v>0</v>
      </c>
      <c r="I38" s="170">
        <v>0</v>
      </c>
      <c r="J38" s="170">
        <v>0</v>
      </c>
      <c r="K38" s="170">
        <v>0</v>
      </c>
      <c r="L38" s="170">
        <v>0</v>
      </c>
      <c r="M38" s="170">
        <v>0</v>
      </c>
      <c r="N38" s="111">
        <v>31</v>
      </c>
    </row>
    <row r="39" spans="1:14" x14ac:dyDescent="0.2">
      <c r="A39" s="91">
        <v>32</v>
      </c>
      <c r="B39" s="91" t="s">
        <v>225</v>
      </c>
      <c r="C39" s="170">
        <v>0</v>
      </c>
      <c r="D39" s="170">
        <v>0</v>
      </c>
      <c r="E39" s="170">
        <v>232186</v>
      </c>
      <c r="F39" s="170">
        <v>232186</v>
      </c>
      <c r="G39" s="170">
        <f t="shared" si="0"/>
        <v>232186</v>
      </c>
      <c r="H39" s="170">
        <v>0</v>
      </c>
      <c r="I39" s="170">
        <v>0</v>
      </c>
      <c r="J39" s="170">
        <v>0</v>
      </c>
      <c r="K39" s="170">
        <v>0</v>
      </c>
      <c r="L39" s="170">
        <v>0</v>
      </c>
      <c r="M39" s="170">
        <v>0</v>
      </c>
      <c r="N39" s="111">
        <v>32</v>
      </c>
    </row>
    <row r="40" spans="1:14" x14ac:dyDescent="0.2">
      <c r="A40" s="91">
        <v>33</v>
      </c>
      <c r="B40" s="91" t="s">
        <v>226</v>
      </c>
      <c r="C40" s="170">
        <v>0</v>
      </c>
      <c r="D40" s="170">
        <v>0</v>
      </c>
      <c r="E40" s="170">
        <v>9800</v>
      </c>
      <c r="F40" s="170">
        <v>9800</v>
      </c>
      <c r="G40" s="170">
        <f t="shared" si="0"/>
        <v>9800</v>
      </c>
      <c r="H40" s="170">
        <v>0</v>
      </c>
      <c r="I40" s="170">
        <v>0</v>
      </c>
      <c r="J40" s="170">
        <v>0</v>
      </c>
      <c r="K40" s="170">
        <v>0</v>
      </c>
      <c r="L40" s="170">
        <v>0</v>
      </c>
      <c r="M40" s="170">
        <v>0</v>
      </c>
      <c r="N40" s="111">
        <v>33</v>
      </c>
    </row>
    <row r="41" spans="1:14" x14ac:dyDescent="0.2">
      <c r="A41" s="91">
        <v>34</v>
      </c>
      <c r="B41" s="91" t="s">
        <v>227</v>
      </c>
      <c r="C41" s="170">
        <v>0</v>
      </c>
      <c r="D41" s="170">
        <v>0</v>
      </c>
      <c r="E41" s="170">
        <v>132465</v>
      </c>
      <c r="F41" s="170">
        <v>15301</v>
      </c>
      <c r="G41" s="170">
        <f t="shared" si="0"/>
        <v>132465</v>
      </c>
      <c r="H41" s="170">
        <v>0</v>
      </c>
      <c r="I41" s="170">
        <v>0</v>
      </c>
      <c r="J41" s="170">
        <v>0</v>
      </c>
      <c r="K41" s="170">
        <v>0</v>
      </c>
      <c r="L41" s="170">
        <v>0</v>
      </c>
      <c r="M41" s="170">
        <v>0</v>
      </c>
      <c r="N41" s="111">
        <v>34</v>
      </c>
    </row>
    <row r="42" spans="1:14" x14ac:dyDescent="0.2">
      <c r="A42" s="91">
        <v>35</v>
      </c>
      <c r="B42" s="91" t="s">
        <v>228</v>
      </c>
      <c r="C42" s="170">
        <v>0</v>
      </c>
      <c r="D42" s="170">
        <v>0</v>
      </c>
      <c r="E42" s="170">
        <v>0</v>
      </c>
      <c r="F42" s="170">
        <v>0</v>
      </c>
      <c r="G42" s="170">
        <f t="shared" si="0"/>
        <v>0</v>
      </c>
      <c r="H42" s="170">
        <v>0</v>
      </c>
      <c r="I42" s="170">
        <v>0</v>
      </c>
      <c r="J42" s="170">
        <v>0</v>
      </c>
      <c r="K42" s="170">
        <v>0</v>
      </c>
      <c r="L42" s="170">
        <v>0</v>
      </c>
      <c r="M42" s="170">
        <v>0</v>
      </c>
      <c r="N42" s="111">
        <v>35</v>
      </c>
    </row>
    <row r="43" spans="1:14" x14ac:dyDescent="0.2">
      <c r="A43" s="91">
        <v>36</v>
      </c>
      <c r="B43" s="91" t="s">
        <v>196</v>
      </c>
      <c r="C43" s="170">
        <v>0</v>
      </c>
      <c r="D43" s="170">
        <v>0</v>
      </c>
      <c r="E43" s="170">
        <v>11494</v>
      </c>
      <c r="F43" s="170">
        <v>11494</v>
      </c>
      <c r="G43" s="170">
        <f>(C43+D43+E43)</f>
        <v>11494</v>
      </c>
      <c r="H43" s="170">
        <v>0</v>
      </c>
      <c r="I43" s="170">
        <v>0</v>
      </c>
      <c r="J43" s="170">
        <v>0</v>
      </c>
      <c r="K43" s="170">
        <v>0</v>
      </c>
      <c r="L43" s="170">
        <v>0</v>
      </c>
      <c r="M43" s="170">
        <v>0</v>
      </c>
      <c r="N43" s="111">
        <v>36</v>
      </c>
    </row>
    <row r="44" spans="1:14" x14ac:dyDescent="0.2">
      <c r="A44" s="91">
        <v>37</v>
      </c>
      <c r="B44" s="91" t="s">
        <v>229</v>
      </c>
      <c r="C44" s="170">
        <v>0</v>
      </c>
      <c r="D44" s="170">
        <v>0</v>
      </c>
      <c r="E44" s="170">
        <v>7570</v>
      </c>
      <c r="F44" s="170">
        <v>7570</v>
      </c>
      <c r="G44" s="170">
        <f>(C44+D44+E44)</f>
        <v>7570</v>
      </c>
      <c r="H44" s="170">
        <v>0</v>
      </c>
      <c r="I44" s="170">
        <v>0</v>
      </c>
      <c r="J44" s="170">
        <v>0</v>
      </c>
      <c r="K44" s="170">
        <v>0</v>
      </c>
      <c r="L44" s="170">
        <v>0</v>
      </c>
      <c r="M44" s="170">
        <v>0</v>
      </c>
      <c r="N44" s="111">
        <v>37</v>
      </c>
    </row>
    <row r="45" spans="1:14" x14ac:dyDescent="0.2">
      <c r="A45" s="106">
        <v>38</v>
      </c>
      <c r="B45" s="93" t="s">
        <v>230</v>
      </c>
      <c r="C45" s="171">
        <v>0</v>
      </c>
      <c r="D45" s="171">
        <v>0</v>
      </c>
      <c r="E45" s="171">
        <v>22725</v>
      </c>
      <c r="F45" s="171">
        <v>9570</v>
      </c>
      <c r="G45" s="171">
        <f t="shared" si="0"/>
        <v>22725</v>
      </c>
      <c r="H45" s="171">
        <v>0</v>
      </c>
      <c r="I45" s="171">
        <v>0</v>
      </c>
      <c r="J45" s="171">
        <v>0</v>
      </c>
      <c r="K45" s="171">
        <v>0</v>
      </c>
      <c r="L45" s="171">
        <v>0</v>
      </c>
      <c r="M45" s="171">
        <v>0</v>
      </c>
      <c r="N45" s="108">
        <v>38</v>
      </c>
    </row>
    <row r="46" spans="1:14" x14ac:dyDescent="0.2">
      <c r="A46" s="172">
        <f>A45</f>
        <v>38</v>
      </c>
      <c r="B46" s="109" t="s">
        <v>107</v>
      </c>
      <c r="C46" s="173">
        <f t="shared" ref="C46:M46" si="1">SUM(C8:C45)</f>
        <v>0</v>
      </c>
      <c r="D46" s="173">
        <f t="shared" si="1"/>
        <v>4000</v>
      </c>
      <c r="E46" s="173">
        <f t="shared" si="1"/>
        <v>1112210</v>
      </c>
      <c r="F46" s="173">
        <f t="shared" si="1"/>
        <v>970709</v>
      </c>
      <c r="G46" s="173">
        <f t="shared" si="1"/>
        <v>1116210</v>
      </c>
      <c r="H46" s="173">
        <f t="shared" si="1"/>
        <v>0</v>
      </c>
      <c r="I46" s="173">
        <f t="shared" si="1"/>
        <v>0</v>
      </c>
      <c r="J46" s="173">
        <f t="shared" si="1"/>
        <v>0</v>
      </c>
      <c r="K46" s="173">
        <f t="shared" si="1"/>
        <v>0</v>
      </c>
      <c r="L46" s="173">
        <f t="shared" si="1"/>
        <v>0</v>
      </c>
      <c r="M46" s="173">
        <f t="shared" si="1"/>
        <v>0</v>
      </c>
      <c r="N46" s="108">
        <f>N45</f>
        <v>38</v>
      </c>
    </row>
    <row r="47" spans="1:14" x14ac:dyDescent="0.2">
      <c r="A47" s="153"/>
      <c r="B47" s="111"/>
      <c r="C47" s="153"/>
      <c r="D47" s="153"/>
      <c r="E47" s="153"/>
      <c r="F47" s="153"/>
      <c r="G47" s="153"/>
      <c r="H47" s="153"/>
      <c r="I47" s="153"/>
      <c r="J47" s="153"/>
      <c r="K47" s="153"/>
      <c r="L47" s="153"/>
      <c r="M47" s="153"/>
      <c r="N47" s="153"/>
    </row>
    <row r="48" spans="1:14" x14ac:dyDescent="0.2">
      <c r="A48" s="153"/>
      <c r="B48" s="111"/>
      <c r="C48" s="153"/>
      <c r="D48" s="153"/>
      <c r="E48" s="153"/>
      <c r="F48" s="153"/>
      <c r="G48" s="153"/>
      <c r="H48" s="153"/>
      <c r="I48" s="153"/>
      <c r="J48" s="153"/>
      <c r="K48" s="153"/>
      <c r="L48" s="153"/>
      <c r="M48" s="153"/>
      <c r="N48" s="153"/>
    </row>
    <row r="49" spans="1:14" x14ac:dyDescent="0.2">
      <c r="A49" s="153"/>
      <c r="B49" s="111"/>
      <c r="C49" s="153"/>
      <c r="D49" s="153"/>
      <c r="E49" s="153"/>
      <c r="F49" s="153"/>
      <c r="G49" s="153"/>
      <c r="H49" s="153"/>
      <c r="I49" s="153"/>
      <c r="J49" s="153"/>
      <c r="K49" s="153"/>
      <c r="L49" s="153"/>
      <c r="M49" s="153"/>
      <c r="N49" s="153"/>
    </row>
  </sheetData>
  <mergeCells count="1">
    <mergeCell ref="L6:M6"/>
  </mergeCells>
  <printOptions gridLines="1"/>
  <pageMargins left="0.75" right="0.75" top="0.5" bottom="0.5" header="0.5" footer="0.5"/>
  <pageSetup paperSize="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47"/>
  <sheetViews>
    <sheetView zoomScaleNormal="100" workbookViewId="0"/>
  </sheetViews>
  <sheetFormatPr defaultColWidth="8.83203125" defaultRowHeight="9.75" customHeight="1" x14ac:dyDescent="0.2"/>
  <cols>
    <col min="1" max="1" width="4.6640625" style="93" customWidth="1"/>
    <col min="2" max="2" width="14.5" style="93" bestFit="1" customWidth="1"/>
    <col min="3" max="3" width="16.1640625" style="93" customWidth="1"/>
    <col min="4" max="4" width="14.6640625" style="93" customWidth="1"/>
    <col min="5" max="5" width="17.6640625" style="93" customWidth="1"/>
    <col min="6" max="6" width="14.1640625" style="93" bestFit="1" customWidth="1"/>
    <col min="7" max="7" width="19.83203125" style="93" bestFit="1" customWidth="1"/>
    <col min="8" max="8" width="14.33203125" style="93" bestFit="1" customWidth="1"/>
    <col min="9" max="9" width="15.1640625" style="93" bestFit="1" customWidth="1"/>
    <col min="10" max="10" width="15.6640625" style="93" bestFit="1" customWidth="1"/>
    <col min="11" max="11" width="14.1640625" style="93" bestFit="1" customWidth="1"/>
    <col min="12" max="12" width="13" style="93" bestFit="1" customWidth="1"/>
    <col min="13" max="13" width="13.33203125" style="93" customWidth="1"/>
    <col min="14" max="14" width="17" style="93" bestFit="1" customWidth="1"/>
    <col min="15" max="15" width="4" style="93" bestFit="1" customWidth="1"/>
    <col min="16" max="16384" width="8.83203125" style="93"/>
  </cols>
  <sheetData>
    <row r="1" spans="1:16" ht="12" x14ac:dyDescent="0.2">
      <c r="A1" s="90" t="s">
        <v>46</v>
      </c>
      <c r="B1" s="111"/>
      <c r="C1" s="92"/>
      <c r="D1" s="92"/>
      <c r="E1" s="92"/>
      <c r="F1" s="92"/>
      <c r="G1" s="92"/>
      <c r="H1" s="92"/>
      <c r="I1" s="92"/>
      <c r="J1" s="92"/>
      <c r="K1" s="92"/>
      <c r="L1" s="92"/>
      <c r="M1" s="92"/>
      <c r="N1" s="92"/>
      <c r="O1" s="92"/>
    </row>
    <row r="2" spans="1:16" ht="12" x14ac:dyDescent="0.2">
      <c r="A2" s="94" t="s">
        <v>328</v>
      </c>
      <c r="B2" s="140"/>
      <c r="C2" s="90"/>
      <c r="D2" s="90"/>
      <c r="E2" s="90"/>
      <c r="F2" s="90"/>
      <c r="G2" s="90"/>
      <c r="H2" s="90"/>
      <c r="I2" s="90"/>
      <c r="J2" s="90"/>
      <c r="K2" s="90"/>
      <c r="L2" s="90"/>
      <c r="M2" s="90"/>
      <c r="N2" s="90"/>
      <c r="O2" s="155"/>
      <c r="P2" s="114"/>
    </row>
    <row r="3" spans="1:16" ht="12" x14ac:dyDescent="0.2">
      <c r="A3" s="95" t="s">
        <v>48</v>
      </c>
      <c r="B3" s="90"/>
      <c r="C3" s="90"/>
      <c r="D3" s="90"/>
      <c r="E3" s="90"/>
      <c r="F3" s="118"/>
      <c r="G3" s="119"/>
      <c r="H3" s="90"/>
      <c r="I3" s="90"/>
      <c r="J3" s="90"/>
      <c r="K3" s="90"/>
      <c r="L3" s="90"/>
      <c r="M3" s="90"/>
      <c r="N3" s="135"/>
      <c r="O3" s="118"/>
      <c r="P3" s="114"/>
    </row>
    <row r="4" spans="1:16" ht="12" x14ac:dyDescent="0.2">
      <c r="A4" s="95"/>
      <c r="B4" s="90"/>
      <c r="C4" s="90"/>
      <c r="D4" s="90"/>
      <c r="E4" s="90"/>
      <c r="F4" s="118"/>
      <c r="G4" s="119"/>
      <c r="H4" s="90"/>
      <c r="I4" s="90"/>
      <c r="J4" s="90"/>
      <c r="K4" s="90"/>
      <c r="L4" s="90"/>
      <c r="M4" s="90"/>
      <c r="N4" s="135"/>
      <c r="O4" s="118"/>
      <c r="P4" s="114"/>
    </row>
    <row r="5" spans="1:16" ht="11.25" x14ac:dyDescent="0.2">
      <c r="A5" s="91"/>
      <c r="B5" s="91"/>
      <c r="C5" s="91"/>
      <c r="D5" s="91"/>
      <c r="E5" s="91"/>
      <c r="F5" s="91"/>
      <c r="G5" s="91"/>
      <c r="H5" s="91"/>
      <c r="I5" s="91"/>
      <c r="J5" s="91"/>
      <c r="K5" s="91"/>
      <c r="L5" s="91"/>
      <c r="M5" s="115"/>
      <c r="N5" s="115"/>
      <c r="O5" s="91"/>
    </row>
    <row r="6" spans="1:16" ht="11.25" x14ac:dyDescent="0.2">
      <c r="A6" s="91"/>
      <c r="B6" s="91"/>
      <c r="C6" s="91"/>
      <c r="D6" s="91"/>
      <c r="E6" s="91"/>
      <c r="F6" s="91"/>
      <c r="G6" s="91"/>
      <c r="H6" s="91"/>
      <c r="I6" s="115"/>
      <c r="J6" s="97" t="s">
        <v>290</v>
      </c>
      <c r="K6" s="97"/>
      <c r="L6" s="97"/>
      <c r="M6" s="97"/>
      <c r="N6" s="150" t="s">
        <v>318</v>
      </c>
      <c r="O6" s="91"/>
    </row>
    <row r="7" spans="1:16" s="102" customFormat="1" ht="45" x14ac:dyDescent="0.2">
      <c r="A7" s="152" t="s">
        <v>55</v>
      </c>
      <c r="B7" s="100" t="s">
        <v>57</v>
      </c>
      <c r="C7" s="123" t="s">
        <v>329</v>
      </c>
      <c r="D7" s="123" t="s">
        <v>330</v>
      </c>
      <c r="E7" s="123" t="s">
        <v>331</v>
      </c>
      <c r="F7" s="123" t="s">
        <v>332</v>
      </c>
      <c r="G7" s="156" t="s">
        <v>333</v>
      </c>
      <c r="H7" s="156" t="s">
        <v>334</v>
      </c>
      <c r="I7" s="100" t="s">
        <v>335</v>
      </c>
      <c r="J7" s="123" t="s">
        <v>301</v>
      </c>
      <c r="K7" s="123" t="s">
        <v>59</v>
      </c>
      <c r="L7" s="123" t="s">
        <v>60</v>
      </c>
      <c r="M7" s="123" t="s">
        <v>302</v>
      </c>
      <c r="N7" s="123" t="s">
        <v>322</v>
      </c>
      <c r="O7" s="152" t="s">
        <v>55</v>
      </c>
    </row>
    <row r="8" spans="1:16" ht="11.25" x14ac:dyDescent="0.2">
      <c r="A8" s="111">
        <v>1</v>
      </c>
      <c r="B8" s="91" t="s">
        <v>69</v>
      </c>
      <c r="C8" s="141">
        <v>204411225</v>
      </c>
      <c r="D8" s="141">
        <v>25965531</v>
      </c>
      <c r="E8" s="141">
        <v>9994105</v>
      </c>
      <c r="F8" s="141">
        <v>22866184</v>
      </c>
      <c r="G8" s="141">
        <v>9193463</v>
      </c>
      <c r="H8" s="141">
        <v>12131</v>
      </c>
      <c r="I8" s="141">
        <f t="shared" ref="I8:I46" si="0">(C8+D8+E8+F8+G8+H8)</f>
        <v>272442639</v>
      </c>
      <c r="J8" s="141">
        <v>44328919</v>
      </c>
      <c r="K8" s="141">
        <v>15755884</v>
      </c>
      <c r="L8" s="141">
        <v>124109</v>
      </c>
      <c r="M8" s="141">
        <v>2186476</v>
      </c>
      <c r="N8" s="141">
        <v>909</v>
      </c>
      <c r="O8" s="111">
        <v>1</v>
      </c>
    </row>
    <row r="9" spans="1:16" ht="11.25" x14ac:dyDescent="0.2">
      <c r="A9" s="111">
        <v>2</v>
      </c>
      <c r="B9" s="91" t="s">
        <v>70</v>
      </c>
      <c r="C9" s="142">
        <v>19600807</v>
      </c>
      <c r="D9" s="142">
        <v>1463304</v>
      </c>
      <c r="E9" s="142">
        <v>649413</v>
      </c>
      <c r="F9" s="142">
        <v>2455302</v>
      </c>
      <c r="G9" s="142">
        <v>1500896</v>
      </c>
      <c r="H9" s="142">
        <v>33760</v>
      </c>
      <c r="I9" s="142">
        <f t="shared" si="0"/>
        <v>25703482</v>
      </c>
      <c r="J9" s="142">
        <v>15718625</v>
      </c>
      <c r="K9" s="142">
        <v>3576112</v>
      </c>
      <c r="L9" s="142">
        <v>0</v>
      </c>
      <c r="M9" s="142">
        <v>186347</v>
      </c>
      <c r="N9" s="142">
        <v>320</v>
      </c>
      <c r="O9" s="111">
        <v>2</v>
      </c>
    </row>
    <row r="10" spans="1:16" ht="11.25" x14ac:dyDescent="0.2">
      <c r="A10" s="111">
        <v>3</v>
      </c>
      <c r="B10" s="91" t="s">
        <v>71</v>
      </c>
      <c r="C10" s="142">
        <v>8516292</v>
      </c>
      <c r="D10" s="142">
        <v>545108</v>
      </c>
      <c r="E10" s="142">
        <v>383754</v>
      </c>
      <c r="F10" s="142">
        <v>1210287</v>
      </c>
      <c r="G10" s="142">
        <v>367740</v>
      </c>
      <c r="H10" s="142">
        <v>32908</v>
      </c>
      <c r="I10" s="142">
        <f t="shared" si="0"/>
        <v>11056089</v>
      </c>
      <c r="J10" s="142">
        <v>7126799</v>
      </c>
      <c r="K10" s="142">
        <v>1074780</v>
      </c>
      <c r="L10" s="142">
        <v>29045</v>
      </c>
      <c r="M10" s="142">
        <v>122284</v>
      </c>
      <c r="N10" s="142">
        <v>1496</v>
      </c>
      <c r="O10" s="111">
        <v>3</v>
      </c>
    </row>
    <row r="11" spans="1:16" ht="11.25" x14ac:dyDescent="0.2">
      <c r="A11" s="111">
        <v>4</v>
      </c>
      <c r="B11" s="91" t="s">
        <v>72</v>
      </c>
      <c r="C11" s="142">
        <v>57158628</v>
      </c>
      <c r="D11" s="142">
        <v>4988721</v>
      </c>
      <c r="E11" s="142">
        <v>2645133</v>
      </c>
      <c r="F11" s="142">
        <v>8379348</v>
      </c>
      <c r="G11" s="142">
        <v>2624779</v>
      </c>
      <c r="H11" s="142">
        <v>38704</v>
      </c>
      <c r="I11" s="142">
        <f t="shared" si="0"/>
        <v>75835313</v>
      </c>
      <c r="J11" s="142">
        <v>19778315</v>
      </c>
      <c r="K11" s="142">
        <v>5047849</v>
      </c>
      <c r="L11" s="142">
        <v>68838</v>
      </c>
      <c r="M11" s="142">
        <v>3405920</v>
      </c>
      <c r="N11" s="142">
        <v>35822</v>
      </c>
      <c r="O11" s="111">
        <v>4</v>
      </c>
    </row>
    <row r="12" spans="1:16" ht="11.25" x14ac:dyDescent="0.2">
      <c r="A12" s="111">
        <v>5</v>
      </c>
      <c r="B12" s="91" t="s">
        <v>73</v>
      </c>
      <c r="C12" s="142">
        <v>361712208</v>
      </c>
      <c r="D12" s="142">
        <v>15547989</v>
      </c>
      <c r="E12" s="142">
        <v>33581205</v>
      </c>
      <c r="F12" s="142">
        <v>45055536</v>
      </c>
      <c r="G12" s="142">
        <v>12170710</v>
      </c>
      <c r="H12" s="142">
        <v>66500</v>
      </c>
      <c r="I12" s="142">
        <f t="shared" si="0"/>
        <v>468134148</v>
      </c>
      <c r="J12" s="142">
        <v>227868595</v>
      </c>
      <c r="K12" s="142">
        <v>26484345</v>
      </c>
      <c r="L12" s="142">
        <v>4137843</v>
      </c>
      <c r="M12" s="142">
        <v>18635543</v>
      </c>
      <c r="N12" s="142">
        <v>19446</v>
      </c>
      <c r="O12" s="111">
        <v>5</v>
      </c>
    </row>
    <row r="13" spans="1:16" ht="11.25" x14ac:dyDescent="0.2">
      <c r="A13" s="111">
        <v>6</v>
      </c>
      <c r="B13" s="91" t="s">
        <v>74</v>
      </c>
      <c r="C13" s="142">
        <v>26918393</v>
      </c>
      <c r="D13" s="142">
        <v>2136231</v>
      </c>
      <c r="E13" s="142">
        <v>959578</v>
      </c>
      <c r="F13" s="142">
        <v>4328414</v>
      </c>
      <c r="G13" s="142">
        <v>1105348</v>
      </c>
      <c r="H13" s="142">
        <v>4085</v>
      </c>
      <c r="I13" s="142">
        <f t="shared" si="0"/>
        <v>35452049</v>
      </c>
      <c r="J13" s="142">
        <v>14704135</v>
      </c>
      <c r="K13" s="142">
        <v>2260483</v>
      </c>
      <c r="L13" s="142">
        <v>10364</v>
      </c>
      <c r="M13" s="142">
        <v>347094</v>
      </c>
      <c r="N13" s="142">
        <v>0</v>
      </c>
      <c r="O13" s="111">
        <v>6</v>
      </c>
    </row>
    <row r="14" spans="1:16" ht="11.25" x14ac:dyDescent="0.2">
      <c r="A14" s="111">
        <v>7</v>
      </c>
      <c r="B14" s="91" t="s">
        <v>75</v>
      </c>
      <c r="C14" s="142">
        <v>8819893</v>
      </c>
      <c r="D14" s="142">
        <v>723667</v>
      </c>
      <c r="E14" s="142">
        <v>272273</v>
      </c>
      <c r="F14" s="142">
        <v>1021054</v>
      </c>
      <c r="G14" s="142">
        <v>561102</v>
      </c>
      <c r="H14" s="142">
        <v>3314</v>
      </c>
      <c r="I14" s="142">
        <f t="shared" si="0"/>
        <v>11401303</v>
      </c>
      <c r="J14" s="142">
        <v>6606569</v>
      </c>
      <c r="K14" s="142">
        <v>1028498</v>
      </c>
      <c r="L14" s="142">
        <v>0</v>
      </c>
      <c r="M14" s="142">
        <v>68514</v>
      </c>
      <c r="N14" s="142">
        <v>0</v>
      </c>
      <c r="O14" s="111">
        <v>7</v>
      </c>
    </row>
    <row r="15" spans="1:16" ht="11.25" x14ac:dyDescent="0.2">
      <c r="A15" s="111">
        <v>8</v>
      </c>
      <c r="B15" s="91" t="s">
        <v>76</v>
      </c>
      <c r="C15" s="142">
        <v>49038402</v>
      </c>
      <c r="D15" s="142">
        <v>5448459</v>
      </c>
      <c r="E15" s="142">
        <v>2824206</v>
      </c>
      <c r="F15" s="142">
        <v>7062133</v>
      </c>
      <c r="G15" s="142">
        <v>6443028</v>
      </c>
      <c r="H15" s="142">
        <v>10477</v>
      </c>
      <c r="I15" s="142">
        <f t="shared" si="0"/>
        <v>70826705</v>
      </c>
      <c r="J15" s="142">
        <v>40926272</v>
      </c>
      <c r="K15" s="142">
        <v>10069616</v>
      </c>
      <c r="L15" s="142">
        <v>386756</v>
      </c>
      <c r="M15" s="142">
        <v>314926</v>
      </c>
      <c r="N15" s="142">
        <v>2853</v>
      </c>
      <c r="O15" s="111">
        <v>8</v>
      </c>
    </row>
    <row r="16" spans="1:16" ht="11.25" x14ac:dyDescent="0.2">
      <c r="A16" s="111">
        <v>9</v>
      </c>
      <c r="B16" s="91" t="s">
        <v>77</v>
      </c>
      <c r="C16" s="142">
        <v>10246900</v>
      </c>
      <c r="D16" s="142">
        <v>589475</v>
      </c>
      <c r="E16" s="142">
        <v>831185</v>
      </c>
      <c r="F16" s="142">
        <v>1495702</v>
      </c>
      <c r="G16" s="142">
        <v>736577</v>
      </c>
      <c r="H16" s="142">
        <v>44568</v>
      </c>
      <c r="I16" s="142">
        <f t="shared" si="0"/>
        <v>13944407</v>
      </c>
      <c r="J16" s="142">
        <v>8662782</v>
      </c>
      <c r="K16" s="142">
        <v>1508286</v>
      </c>
      <c r="L16" s="142">
        <v>0</v>
      </c>
      <c r="M16" s="142">
        <v>232956</v>
      </c>
      <c r="N16" s="142">
        <v>0</v>
      </c>
      <c r="O16" s="111">
        <v>9</v>
      </c>
    </row>
    <row r="17" spans="1:15" ht="11.25" x14ac:dyDescent="0.2">
      <c r="A17" s="111">
        <v>10</v>
      </c>
      <c r="B17" s="91" t="s">
        <v>78</v>
      </c>
      <c r="C17" s="142">
        <v>37713533</v>
      </c>
      <c r="D17" s="142">
        <v>1588449</v>
      </c>
      <c r="E17" s="142">
        <v>2313319</v>
      </c>
      <c r="F17" s="142">
        <v>3745161</v>
      </c>
      <c r="G17" s="142">
        <v>1637669</v>
      </c>
      <c r="H17" s="142">
        <v>0</v>
      </c>
      <c r="I17" s="142">
        <f t="shared" si="0"/>
        <v>46998131</v>
      </c>
      <c r="J17" s="142">
        <v>8168160</v>
      </c>
      <c r="K17" s="142">
        <v>0</v>
      </c>
      <c r="L17" s="142">
        <v>0</v>
      </c>
      <c r="M17" s="142">
        <v>635693</v>
      </c>
      <c r="N17" s="142">
        <v>0</v>
      </c>
      <c r="O17" s="111">
        <v>10</v>
      </c>
    </row>
    <row r="18" spans="1:15" ht="11.25" x14ac:dyDescent="0.2">
      <c r="A18" s="111">
        <v>11</v>
      </c>
      <c r="B18" s="91" t="s">
        <v>79</v>
      </c>
      <c r="C18" s="142">
        <v>36921660</v>
      </c>
      <c r="D18" s="142">
        <v>3938599</v>
      </c>
      <c r="E18" s="142">
        <v>1407875</v>
      </c>
      <c r="F18" s="142">
        <v>4425185</v>
      </c>
      <c r="G18" s="142">
        <v>2542361</v>
      </c>
      <c r="H18" s="142">
        <v>31482</v>
      </c>
      <c r="I18" s="142">
        <f t="shared" si="0"/>
        <v>49267162</v>
      </c>
      <c r="J18" s="142">
        <v>6464986</v>
      </c>
      <c r="K18" s="142">
        <v>605577</v>
      </c>
      <c r="L18" s="142">
        <v>0</v>
      </c>
      <c r="M18" s="142">
        <v>2848779</v>
      </c>
      <c r="N18" s="142">
        <v>0</v>
      </c>
      <c r="O18" s="111">
        <v>11</v>
      </c>
    </row>
    <row r="19" spans="1:15" ht="11.25" x14ac:dyDescent="0.2">
      <c r="A19" s="111">
        <v>12</v>
      </c>
      <c r="B19" s="91" t="s">
        <v>80</v>
      </c>
      <c r="C19" s="142">
        <v>12383497</v>
      </c>
      <c r="D19" s="142">
        <v>1121429</v>
      </c>
      <c r="E19" s="142">
        <v>536551</v>
      </c>
      <c r="F19" s="142">
        <v>1677957</v>
      </c>
      <c r="G19" s="142">
        <v>886967</v>
      </c>
      <c r="H19" s="142">
        <v>0</v>
      </c>
      <c r="I19" s="142">
        <f t="shared" si="0"/>
        <v>16606401</v>
      </c>
      <c r="J19" s="142">
        <v>8498810</v>
      </c>
      <c r="K19" s="142">
        <v>2416494</v>
      </c>
      <c r="L19" s="142">
        <v>0</v>
      </c>
      <c r="M19" s="142">
        <v>155143</v>
      </c>
      <c r="N19" s="142">
        <v>0</v>
      </c>
      <c r="O19" s="111">
        <v>12</v>
      </c>
    </row>
    <row r="20" spans="1:15" ht="11.25" x14ac:dyDescent="0.2">
      <c r="A20" s="111">
        <v>13</v>
      </c>
      <c r="B20" s="91" t="s">
        <v>81</v>
      </c>
      <c r="C20" s="142">
        <v>34533083</v>
      </c>
      <c r="D20" s="142">
        <v>3098795</v>
      </c>
      <c r="E20" s="142">
        <v>1632997</v>
      </c>
      <c r="F20" s="142">
        <v>5853924</v>
      </c>
      <c r="G20" s="142">
        <v>2094731</v>
      </c>
      <c r="H20" s="142">
        <v>68719</v>
      </c>
      <c r="I20" s="142">
        <f t="shared" si="0"/>
        <v>47282249</v>
      </c>
      <c r="J20" s="142">
        <v>14361707</v>
      </c>
      <c r="K20" s="142">
        <v>3682833</v>
      </c>
      <c r="L20" s="142">
        <v>1128305</v>
      </c>
      <c r="M20" s="142">
        <v>429283</v>
      </c>
      <c r="N20" s="142">
        <v>16416</v>
      </c>
      <c r="O20" s="111">
        <v>13</v>
      </c>
    </row>
    <row r="21" spans="1:15" ht="11.25" x14ac:dyDescent="0.2">
      <c r="A21" s="111">
        <v>14</v>
      </c>
      <c r="B21" s="91" t="s">
        <v>82</v>
      </c>
      <c r="C21" s="142">
        <v>10896859</v>
      </c>
      <c r="D21" s="142">
        <v>678945</v>
      </c>
      <c r="E21" s="142">
        <v>598714</v>
      </c>
      <c r="F21" s="142">
        <v>1334359</v>
      </c>
      <c r="G21" s="142">
        <v>858248</v>
      </c>
      <c r="H21" s="142">
        <v>13980</v>
      </c>
      <c r="I21" s="142">
        <f t="shared" si="0"/>
        <v>14381105</v>
      </c>
      <c r="J21" s="142">
        <v>8920340</v>
      </c>
      <c r="K21" s="142">
        <v>1744295</v>
      </c>
      <c r="L21" s="142">
        <v>0</v>
      </c>
      <c r="M21" s="142">
        <v>322555</v>
      </c>
      <c r="N21" s="142">
        <v>0</v>
      </c>
      <c r="O21" s="111">
        <v>14</v>
      </c>
    </row>
    <row r="22" spans="1:15" ht="11.25" x14ac:dyDescent="0.2">
      <c r="A22" s="111">
        <v>15</v>
      </c>
      <c r="B22" s="91" t="s">
        <v>83</v>
      </c>
      <c r="C22" s="142">
        <v>172563264</v>
      </c>
      <c r="D22" s="142">
        <v>20557635</v>
      </c>
      <c r="E22" s="142">
        <v>9236713</v>
      </c>
      <c r="F22" s="142">
        <v>19679373</v>
      </c>
      <c r="G22" s="142">
        <v>12163000</v>
      </c>
      <c r="H22" s="142">
        <v>0</v>
      </c>
      <c r="I22" s="142">
        <f t="shared" si="0"/>
        <v>234199985</v>
      </c>
      <c r="J22" s="142">
        <v>124231130</v>
      </c>
      <c r="K22" s="142">
        <v>21197520</v>
      </c>
      <c r="L22" s="142">
        <v>1475360</v>
      </c>
      <c r="M22" s="142">
        <v>3245240</v>
      </c>
      <c r="N22" s="142">
        <v>4434</v>
      </c>
      <c r="O22" s="111">
        <v>15</v>
      </c>
    </row>
    <row r="23" spans="1:15" ht="11.25" x14ac:dyDescent="0.2">
      <c r="A23" s="111">
        <v>16</v>
      </c>
      <c r="B23" s="91" t="s">
        <v>84</v>
      </c>
      <c r="C23" s="142">
        <v>58604509</v>
      </c>
      <c r="D23" s="142">
        <v>4175491</v>
      </c>
      <c r="E23" s="142">
        <v>3810617</v>
      </c>
      <c r="F23" s="142">
        <v>4971126</v>
      </c>
      <c r="G23" s="142">
        <v>4104312</v>
      </c>
      <c r="H23" s="142">
        <v>67672</v>
      </c>
      <c r="I23" s="142">
        <f t="shared" si="0"/>
        <v>75733727</v>
      </c>
      <c r="J23" s="142">
        <v>36650403</v>
      </c>
      <c r="K23" s="142">
        <v>6973359</v>
      </c>
      <c r="L23" s="142">
        <v>91571</v>
      </c>
      <c r="M23" s="142">
        <v>2414175</v>
      </c>
      <c r="N23" s="142">
        <v>7178</v>
      </c>
      <c r="O23" s="111">
        <v>16</v>
      </c>
    </row>
    <row r="24" spans="1:15" ht="11.25" x14ac:dyDescent="0.2">
      <c r="A24" s="111">
        <v>17</v>
      </c>
      <c r="B24" s="91" t="s">
        <v>85</v>
      </c>
      <c r="C24" s="142">
        <v>37765220</v>
      </c>
      <c r="D24" s="142">
        <v>2537448</v>
      </c>
      <c r="E24" s="142">
        <v>1292901</v>
      </c>
      <c r="F24" s="142">
        <v>4135590</v>
      </c>
      <c r="G24" s="142">
        <v>7041161</v>
      </c>
      <c r="H24" s="142">
        <v>0</v>
      </c>
      <c r="I24" s="142">
        <f t="shared" si="0"/>
        <v>52772320</v>
      </c>
      <c r="J24" s="142">
        <v>28509707</v>
      </c>
      <c r="K24" s="142">
        <v>5408088</v>
      </c>
      <c r="L24" s="142">
        <v>1922787</v>
      </c>
      <c r="M24" s="142">
        <v>837629</v>
      </c>
      <c r="N24" s="142">
        <v>5197</v>
      </c>
      <c r="O24" s="111">
        <v>17</v>
      </c>
    </row>
    <row r="25" spans="1:15" ht="11.25" x14ac:dyDescent="0.2">
      <c r="A25" s="111">
        <v>18</v>
      </c>
      <c r="B25" s="91" t="s">
        <v>86</v>
      </c>
      <c r="C25" s="142">
        <v>5788854</v>
      </c>
      <c r="D25" s="142">
        <v>65186</v>
      </c>
      <c r="E25" s="142">
        <v>0</v>
      </c>
      <c r="F25" s="142">
        <v>638086</v>
      </c>
      <c r="G25" s="142">
        <v>191830</v>
      </c>
      <c r="H25" s="142">
        <v>0</v>
      </c>
      <c r="I25" s="142">
        <f t="shared" si="0"/>
        <v>6683956</v>
      </c>
      <c r="J25" s="142">
        <v>3271744</v>
      </c>
      <c r="K25" s="142">
        <v>324691</v>
      </c>
      <c r="L25" s="142">
        <v>0</v>
      </c>
      <c r="M25" s="142">
        <v>193873</v>
      </c>
      <c r="N25" s="142">
        <v>4708</v>
      </c>
      <c r="O25" s="111">
        <v>18</v>
      </c>
    </row>
    <row r="26" spans="1:15" ht="11.25" x14ac:dyDescent="0.2">
      <c r="A26" s="111">
        <v>19</v>
      </c>
      <c r="B26" s="91" t="s">
        <v>87</v>
      </c>
      <c r="C26" s="142">
        <v>82627576</v>
      </c>
      <c r="D26" s="142">
        <v>7146117</v>
      </c>
      <c r="E26" s="142">
        <v>5520141</v>
      </c>
      <c r="F26" s="142">
        <v>10424872</v>
      </c>
      <c r="G26" s="142">
        <v>4528090</v>
      </c>
      <c r="H26" s="142">
        <v>0</v>
      </c>
      <c r="I26" s="142">
        <f t="shared" si="0"/>
        <v>110246796</v>
      </c>
      <c r="J26" s="142">
        <v>51818204</v>
      </c>
      <c r="K26" s="142">
        <v>13275723</v>
      </c>
      <c r="L26" s="142">
        <v>1037923</v>
      </c>
      <c r="M26" s="142">
        <v>2370197</v>
      </c>
      <c r="N26" s="142">
        <v>10893</v>
      </c>
      <c r="O26" s="111">
        <v>19</v>
      </c>
    </row>
    <row r="27" spans="1:15" ht="11.25" x14ac:dyDescent="0.2">
      <c r="A27" s="111">
        <v>20</v>
      </c>
      <c r="B27" s="91" t="s">
        <v>88</v>
      </c>
      <c r="C27" s="142">
        <v>79772624</v>
      </c>
      <c r="D27" s="142">
        <v>5441967</v>
      </c>
      <c r="E27" s="142">
        <v>4281898</v>
      </c>
      <c r="F27" s="142">
        <v>9612939</v>
      </c>
      <c r="G27" s="142">
        <v>3891694</v>
      </c>
      <c r="H27" s="142">
        <v>0</v>
      </c>
      <c r="I27" s="142">
        <f t="shared" si="0"/>
        <v>103001122</v>
      </c>
      <c r="J27" s="142">
        <v>48691395</v>
      </c>
      <c r="K27" s="142">
        <v>6468140</v>
      </c>
      <c r="L27" s="142">
        <v>0</v>
      </c>
      <c r="M27" s="142">
        <v>1326352</v>
      </c>
      <c r="N27" s="142">
        <v>265</v>
      </c>
      <c r="O27" s="111">
        <v>20</v>
      </c>
    </row>
    <row r="28" spans="1:15" ht="11.25" x14ac:dyDescent="0.2">
      <c r="A28" s="111">
        <v>21</v>
      </c>
      <c r="B28" s="91" t="s">
        <v>89</v>
      </c>
      <c r="C28" s="142">
        <v>30436029</v>
      </c>
      <c r="D28" s="142">
        <v>2678194</v>
      </c>
      <c r="E28" s="142">
        <v>2077092</v>
      </c>
      <c r="F28" s="142">
        <v>2799968</v>
      </c>
      <c r="G28" s="142">
        <v>1987364</v>
      </c>
      <c r="H28" s="142">
        <v>35917</v>
      </c>
      <c r="I28" s="142">
        <f t="shared" si="0"/>
        <v>40014564</v>
      </c>
      <c r="J28" s="142">
        <v>25281014</v>
      </c>
      <c r="K28" s="142">
        <v>2751425</v>
      </c>
      <c r="L28" s="142">
        <v>74334</v>
      </c>
      <c r="M28" s="142">
        <v>481661</v>
      </c>
      <c r="N28" s="142">
        <v>0</v>
      </c>
      <c r="O28" s="111">
        <v>21</v>
      </c>
    </row>
    <row r="29" spans="1:15" ht="11.25" x14ac:dyDescent="0.2">
      <c r="A29" s="111">
        <v>22</v>
      </c>
      <c r="B29" s="91" t="s">
        <v>90</v>
      </c>
      <c r="C29" s="142">
        <v>17862151</v>
      </c>
      <c r="D29" s="142">
        <v>1469885</v>
      </c>
      <c r="E29" s="142">
        <v>1032774</v>
      </c>
      <c r="F29" s="142">
        <v>2572497</v>
      </c>
      <c r="G29" s="142">
        <v>1530519</v>
      </c>
      <c r="H29" s="142">
        <v>19835</v>
      </c>
      <c r="I29" s="142">
        <f t="shared" si="0"/>
        <v>24487661</v>
      </c>
      <c r="J29" s="142">
        <v>14597572</v>
      </c>
      <c r="K29" s="142">
        <v>3221096</v>
      </c>
      <c r="L29" s="142">
        <v>30273</v>
      </c>
      <c r="M29" s="142">
        <v>291448</v>
      </c>
      <c r="N29" s="142">
        <v>3729</v>
      </c>
      <c r="O29" s="111">
        <v>22</v>
      </c>
    </row>
    <row r="30" spans="1:15" ht="11.25" x14ac:dyDescent="0.2">
      <c r="A30" s="111">
        <v>23</v>
      </c>
      <c r="B30" s="91" t="s">
        <v>91</v>
      </c>
      <c r="C30" s="142">
        <v>247905455</v>
      </c>
      <c r="D30" s="142">
        <v>19898362</v>
      </c>
      <c r="E30" s="142">
        <v>18260506</v>
      </c>
      <c r="F30" s="142">
        <v>34504266</v>
      </c>
      <c r="G30" s="142">
        <v>17491641</v>
      </c>
      <c r="H30" s="142">
        <v>0</v>
      </c>
      <c r="I30" s="142">
        <f t="shared" si="0"/>
        <v>338060230</v>
      </c>
      <c r="J30" s="142">
        <v>185059913</v>
      </c>
      <c r="K30" s="142">
        <v>35857837</v>
      </c>
      <c r="L30" s="142">
        <v>4785634</v>
      </c>
      <c r="M30" s="142">
        <v>7138258</v>
      </c>
      <c r="N30" s="142">
        <v>13123</v>
      </c>
      <c r="O30" s="111">
        <v>23</v>
      </c>
    </row>
    <row r="31" spans="1:15" ht="11.25" x14ac:dyDescent="0.2">
      <c r="A31" s="111">
        <v>24</v>
      </c>
      <c r="B31" s="91" t="s">
        <v>92</v>
      </c>
      <c r="C31" s="142">
        <v>271151803</v>
      </c>
      <c r="D31" s="142">
        <v>14967129</v>
      </c>
      <c r="E31" s="142">
        <v>14030598</v>
      </c>
      <c r="F31" s="142">
        <v>35142618</v>
      </c>
      <c r="G31" s="142">
        <v>30217920</v>
      </c>
      <c r="H31" s="142">
        <v>0</v>
      </c>
      <c r="I31" s="142">
        <f t="shared" si="0"/>
        <v>365510068</v>
      </c>
      <c r="J31" s="142">
        <v>190208680</v>
      </c>
      <c r="K31" s="142">
        <v>47881822</v>
      </c>
      <c r="L31" s="142">
        <v>7437966</v>
      </c>
      <c r="M31" s="142">
        <v>3844077</v>
      </c>
      <c r="N31" s="142">
        <v>14548</v>
      </c>
      <c r="O31" s="111">
        <v>24</v>
      </c>
    </row>
    <row r="32" spans="1:15" ht="11.25" x14ac:dyDescent="0.2">
      <c r="A32" s="111">
        <v>25</v>
      </c>
      <c r="B32" s="91" t="s">
        <v>93</v>
      </c>
      <c r="C32" s="142">
        <v>5907161</v>
      </c>
      <c r="D32" s="142">
        <v>673650</v>
      </c>
      <c r="E32" s="142">
        <v>148857</v>
      </c>
      <c r="F32" s="142">
        <v>629043</v>
      </c>
      <c r="G32" s="142">
        <v>335664</v>
      </c>
      <c r="H32" s="142">
        <v>7419</v>
      </c>
      <c r="I32" s="142">
        <f t="shared" si="0"/>
        <v>7701794</v>
      </c>
      <c r="J32" s="142">
        <v>4889416</v>
      </c>
      <c r="K32" s="142">
        <v>738686</v>
      </c>
      <c r="L32" s="142">
        <v>0</v>
      </c>
      <c r="M32" s="142">
        <v>68443</v>
      </c>
      <c r="N32" s="142">
        <v>360</v>
      </c>
      <c r="O32" s="111">
        <v>25</v>
      </c>
    </row>
    <row r="33" spans="1:15" ht="11.25" x14ac:dyDescent="0.2">
      <c r="A33" s="111">
        <v>26</v>
      </c>
      <c r="B33" s="91" t="s">
        <v>94</v>
      </c>
      <c r="C33" s="142">
        <v>40922811</v>
      </c>
      <c r="D33" s="142">
        <v>2672704</v>
      </c>
      <c r="E33" s="142">
        <v>1524299</v>
      </c>
      <c r="F33" s="142">
        <v>4316007</v>
      </c>
      <c r="G33" s="142">
        <v>2531918</v>
      </c>
      <c r="H33" s="142">
        <v>0</v>
      </c>
      <c r="I33" s="142">
        <f t="shared" si="0"/>
        <v>51967739</v>
      </c>
      <c r="J33" s="142">
        <v>31712995</v>
      </c>
      <c r="K33" s="142">
        <v>11520601</v>
      </c>
      <c r="L33" s="142">
        <v>63256</v>
      </c>
      <c r="M33" s="142">
        <v>173770</v>
      </c>
      <c r="N33" s="142">
        <v>8012</v>
      </c>
      <c r="O33" s="111">
        <v>26</v>
      </c>
    </row>
    <row r="34" spans="1:15" ht="11.25" x14ac:dyDescent="0.2">
      <c r="A34" s="111">
        <v>27</v>
      </c>
      <c r="B34" s="91" t="s">
        <v>95</v>
      </c>
      <c r="C34" s="142">
        <v>16334694</v>
      </c>
      <c r="D34" s="142">
        <v>1132996</v>
      </c>
      <c r="E34" s="142">
        <v>846178</v>
      </c>
      <c r="F34" s="142">
        <v>2013871</v>
      </c>
      <c r="G34" s="142">
        <v>2292871</v>
      </c>
      <c r="H34" s="142">
        <v>0</v>
      </c>
      <c r="I34" s="142">
        <f t="shared" si="0"/>
        <v>22620610</v>
      </c>
      <c r="J34" s="142">
        <v>10809779</v>
      </c>
      <c r="K34" s="142">
        <v>1000816</v>
      </c>
      <c r="L34" s="142">
        <v>283398</v>
      </c>
      <c r="M34" s="142">
        <v>786596</v>
      </c>
      <c r="N34" s="142">
        <v>0</v>
      </c>
      <c r="O34" s="111">
        <v>27</v>
      </c>
    </row>
    <row r="35" spans="1:15" ht="11.25" x14ac:dyDescent="0.2">
      <c r="A35" s="111">
        <v>28</v>
      </c>
      <c r="B35" s="91" t="s">
        <v>96</v>
      </c>
      <c r="C35" s="142">
        <v>119367985</v>
      </c>
      <c r="D35" s="142">
        <v>9115981</v>
      </c>
      <c r="E35" s="142">
        <v>7788055</v>
      </c>
      <c r="F35" s="142">
        <v>15747161</v>
      </c>
      <c r="G35" s="142">
        <v>13763920</v>
      </c>
      <c r="H35" s="142">
        <v>6000</v>
      </c>
      <c r="I35" s="142">
        <f t="shared" si="0"/>
        <v>165789102</v>
      </c>
      <c r="J35" s="142">
        <v>92699003</v>
      </c>
      <c r="K35" s="142">
        <v>18013779</v>
      </c>
      <c r="L35" s="142">
        <v>828057</v>
      </c>
      <c r="M35" s="142">
        <v>479228</v>
      </c>
      <c r="N35" s="142">
        <v>3804</v>
      </c>
      <c r="O35" s="111">
        <v>28</v>
      </c>
    </row>
    <row r="36" spans="1:15" ht="11.25" x14ac:dyDescent="0.2">
      <c r="A36" s="111">
        <v>29</v>
      </c>
      <c r="B36" s="91" t="s">
        <v>97</v>
      </c>
      <c r="C36" s="142">
        <v>13593381</v>
      </c>
      <c r="D36" s="142">
        <v>1074226</v>
      </c>
      <c r="E36" s="142">
        <v>397396</v>
      </c>
      <c r="F36" s="142">
        <v>1305536</v>
      </c>
      <c r="G36" s="142">
        <v>836707</v>
      </c>
      <c r="H36" s="142">
        <v>6888</v>
      </c>
      <c r="I36" s="142">
        <f t="shared" si="0"/>
        <v>17214134</v>
      </c>
      <c r="J36" s="142">
        <v>10263588</v>
      </c>
      <c r="K36" s="142">
        <v>1517665</v>
      </c>
      <c r="L36" s="142">
        <v>0</v>
      </c>
      <c r="M36" s="142">
        <v>237640</v>
      </c>
      <c r="N36" s="142">
        <v>86</v>
      </c>
      <c r="O36" s="111">
        <v>29</v>
      </c>
    </row>
    <row r="37" spans="1:15" ht="11.25" x14ac:dyDescent="0.2">
      <c r="A37" s="111">
        <v>30</v>
      </c>
      <c r="B37" s="91" t="s">
        <v>98</v>
      </c>
      <c r="C37" s="142">
        <v>267728642</v>
      </c>
      <c r="D37" s="142">
        <v>17832450</v>
      </c>
      <c r="E37" s="142">
        <v>14237152</v>
      </c>
      <c r="F37" s="142">
        <v>28268128</v>
      </c>
      <c r="G37" s="142">
        <v>18160743</v>
      </c>
      <c r="H37" s="142">
        <v>0</v>
      </c>
      <c r="I37" s="142">
        <f t="shared" si="0"/>
        <v>346227115</v>
      </c>
      <c r="J37" s="142">
        <v>137924245</v>
      </c>
      <c r="K37" s="142">
        <v>53297221</v>
      </c>
      <c r="L37" s="142">
        <v>8464804</v>
      </c>
      <c r="M37" s="142">
        <v>1681873</v>
      </c>
      <c r="N37" s="142">
        <v>9625</v>
      </c>
      <c r="O37" s="111">
        <v>30</v>
      </c>
    </row>
    <row r="38" spans="1:15" ht="11.25" x14ac:dyDescent="0.2">
      <c r="A38" s="111">
        <v>31</v>
      </c>
      <c r="B38" s="91" t="s">
        <v>99</v>
      </c>
      <c r="C38" s="142">
        <v>134701771</v>
      </c>
      <c r="D38" s="142">
        <v>13953260</v>
      </c>
      <c r="E38" s="142">
        <v>10722288</v>
      </c>
      <c r="F38" s="142">
        <v>15830719</v>
      </c>
      <c r="G38" s="142">
        <v>10715487</v>
      </c>
      <c r="H38" s="142">
        <v>0</v>
      </c>
      <c r="I38" s="142">
        <f t="shared" si="0"/>
        <v>185923525</v>
      </c>
      <c r="J38" s="142">
        <v>89777601</v>
      </c>
      <c r="K38" s="142">
        <v>22200986</v>
      </c>
      <c r="L38" s="142">
        <v>0</v>
      </c>
      <c r="M38" s="142">
        <v>6616921</v>
      </c>
      <c r="N38" s="142">
        <v>454</v>
      </c>
      <c r="O38" s="111">
        <v>31</v>
      </c>
    </row>
    <row r="39" spans="1:15" ht="11.25" x14ac:dyDescent="0.2">
      <c r="A39" s="111">
        <v>32</v>
      </c>
      <c r="B39" s="91" t="s">
        <v>100</v>
      </c>
      <c r="C39" s="142">
        <v>32855837</v>
      </c>
      <c r="D39" s="142">
        <v>2688440</v>
      </c>
      <c r="E39" s="142">
        <v>1291265</v>
      </c>
      <c r="F39" s="142">
        <v>3069556</v>
      </c>
      <c r="G39" s="142">
        <v>1717374</v>
      </c>
      <c r="H39" s="142">
        <v>0</v>
      </c>
      <c r="I39" s="142">
        <f t="shared" si="0"/>
        <v>41622472</v>
      </c>
      <c r="J39" s="142">
        <v>19902282</v>
      </c>
      <c r="K39" s="142">
        <v>2808074</v>
      </c>
      <c r="L39" s="142">
        <v>0</v>
      </c>
      <c r="M39" s="142">
        <v>1579860</v>
      </c>
      <c r="N39" s="142">
        <v>0</v>
      </c>
      <c r="O39" s="111">
        <v>32</v>
      </c>
    </row>
    <row r="40" spans="1:15" ht="11.25" x14ac:dyDescent="0.2">
      <c r="A40" s="111">
        <v>33</v>
      </c>
      <c r="B40" s="91" t="s">
        <v>101</v>
      </c>
      <c r="C40" s="142">
        <v>24977143</v>
      </c>
      <c r="D40" s="142">
        <v>2291335</v>
      </c>
      <c r="E40" s="142">
        <v>1034853</v>
      </c>
      <c r="F40" s="142">
        <v>2726354</v>
      </c>
      <c r="G40" s="142">
        <v>1332427</v>
      </c>
      <c r="H40" s="142">
        <v>49048</v>
      </c>
      <c r="I40" s="142">
        <f t="shared" si="0"/>
        <v>32411160</v>
      </c>
      <c r="J40" s="142">
        <v>17553262</v>
      </c>
      <c r="K40" s="142">
        <v>2630836</v>
      </c>
      <c r="L40" s="142">
        <v>0</v>
      </c>
      <c r="M40" s="142">
        <v>503511</v>
      </c>
      <c r="N40" s="142">
        <v>23490</v>
      </c>
      <c r="O40" s="111">
        <v>33</v>
      </c>
    </row>
    <row r="41" spans="1:15" ht="11.25" x14ac:dyDescent="0.2">
      <c r="A41" s="111">
        <v>34</v>
      </c>
      <c r="B41" s="91" t="s">
        <v>102</v>
      </c>
      <c r="C41" s="142">
        <v>114928147</v>
      </c>
      <c r="D41" s="142">
        <v>5922838</v>
      </c>
      <c r="E41" s="142">
        <v>9411018</v>
      </c>
      <c r="F41" s="142">
        <v>13674809</v>
      </c>
      <c r="G41" s="142">
        <v>7541729</v>
      </c>
      <c r="H41" s="142">
        <v>0</v>
      </c>
      <c r="I41" s="142">
        <f t="shared" si="0"/>
        <v>151478541</v>
      </c>
      <c r="J41" s="142">
        <v>81025949</v>
      </c>
      <c r="K41" s="142">
        <v>12553981</v>
      </c>
      <c r="L41" s="142">
        <v>543893</v>
      </c>
      <c r="M41" s="142">
        <v>2110762</v>
      </c>
      <c r="N41" s="142">
        <v>365</v>
      </c>
      <c r="O41" s="111">
        <v>34</v>
      </c>
    </row>
    <row r="42" spans="1:15" ht="11.25" x14ac:dyDescent="0.2">
      <c r="A42" s="111">
        <v>35</v>
      </c>
      <c r="B42" s="91" t="s">
        <v>103</v>
      </c>
      <c r="C42" s="142">
        <v>597382337</v>
      </c>
      <c r="D42" s="142">
        <v>24722458</v>
      </c>
      <c r="E42" s="142">
        <v>36208477</v>
      </c>
      <c r="F42" s="142">
        <v>99825919</v>
      </c>
      <c r="G42" s="142">
        <v>27774377</v>
      </c>
      <c r="H42" s="142">
        <v>5100</v>
      </c>
      <c r="I42" s="142">
        <f t="shared" si="0"/>
        <v>785918668</v>
      </c>
      <c r="J42" s="142">
        <v>345823565</v>
      </c>
      <c r="K42" s="142">
        <v>50817515</v>
      </c>
      <c r="L42" s="142">
        <v>12943349</v>
      </c>
      <c r="M42" s="142">
        <v>11541968</v>
      </c>
      <c r="N42" s="142">
        <v>34130</v>
      </c>
      <c r="O42" s="111">
        <v>35</v>
      </c>
    </row>
    <row r="43" spans="1:15" ht="11.25" x14ac:dyDescent="0.2">
      <c r="A43" s="111">
        <v>36</v>
      </c>
      <c r="B43" s="91" t="s">
        <v>104</v>
      </c>
      <c r="C43" s="142">
        <v>27818184</v>
      </c>
      <c r="D43" s="142">
        <v>2289103</v>
      </c>
      <c r="E43" s="142">
        <v>1173291</v>
      </c>
      <c r="F43" s="142">
        <v>4346219</v>
      </c>
      <c r="G43" s="142">
        <v>1469289</v>
      </c>
      <c r="H43" s="142">
        <v>35346</v>
      </c>
      <c r="I43" s="142">
        <f t="shared" si="0"/>
        <v>37131432</v>
      </c>
      <c r="J43" s="142">
        <v>17778634</v>
      </c>
      <c r="K43" s="142">
        <v>3508933</v>
      </c>
      <c r="L43" s="142">
        <v>0</v>
      </c>
      <c r="M43" s="142">
        <v>502254</v>
      </c>
      <c r="N43" s="142">
        <v>14644</v>
      </c>
      <c r="O43" s="111">
        <v>36</v>
      </c>
    </row>
    <row r="44" spans="1:15" ht="11.25" x14ac:dyDescent="0.2">
      <c r="A44" s="111">
        <v>37</v>
      </c>
      <c r="B44" s="91" t="s">
        <v>105</v>
      </c>
      <c r="C44" s="142">
        <v>7748950</v>
      </c>
      <c r="D44" s="142">
        <v>804323</v>
      </c>
      <c r="E44" s="142">
        <v>727396</v>
      </c>
      <c r="F44" s="142">
        <v>1086384</v>
      </c>
      <c r="G44" s="142">
        <v>361950</v>
      </c>
      <c r="H44" s="142">
        <v>0</v>
      </c>
      <c r="I44" s="142">
        <f t="shared" si="0"/>
        <v>10729003</v>
      </c>
      <c r="J44" s="142">
        <v>2157072</v>
      </c>
      <c r="K44" s="142">
        <v>557343</v>
      </c>
      <c r="L44" s="142">
        <v>8004</v>
      </c>
      <c r="M44" s="142">
        <v>287073</v>
      </c>
      <c r="N44" s="142">
        <v>2101</v>
      </c>
      <c r="O44" s="111">
        <v>37</v>
      </c>
    </row>
    <row r="45" spans="1:15" ht="11.25" x14ac:dyDescent="0.2">
      <c r="A45" s="108">
        <v>38</v>
      </c>
      <c r="B45" s="91" t="s">
        <v>106</v>
      </c>
      <c r="C45" s="143">
        <v>49403882</v>
      </c>
      <c r="D45" s="143">
        <v>2417385</v>
      </c>
      <c r="E45" s="143">
        <v>2461332</v>
      </c>
      <c r="F45" s="143">
        <v>1596948</v>
      </c>
      <c r="G45" s="143">
        <v>2196845</v>
      </c>
      <c r="H45" s="143">
        <v>63990</v>
      </c>
      <c r="I45" s="143">
        <f t="shared" si="0"/>
        <v>58140382</v>
      </c>
      <c r="J45" s="143">
        <v>23806190</v>
      </c>
      <c r="K45" s="143">
        <v>4708741</v>
      </c>
      <c r="L45" s="143">
        <v>26776</v>
      </c>
      <c r="M45" s="143">
        <v>797033</v>
      </c>
      <c r="N45" s="143">
        <v>13345</v>
      </c>
      <c r="O45" s="108">
        <v>38</v>
      </c>
    </row>
    <row r="46" spans="1:15" ht="11.25" x14ac:dyDescent="0.2">
      <c r="A46" s="108">
        <f>A45</f>
        <v>38</v>
      </c>
      <c r="B46" s="109" t="s">
        <v>107</v>
      </c>
      <c r="C46" s="144">
        <f t="shared" ref="C46:H46" si="1">SUM(C8:C45)</f>
        <v>3337019790</v>
      </c>
      <c r="D46" s="144">
        <f t="shared" si="1"/>
        <v>234363265</v>
      </c>
      <c r="E46" s="144">
        <f t="shared" si="1"/>
        <v>206145405</v>
      </c>
      <c r="F46" s="144">
        <f t="shared" si="1"/>
        <v>429828535</v>
      </c>
      <c r="G46" s="144">
        <f t="shared" si="1"/>
        <v>216902451</v>
      </c>
      <c r="H46" s="144">
        <f t="shared" si="1"/>
        <v>657843</v>
      </c>
      <c r="I46" s="144">
        <f t="shared" si="0"/>
        <v>4424917289</v>
      </c>
      <c r="J46" s="144">
        <f>SUM(J8:J45)</f>
        <v>2026578357</v>
      </c>
      <c r="K46" s="144">
        <f>SUM(K8:K45)</f>
        <v>404489930</v>
      </c>
      <c r="L46" s="144">
        <f>SUM(L8:L45)</f>
        <v>45902645</v>
      </c>
      <c r="M46" s="144">
        <f>SUM(M8:M45)</f>
        <v>79401355</v>
      </c>
      <c r="N46" s="144">
        <f>SUM(N8:N45)</f>
        <v>251753</v>
      </c>
      <c r="O46" s="108">
        <f>O45</f>
        <v>38</v>
      </c>
    </row>
    <row r="47" spans="1:15" ht="9.75" customHeight="1" x14ac:dyDescent="0.2">
      <c r="A47" s="148"/>
      <c r="B47" s="91"/>
      <c r="C47" s="92"/>
      <c r="D47" s="92"/>
      <c r="E47" s="92"/>
      <c r="F47" s="92"/>
      <c r="G47" s="92"/>
      <c r="H47" s="92"/>
      <c r="I47" s="153"/>
      <c r="J47" s="92"/>
      <c r="K47" s="92"/>
      <c r="L47" s="92"/>
      <c r="M47" s="92"/>
      <c r="N47" s="153"/>
      <c r="O47" s="92"/>
    </row>
  </sheetData>
  <printOptions gridLines="1" gridLinesSet="0"/>
  <pageMargins left="0.38" right="0.36" top="0.52" bottom="0.49" header="0.41" footer="0.5"/>
  <pageSetup paperSize="5" pageOrder="overThenDown"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zoomScaleNormal="100" workbookViewId="0"/>
  </sheetViews>
  <sheetFormatPr defaultRowHeight="11.25" x14ac:dyDescent="0.2"/>
  <cols>
    <col min="1" max="1" width="4.5" style="93" bestFit="1" customWidth="1"/>
    <col min="2" max="2" width="14.1640625" style="93" bestFit="1" customWidth="1"/>
    <col min="3" max="3" width="15.6640625" style="93" bestFit="1" customWidth="1"/>
    <col min="4" max="4" width="14.6640625" style="93" bestFit="1" customWidth="1"/>
    <col min="5" max="5" width="15.5" style="93" customWidth="1"/>
    <col min="6" max="6" width="15.1640625" style="93" customWidth="1"/>
    <col min="7" max="7" width="17.6640625" style="93" bestFit="1" customWidth="1"/>
    <col min="8" max="8" width="12" style="93" bestFit="1" customWidth="1"/>
    <col min="9" max="9" width="17.1640625" style="93" customWidth="1"/>
    <col min="10" max="10" width="16.6640625" style="93" customWidth="1"/>
    <col min="11" max="11" width="13.83203125" style="93" customWidth="1"/>
    <col min="12" max="12" width="13" style="93" bestFit="1" customWidth="1"/>
    <col min="13" max="13" width="14.1640625" style="93" bestFit="1" customWidth="1"/>
    <col min="14" max="14" width="15.33203125" style="93" customWidth="1"/>
    <col min="15" max="15" width="3.83203125" style="93" bestFit="1" customWidth="1"/>
    <col min="16" max="16384" width="9.33203125" style="93"/>
  </cols>
  <sheetData>
    <row r="1" spans="1:16" ht="12" x14ac:dyDescent="0.2">
      <c r="A1" s="90" t="s">
        <v>46</v>
      </c>
      <c r="B1" s="111"/>
      <c r="C1" s="92"/>
      <c r="D1" s="92"/>
      <c r="E1" s="92"/>
      <c r="F1" s="92"/>
      <c r="G1" s="92"/>
      <c r="H1" s="92"/>
      <c r="I1" s="92"/>
      <c r="J1" s="92"/>
      <c r="K1" s="92"/>
      <c r="L1" s="92"/>
      <c r="M1" s="92"/>
      <c r="N1" s="92"/>
      <c r="O1" s="92"/>
    </row>
    <row r="2" spans="1:16" ht="12" x14ac:dyDescent="0.2">
      <c r="A2" s="94" t="s">
        <v>328</v>
      </c>
      <c r="B2" s="140"/>
      <c r="C2" s="90"/>
      <c r="D2" s="90"/>
      <c r="E2" s="90"/>
      <c r="F2" s="90"/>
      <c r="G2" s="90"/>
      <c r="H2" s="90"/>
      <c r="I2" s="90"/>
      <c r="J2" s="90"/>
      <c r="K2" s="90"/>
      <c r="L2" s="90"/>
      <c r="M2" s="90"/>
      <c r="N2" s="90"/>
      <c r="O2" s="155"/>
      <c r="P2" s="114"/>
    </row>
    <row r="3" spans="1:16" ht="12" x14ac:dyDescent="0.2">
      <c r="A3" s="95" t="s">
        <v>48</v>
      </c>
      <c r="B3" s="90"/>
      <c r="C3" s="90"/>
      <c r="D3" s="90"/>
      <c r="E3" s="90"/>
      <c r="F3" s="118"/>
      <c r="G3" s="119"/>
      <c r="H3" s="90"/>
      <c r="I3" s="90"/>
      <c r="J3" s="90"/>
      <c r="K3" s="90"/>
      <c r="L3" s="90"/>
      <c r="M3" s="90"/>
      <c r="N3" s="135"/>
      <c r="O3" s="118"/>
      <c r="P3" s="114"/>
    </row>
    <row r="4" spans="1:16" ht="12" x14ac:dyDescent="0.2">
      <c r="A4" s="95"/>
      <c r="B4" s="90"/>
      <c r="C4" s="90"/>
      <c r="D4" s="90"/>
      <c r="E4" s="90"/>
      <c r="F4" s="118"/>
      <c r="G4" s="119"/>
      <c r="H4" s="90"/>
      <c r="I4" s="90"/>
      <c r="J4" s="90"/>
      <c r="K4" s="90"/>
      <c r="L4" s="90"/>
      <c r="M4" s="90"/>
      <c r="N4" s="135"/>
      <c r="O4" s="118"/>
      <c r="P4" s="114"/>
    </row>
    <row r="5" spans="1:16" x14ac:dyDescent="0.2">
      <c r="A5" s="91"/>
      <c r="B5" s="91"/>
      <c r="C5" s="91"/>
      <c r="D5" s="91"/>
      <c r="E5" s="91"/>
      <c r="F5" s="91"/>
      <c r="G5" s="91"/>
      <c r="H5" s="91"/>
      <c r="I5" s="91"/>
      <c r="J5" s="91"/>
      <c r="K5" s="91"/>
      <c r="L5" s="91"/>
      <c r="M5" s="115"/>
      <c r="N5" s="115"/>
      <c r="O5" s="91"/>
    </row>
    <row r="6" spans="1:16" x14ac:dyDescent="0.2">
      <c r="A6" s="91"/>
      <c r="B6" s="91"/>
      <c r="C6" s="91"/>
      <c r="D6" s="91"/>
      <c r="E6" s="91"/>
      <c r="F6" s="91"/>
      <c r="G6" s="91"/>
      <c r="H6" s="91"/>
      <c r="I6" s="115"/>
      <c r="J6" s="97" t="s">
        <v>290</v>
      </c>
      <c r="K6" s="97"/>
      <c r="L6" s="97"/>
      <c r="M6" s="97"/>
      <c r="N6" s="150" t="s">
        <v>318</v>
      </c>
      <c r="O6" s="91"/>
    </row>
    <row r="7" spans="1:16" s="102" customFormat="1" ht="56.25" x14ac:dyDescent="0.2">
      <c r="A7" s="152" t="s">
        <v>55</v>
      </c>
      <c r="B7" s="100" t="s">
        <v>57</v>
      </c>
      <c r="C7" s="123" t="s">
        <v>329</v>
      </c>
      <c r="D7" s="123" t="s">
        <v>330</v>
      </c>
      <c r="E7" s="123" t="s">
        <v>331</v>
      </c>
      <c r="F7" s="123" t="s">
        <v>332</v>
      </c>
      <c r="G7" s="156" t="s">
        <v>333</v>
      </c>
      <c r="H7" s="156" t="s">
        <v>334</v>
      </c>
      <c r="I7" s="100" t="s">
        <v>335</v>
      </c>
      <c r="J7" s="123" t="s">
        <v>301</v>
      </c>
      <c r="K7" s="123" t="s">
        <v>59</v>
      </c>
      <c r="L7" s="123" t="s">
        <v>60</v>
      </c>
      <c r="M7" s="123" t="s">
        <v>302</v>
      </c>
      <c r="N7" s="123" t="s">
        <v>322</v>
      </c>
      <c r="O7" s="152" t="s">
        <v>55</v>
      </c>
    </row>
    <row r="8" spans="1:16" x14ac:dyDescent="0.2">
      <c r="A8" s="111">
        <v>1</v>
      </c>
      <c r="B8" s="111" t="s">
        <v>108</v>
      </c>
      <c r="C8" s="141">
        <v>43730549</v>
      </c>
      <c r="D8" s="141">
        <v>2496226</v>
      </c>
      <c r="E8" s="141">
        <v>4573034</v>
      </c>
      <c r="F8" s="141">
        <v>7813973</v>
      </c>
      <c r="G8" s="141">
        <v>3029020</v>
      </c>
      <c r="H8" s="141">
        <v>707028</v>
      </c>
      <c r="I8" s="141">
        <f t="shared" ref="I8:I71" si="0">(C8+D8+E8+F8+G8+H8)</f>
        <v>62349830</v>
      </c>
      <c r="J8" s="141">
        <v>32282962</v>
      </c>
      <c r="K8" s="141">
        <v>6476609</v>
      </c>
      <c r="L8" s="141">
        <v>103057</v>
      </c>
      <c r="M8" s="141">
        <v>687670</v>
      </c>
      <c r="N8" s="141">
        <v>779</v>
      </c>
      <c r="O8" s="111">
        <v>1</v>
      </c>
    </row>
    <row r="9" spans="1:16" x14ac:dyDescent="0.2">
      <c r="A9" s="111">
        <v>2</v>
      </c>
      <c r="B9" s="111" t="s">
        <v>109</v>
      </c>
      <c r="C9" s="142">
        <v>145351666</v>
      </c>
      <c r="D9" s="142">
        <v>7629142</v>
      </c>
      <c r="E9" s="142">
        <v>9675124</v>
      </c>
      <c r="F9" s="142">
        <v>15978473</v>
      </c>
      <c r="G9" s="142">
        <v>5394477</v>
      </c>
      <c r="H9" s="142">
        <v>23981</v>
      </c>
      <c r="I9" s="142">
        <f t="shared" si="0"/>
        <v>184052863</v>
      </c>
      <c r="J9" s="142">
        <v>48819262</v>
      </c>
      <c r="K9" s="142">
        <v>9882399</v>
      </c>
      <c r="L9" s="142">
        <v>0</v>
      </c>
      <c r="M9" s="142">
        <v>6104492</v>
      </c>
      <c r="N9" s="142">
        <v>19260</v>
      </c>
      <c r="O9" s="111">
        <v>2</v>
      </c>
    </row>
    <row r="10" spans="1:16" x14ac:dyDescent="0.2">
      <c r="A10" s="111">
        <v>3</v>
      </c>
      <c r="B10" s="111" t="s">
        <v>110</v>
      </c>
      <c r="C10" s="142">
        <v>18678527</v>
      </c>
      <c r="D10" s="142">
        <v>1818077</v>
      </c>
      <c r="E10" s="142">
        <v>2010075</v>
      </c>
      <c r="F10" s="142">
        <v>3005521</v>
      </c>
      <c r="G10" s="142">
        <v>1040535</v>
      </c>
      <c r="H10" s="142">
        <v>9230</v>
      </c>
      <c r="I10" s="142">
        <f t="shared" si="0"/>
        <v>26561965</v>
      </c>
      <c r="J10" s="142">
        <v>14978775</v>
      </c>
      <c r="K10" s="142">
        <v>1904427</v>
      </c>
      <c r="L10" s="142">
        <v>0</v>
      </c>
      <c r="M10" s="142">
        <v>499236</v>
      </c>
      <c r="N10" s="142">
        <v>44</v>
      </c>
      <c r="O10" s="111">
        <v>3</v>
      </c>
    </row>
    <row r="11" spans="1:16" x14ac:dyDescent="0.2">
      <c r="A11" s="111">
        <v>4</v>
      </c>
      <c r="B11" s="111" t="s">
        <v>111</v>
      </c>
      <c r="C11" s="142">
        <v>13177721</v>
      </c>
      <c r="D11" s="142">
        <v>1145767</v>
      </c>
      <c r="E11" s="142">
        <v>2377680</v>
      </c>
      <c r="F11" s="142">
        <v>1334788</v>
      </c>
      <c r="G11" s="142">
        <v>884607</v>
      </c>
      <c r="H11" s="142">
        <v>6128</v>
      </c>
      <c r="I11" s="142">
        <f t="shared" si="0"/>
        <v>18926691</v>
      </c>
      <c r="J11" s="142">
        <v>11052579</v>
      </c>
      <c r="K11" s="142">
        <v>1350250</v>
      </c>
      <c r="L11" s="142">
        <v>0</v>
      </c>
      <c r="M11" s="142">
        <v>303878</v>
      </c>
      <c r="N11" s="142">
        <v>367</v>
      </c>
      <c r="O11" s="111">
        <v>4</v>
      </c>
    </row>
    <row r="12" spans="1:16" x14ac:dyDescent="0.2">
      <c r="A12" s="111">
        <v>5</v>
      </c>
      <c r="B12" s="111" t="s">
        <v>112</v>
      </c>
      <c r="C12" s="142">
        <v>34274969</v>
      </c>
      <c r="D12" s="142">
        <v>2648613</v>
      </c>
      <c r="E12" s="142">
        <v>3150501</v>
      </c>
      <c r="F12" s="142">
        <v>3959353</v>
      </c>
      <c r="G12" s="142">
        <v>2198616</v>
      </c>
      <c r="H12" s="142">
        <v>1581</v>
      </c>
      <c r="I12" s="142">
        <f t="shared" si="0"/>
        <v>46233633</v>
      </c>
      <c r="J12" s="142">
        <v>26318179</v>
      </c>
      <c r="K12" s="142">
        <v>4175942</v>
      </c>
      <c r="L12" s="142">
        <v>0</v>
      </c>
      <c r="M12" s="142">
        <v>899009</v>
      </c>
      <c r="N12" s="142">
        <v>0</v>
      </c>
      <c r="O12" s="111">
        <v>5</v>
      </c>
    </row>
    <row r="13" spans="1:16" x14ac:dyDescent="0.2">
      <c r="A13" s="111">
        <v>6</v>
      </c>
      <c r="B13" s="111" t="s">
        <v>113</v>
      </c>
      <c r="C13" s="142">
        <v>16277619</v>
      </c>
      <c r="D13" s="142">
        <v>972603</v>
      </c>
      <c r="E13" s="142">
        <v>1622631</v>
      </c>
      <c r="F13" s="142">
        <v>1853259</v>
      </c>
      <c r="G13" s="142">
        <v>924566</v>
      </c>
      <c r="H13" s="142">
        <v>759</v>
      </c>
      <c r="I13" s="142">
        <f t="shared" si="0"/>
        <v>21651437</v>
      </c>
      <c r="J13" s="142">
        <v>14267924</v>
      </c>
      <c r="K13" s="142">
        <v>1911553</v>
      </c>
      <c r="L13" s="142">
        <v>0</v>
      </c>
      <c r="M13" s="142">
        <v>471337</v>
      </c>
      <c r="N13" s="142">
        <v>0</v>
      </c>
      <c r="O13" s="111">
        <v>6</v>
      </c>
    </row>
    <row r="14" spans="1:16" x14ac:dyDescent="0.2">
      <c r="A14" s="111">
        <v>7</v>
      </c>
      <c r="B14" s="111" t="s">
        <v>114</v>
      </c>
      <c r="C14" s="142">
        <v>411564771</v>
      </c>
      <c r="D14" s="142">
        <v>23018190</v>
      </c>
      <c r="E14" s="142">
        <v>16440688</v>
      </c>
      <c r="F14" s="142">
        <v>40217456</v>
      </c>
      <c r="G14" s="142">
        <v>27797163</v>
      </c>
      <c r="H14" s="142">
        <v>30536</v>
      </c>
      <c r="I14" s="142">
        <f t="shared" si="0"/>
        <v>519068804</v>
      </c>
      <c r="J14" s="142">
        <v>67358803</v>
      </c>
      <c r="K14" s="142">
        <v>15191225</v>
      </c>
      <c r="L14" s="142">
        <v>0</v>
      </c>
      <c r="M14" s="142">
        <v>23684894</v>
      </c>
      <c r="N14" s="142">
        <v>1815</v>
      </c>
      <c r="O14" s="111">
        <v>7</v>
      </c>
    </row>
    <row r="15" spans="1:16" x14ac:dyDescent="0.2">
      <c r="A15" s="111">
        <v>8</v>
      </c>
      <c r="B15" s="111" t="s">
        <v>115</v>
      </c>
      <c r="C15" s="142">
        <v>86397339</v>
      </c>
      <c r="D15" s="142">
        <v>4750655</v>
      </c>
      <c r="E15" s="142">
        <v>6208695</v>
      </c>
      <c r="F15" s="142">
        <v>8787186</v>
      </c>
      <c r="G15" s="142">
        <v>4729515</v>
      </c>
      <c r="H15" s="142">
        <v>142585</v>
      </c>
      <c r="I15" s="142">
        <f t="shared" si="0"/>
        <v>111015975</v>
      </c>
      <c r="J15" s="142">
        <v>55613243</v>
      </c>
      <c r="K15" s="142">
        <v>7207932</v>
      </c>
      <c r="L15" s="142">
        <v>3432026</v>
      </c>
      <c r="M15" s="142">
        <v>3293099</v>
      </c>
      <c r="N15" s="142">
        <v>37826</v>
      </c>
      <c r="O15" s="111">
        <v>8</v>
      </c>
    </row>
    <row r="16" spans="1:16" x14ac:dyDescent="0.2">
      <c r="A16" s="111">
        <v>9</v>
      </c>
      <c r="B16" s="111" t="s">
        <v>116</v>
      </c>
      <c r="C16" s="142">
        <v>7376797</v>
      </c>
      <c r="D16" s="142">
        <v>526549</v>
      </c>
      <c r="E16" s="142">
        <v>1048638</v>
      </c>
      <c r="F16" s="142">
        <v>1558163</v>
      </c>
      <c r="G16" s="142">
        <v>671700</v>
      </c>
      <c r="H16" s="142">
        <v>5749</v>
      </c>
      <c r="I16" s="142">
        <f t="shared" si="0"/>
        <v>11187596</v>
      </c>
      <c r="J16" s="142">
        <v>1872573</v>
      </c>
      <c r="K16" s="142">
        <v>500012</v>
      </c>
      <c r="L16" s="142">
        <v>22836</v>
      </c>
      <c r="M16" s="142">
        <v>121222</v>
      </c>
      <c r="N16" s="142">
        <v>14121</v>
      </c>
      <c r="O16" s="111">
        <v>9</v>
      </c>
    </row>
    <row r="17" spans="1:15" x14ac:dyDescent="0.2">
      <c r="A17" s="111">
        <v>10</v>
      </c>
      <c r="B17" s="111" t="s">
        <v>117</v>
      </c>
      <c r="C17" s="142">
        <v>75199780</v>
      </c>
      <c r="D17" s="142">
        <v>4032200</v>
      </c>
      <c r="E17" s="142">
        <v>7794492</v>
      </c>
      <c r="F17" s="142">
        <v>9729099</v>
      </c>
      <c r="G17" s="142">
        <v>3974898</v>
      </c>
      <c r="H17" s="142">
        <v>1889</v>
      </c>
      <c r="I17" s="142">
        <f t="shared" si="0"/>
        <v>100732358</v>
      </c>
      <c r="J17" s="142">
        <v>56191113</v>
      </c>
      <c r="K17" s="142">
        <v>8029430</v>
      </c>
      <c r="L17" s="142">
        <v>0</v>
      </c>
      <c r="M17" s="142">
        <v>2581361</v>
      </c>
      <c r="N17" s="142">
        <v>5948</v>
      </c>
      <c r="O17" s="111">
        <v>10</v>
      </c>
    </row>
    <row r="18" spans="1:15" x14ac:dyDescent="0.2">
      <c r="A18" s="111">
        <v>11</v>
      </c>
      <c r="B18" s="111" t="s">
        <v>118</v>
      </c>
      <c r="C18" s="142">
        <v>6087671</v>
      </c>
      <c r="D18" s="142">
        <v>577020</v>
      </c>
      <c r="E18" s="142">
        <v>544509</v>
      </c>
      <c r="F18" s="142">
        <v>999230</v>
      </c>
      <c r="G18" s="142">
        <v>335911</v>
      </c>
      <c r="H18" s="142">
        <v>8962</v>
      </c>
      <c r="I18" s="142">
        <f t="shared" si="0"/>
        <v>8553303</v>
      </c>
      <c r="J18" s="142">
        <v>4915134</v>
      </c>
      <c r="K18" s="142">
        <v>642283</v>
      </c>
      <c r="L18" s="142">
        <v>0</v>
      </c>
      <c r="M18" s="142">
        <v>127105</v>
      </c>
      <c r="N18" s="142">
        <v>48</v>
      </c>
      <c r="O18" s="111">
        <v>11</v>
      </c>
    </row>
    <row r="19" spans="1:15" x14ac:dyDescent="0.2">
      <c r="A19" s="111">
        <v>12</v>
      </c>
      <c r="B19" s="111" t="s">
        <v>119</v>
      </c>
      <c r="C19" s="142">
        <v>40288661</v>
      </c>
      <c r="D19" s="142">
        <v>2327874</v>
      </c>
      <c r="E19" s="142">
        <v>3559337</v>
      </c>
      <c r="F19" s="142">
        <v>4532490</v>
      </c>
      <c r="G19" s="142">
        <v>2345685</v>
      </c>
      <c r="H19" s="142">
        <v>37140</v>
      </c>
      <c r="I19" s="142">
        <f t="shared" si="0"/>
        <v>53091187</v>
      </c>
      <c r="J19" s="142">
        <v>24701966</v>
      </c>
      <c r="K19" s="142">
        <v>2413223</v>
      </c>
      <c r="L19" s="142">
        <v>0</v>
      </c>
      <c r="M19" s="142">
        <v>1099246</v>
      </c>
      <c r="N19" s="142">
        <v>0</v>
      </c>
      <c r="O19" s="111">
        <v>12</v>
      </c>
    </row>
    <row r="20" spans="1:15" x14ac:dyDescent="0.2">
      <c r="A20" s="111">
        <v>13</v>
      </c>
      <c r="B20" s="111" t="s">
        <v>120</v>
      </c>
      <c r="C20" s="142">
        <v>16227642</v>
      </c>
      <c r="D20" s="142">
        <v>780177</v>
      </c>
      <c r="E20" s="142">
        <v>1846151</v>
      </c>
      <c r="F20" s="142">
        <v>2187469</v>
      </c>
      <c r="G20" s="142">
        <v>1254381</v>
      </c>
      <c r="H20" s="142">
        <v>5341</v>
      </c>
      <c r="I20" s="142">
        <f t="shared" si="0"/>
        <v>22301161</v>
      </c>
      <c r="J20" s="142">
        <v>13670073</v>
      </c>
      <c r="K20" s="142">
        <v>3402698</v>
      </c>
      <c r="L20" s="142">
        <v>0</v>
      </c>
      <c r="M20" s="142">
        <v>179443</v>
      </c>
      <c r="N20" s="142">
        <v>0</v>
      </c>
      <c r="O20" s="111">
        <v>13</v>
      </c>
    </row>
    <row r="21" spans="1:15" x14ac:dyDescent="0.2">
      <c r="A21" s="111">
        <v>14</v>
      </c>
      <c r="B21" s="111" t="s">
        <v>121</v>
      </c>
      <c r="C21" s="142">
        <v>21690894</v>
      </c>
      <c r="D21" s="142">
        <v>2558176</v>
      </c>
      <c r="E21" s="142">
        <v>2493233</v>
      </c>
      <c r="F21" s="142">
        <v>4093232</v>
      </c>
      <c r="G21" s="142">
        <v>1907096</v>
      </c>
      <c r="H21" s="142">
        <v>80000</v>
      </c>
      <c r="I21" s="142">
        <f t="shared" si="0"/>
        <v>32822631</v>
      </c>
      <c r="J21" s="142">
        <v>19257835</v>
      </c>
      <c r="K21" s="142">
        <v>3858804</v>
      </c>
      <c r="L21" s="142">
        <v>0</v>
      </c>
      <c r="M21" s="142">
        <v>466604</v>
      </c>
      <c r="N21" s="142">
        <v>0</v>
      </c>
      <c r="O21" s="111">
        <v>14</v>
      </c>
    </row>
    <row r="22" spans="1:15" x14ac:dyDescent="0.2">
      <c r="A22" s="111">
        <v>15</v>
      </c>
      <c r="B22" s="111" t="s">
        <v>122</v>
      </c>
      <c r="C22" s="142">
        <v>17014810</v>
      </c>
      <c r="D22" s="142">
        <v>1111456</v>
      </c>
      <c r="E22" s="142">
        <v>1972247</v>
      </c>
      <c r="F22" s="142">
        <v>2105298</v>
      </c>
      <c r="G22" s="142">
        <v>1126622</v>
      </c>
      <c r="H22" s="142">
        <v>42367</v>
      </c>
      <c r="I22" s="142">
        <f t="shared" si="0"/>
        <v>23372800</v>
      </c>
      <c r="J22" s="142">
        <v>13170342</v>
      </c>
      <c r="K22" s="142">
        <v>2943772</v>
      </c>
      <c r="L22" s="142">
        <v>0</v>
      </c>
      <c r="M22" s="142">
        <v>200669</v>
      </c>
      <c r="N22" s="142">
        <v>155</v>
      </c>
      <c r="O22" s="111">
        <v>15</v>
      </c>
    </row>
    <row r="23" spans="1:15" x14ac:dyDescent="0.2">
      <c r="A23" s="111">
        <v>16</v>
      </c>
      <c r="B23" s="111" t="s">
        <v>123</v>
      </c>
      <c r="C23" s="142">
        <v>61506255</v>
      </c>
      <c r="D23" s="142">
        <v>4051696</v>
      </c>
      <c r="E23" s="142">
        <v>5045028</v>
      </c>
      <c r="F23" s="142">
        <v>7789009</v>
      </c>
      <c r="G23" s="142">
        <v>3566140</v>
      </c>
      <c r="H23" s="142">
        <v>0</v>
      </c>
      <c r="I23" s="142">
        <f t="shared" si="0"/>
        <v>81958128</v>
      </c>
      <c r="J23" s="142">
        <v>47542741</v>
      </c>
      <c r="K23" s="142">
        <v>6073742</v>
      </c>
      <c r="L23" s="142">
        <v>0</v>
      </c>
      <c r="M23" s="142">
        <v>1317609</v>
      </c>
      <c r="N23" s="142">
        <v>88</v>
      </c>
      <c r="O23" s="111">
        <v>16</v>
      </c>
    </row>
    <row r="24" spans="1:15" x14ac:dyDescent="0.2">
      <c r="A24" s="111">
        <v>17</v>
      </c>
      <c r="B24" s="111" t="s">
        <v>124</v>
      </c>
      <c r="C24" s="142">
        <v>32858042</v>
      </c>
      <c r="D24" s="142">
        <v>1594322</v>
      </c>
      <c r="E24" s="142">
        <v>4093240</v>
      </c>
      <c r="F24" s="142">
        <v>3630219</v>
      </c>
      <c r="G24" s="142">
        <v>1926992</v>
      </c>
      <c r="H24" s="142">
        <v>49237</v>
      </c>
      <c r="I24" s="142">
        <f t="shared" si="0"/>
        <v>44152052</v>
      </c>
      <c r="J24" s="142">
        <v>25063660</v>
      </c>
      <c r="K24" s="142">
        <v>3316184</v>
      </c>
      <c r="L24" s="142">
        <v>59818</v>
      </c>
      <c r="M24" s="142">
        <v>749931</v>
      </c>
      <c r="N24" s="142">
        <v>245</v>
      </c>
      <c r="O24" s="111">
        <v>17</v>
      </c>
    </row>
    <row r="25" spans="1:15" x14ac:dyDescent="0.2">
      <c r="A25" s="111">
        <v>18</v>
      </c>
      <c r="B25" s="111" t="s">
        <v>125</v>
      </c>
      <c r="C25" s="142">
        <v>31804060</v>
      </c>
      <c r="D25" s="142">
        <v>1643894</v>
      </c>
      <c r="E25" s="142">
        <v>2724746</v>
      </c>
      <c r="F25" s="142">
        <v>4385315</v>
      </c>
      <c r="G25" s="142">
        <v>2281716</v>
      </c>
      <c r="H25" s="142">
        <v>38343</v>
      </c>
      <c r="I25" s="142">
        <f t="shared" si="0"/>
        <v>42878074</v>
      </c>
      <c r="J25" s="142">
        <v>25675512</v>
      </c>
      <c r="K25" s="142">
        <v>4303992</v>
      </c>
      <c r="L25" s="142">
        <v>0</v>
      </c>
      <c r="M25" s="142">
        <v>741257</v>
      </c>
      <c r="N25" s="142">
        <v>3573</v>
      </c>
      <c r="O25" s="111">
        <v>18</v>
      </c>
    </row>
    <row r="26" spans="1:15" x14ac:dyDescent="0.2">
      <c r="A26" s="111">
        <v>19</v>
      </c>
      <c r="B26" s="111" t="s">
        <v>126</v>
      </c>
      <c r="C26" s="142">
        <v>7327139</v>
      </c>
      <c r="D26" s="142">
        <v>937414</v>
      </c>
      <c r="E26" s="142">
        <v>743446</v>
      </c>
      <c r="F26" s="142">
        <v>1011982</v>
      </c>
      <c r="G26" s="142">
        <v>347330</v>
      </c>
      <c r="H26" s="142">
        <v>1229</v>
      </c>
      <c r="I26" s="142">
        <f t="shared" si="0"/>
        <v>10368540</v>
      </c>
      <c r="J26" s="142">
        <v>4007958</v>
      </c>
      <c r="K26" s="142">
        <v>1071383</v>
      </c>
      <c r="L26" s="142">
        <v>65758</v>
      </c>
      <c r="M26" s="142">
        <v>99144</v>
      </c>
      <c r="N26" s="142">
        <v>0</v>
      </c>
      <c r="O26" s="111">
        <v>19</v>
      </c>
    </row>
    <row r="27" spans="1:15" x14ac:dyDescent="0.2">
      <c r="A27" s="111">
        <v>20</v>
      </c>
      <c r="B27" s="111" t="s">
        <v>127</v>
      </c>
      <c r="C27" s="142">
        <v>14186998</v>
      </c>
      <c r="D27" s="142">
        <v>710271</v>
      </c>
      <c r="E27" s="142">
        <v>1927561</v>
      </c>
      <c r="F27" s="142">
        <v>1925768</v>
      </c>
      <c r="G27" s="142">
        <v>907157</v>
      </c>
      <c r="H27" s="142">
        <v>4697</v>
      </c>
      <c r="I27" s="142">
        <f t="shared" si="0"/>
        <v>19662452</v>
      </c>
      <c r="J27" s="142">
        <v>13661360</v>
      </c>
      <c r="K27" s="142">
        <v>2189600</v>
      </c>
      <c r="L27" s="142">
        <v>0</v>
      </c>
      <c r="M27" s="142">
        <v>227790</v>
      </c>
      <c r="N27" s="142">
        <v>0</v>
      </c>
      <c r="O27" s="111">
        <v>20</v>
      </c>
    </row>
    <row r="28" spans="1:15" x14ac:dyDescent="0.2">
      <c r="A28" s="111">
        <v>21</v>
      </c>
      <c r="B28" s="111" t="s">
        <v>128</v>
      </c>
      <c r="C28" s="142">
        <v>455427039</v>
      </c>
      <c r="D28" s="142">
        <v>27022215</v>
      </c>
      <c r="E28" s="142">
        <v>33381107</v>
      </c>
      <c r="F28" s="142">
        <v>46417134</v>
      </c>
      <c r="G28" s="142">
        <v>22027104</v>
      </c>
      <c r="H28" s="142">
        <v>0</v>
      </c>
      <c r="I28" s="142">
        <f t="shared" si="0"/>
        <v>584274599</v>
      </c>
      <c r="J28" s="142">
        <v>316002173</v>
      </c>
      <c r="K28" s="142">
        <v>36266062</v>
      </c>
      <c r="L28" s="142">
        <v>1726537</v>
      </c>
      <c r="M28" s="142">
        <v>14101475</v>
      </c>
      <c r="N28" s="142">
        <v>10726</v>
      </c>
      <c r="O28" s="111">
        <v>21</v>
      </c>
    </row>
    <row r="29" spans="1:15" x14ac:dyDescent="0.2">
      <c r="A29" s="111">
        <v>22</v>
      </c>
      <c r="B29" s="111" t="s">
        <v>129</v>
      </c>
      <c r="C29" s="142">
        <v>17273335</v>
      </c>
      <c r="D29" s="142">
        <v>1134230</v>
      </c>
      <c r="E29" s="142">
        <v>1250877</v>
      </c>
      <c r="F29" s="142">
        <v>2315516</v>
      </c>
      <c r="G29" s="142">
        <v>791454</v>
      </c>
      <c r="H29" s="142">
        <v>16441</v>
      </c>
      <c r="I29" s="142">
        <f t="shared" si="0"/>
        <v>22781853</v>
      </c>
      <c r="J29" s="142">
        <v>8709562</v>
      </c>
      <c r="K29" s="142">
        <v>1070236</v>
      </c>
      <c r="L29" s="142">
        <v>0</v>
      </c>
      <c r="M29" s="142">
        <v>654799</v>
      </c>
      <c r="N29" s="142">
        <v>0</v>
      </c>
      <c r="O29" s="111">
        <v>22</v>
      </c>
    </row>
    <row r="30" spans="1:15" x14ac:dyDescent="0.2">
      <c r="A30" s="111">
        <v>23</v>
      </c>
      <c r="B30" s="111" t="s">
        <v>130</v>
      </c>
      <c r="C30" s="142">
        <v>5206237</v>
      </c>
      <c r="D30" s="142">
        <v>566508</v>
      </c>
      <c r="E30" s="142">
        <v>553810</v>
      </c>
      <c r="F30" s="142">
        <v>554125</v>
      </c>
      <c r="G30" s="142">
        <v>378034</v>
      </c>
      <c r="H30" s="142">
        <v>17000</v>
      </c>
      <c r="I30" s="142">
        <f t="shared" si="0"/>
        <v>7275714</v>
      </c>
      <c r="J30" s="142">
        <v>4424418</v>
      </c>
      <c r="K30" s="142">
        <v>746902</v>
      </c>
      <c r="L30" s="142">
        <v>0</v>
      </c>
      <c r="M30" s="142">
        <v>153436</v>
      </c>
      <c r="N30" s="142">
        <v>0</v>
      </c>
      <c r="O30" s="111">
        <v>23</v>
      </c>
    </row>
    <row r="31" spans="1:15" x14ac:dyDescent="0.2">
      <c r="A31" s="111">
        <v>24</v>
      </c>
      <c r="B31" s="111" t="s">
        <v>131</v>
      </c>
      <c r="C31" s="142">
        <v>63499257</v>
      </c>
      <c r="D31" s="142">
        <v>3359473</v>
      </c>
      <c r="E31" s="142">
        <v>4365794</v>
      </c>
      <c r="F31" s="142">
        <v>8005453</v>
      </c>
      <c r="G31" s="142">
        <v>3768594</v>
      </c>
      <c r="H31" s="142">
        <v>92011</v>
      </c>
      <c r="I31" s="142">
        <f t="shared" si="0"/>
        <v>83090582</v>
      </c>
      <c r="J31" s="142">
        <v>45059748</v>
      </c>
      <c r="K31" s="142">
        <v>5852376</v>
      </c>
      <c r="L31" s="142">
        <v>0</v>
      </c>
      <c r="M31" s="142">
        <v>1558903</v>
      </c>
      <c r="N31" s="142">
        <v>4341</v>
      </c>
      <c r="O31" s="111">
        <v>24</v>
      </c>
    </row>
    <row r="32" spans="1:15" x14ac:dyDescent="0.2">
      <c r="A32" s="111">
        <v>25</v>
      </c>
      <c r="B32" s="111" t="s">
        <v>132</v>
      </c>
      <c r="C32" s="142">
        <v>10815444</v>
      </c>
      <c r="D32" s="142">
        <v>1106384</v>
      </c>
      <c r="E32" s="142">
        <v>1547295</v>
      </c>
      <c r="F32" s="142">
        <v>977365</v>
      </c>
      <c r="G32" s="142">
        <v>1030949</v>
      </c>
      <c r="H32" s="142">
        <v>11137</v>
      </c>
      <c r="I32" s="142">
        <f t="shared" si="0"/>
        <v>15488574</v>
      </c>
      <c r="J32" s="142">
        <v>9336863</v>
      </c>
      <c r="K32" s="142">
        <v>1653860</v>
      </c>
      <c r="L32" s="142">
        <v>64345</v>
      </c>
      <c r="M32" s="142">
        <v>233961</v>
      </c>
      <c r="N32" s="142">
        <v>2632</v>
      </c>
      <c r="O32" s="111">
        <v>25</v>
      </c>
    </row>
    <row r="33" spans="1:15" x14ac:dyDescent="0.2">
      <c r="A33" s="111">
        <v>26</v>
      </c>
      <c r="B33" s="111" t="s">
        <v>133</v>
      </c>
      <c r="C33" s="142">
        <v>16278567</v>
      </c>
      <c r="D33" s="142">
        <v>2079481</v>
      </c>
      <c r="E33" s="142">
        <v>1789037</v>
      </c>
      <c r="F33" s="142">
        <v>2471178</v>
      </c>
      <c r="G33" s="142">
        <v>1372757</v>
      </c>
      <c r="H33" s="142">
        <v>70798</v>
      </c>
      <c r="I33" s="142">
        <f t="shared" si="0"/>
        <v>24061818</v>
      </c>
      <c r="J33" s="142">
        <v>15041202</v>
      </c>
      <c r="K33" s="142">
        <v>2360092</v>
      </c>
      <c r="L33" s="142">
        <v>0</v>
      </c>
      <c r="M33" s="142">
        <v>299726</v>
      </c>
      <c r="N33" s="142">
        <v>0</v>
      </c>
      <c r="O33" s="111">
        <v>26</v>
      </c>
    </row>
    <row r="34" spans="1:15" x14ac:dyDescent="0.2">
      <c r="A34" s="111">
        <v>27</v>
      </c>
      <c r="B34" s="111" t="s">
        <v>134</v>
      </c>
      <c r="C34" s="142">
        <v>33826874</v>
      </c>
      <c r="D34" s="142">
        <v>2040647</v>
      </c>
      <c r="E34" s="142">
        <v>2632783</v>
      </c>
      <c r="F34" s="142">
        <v>5298537</v>
      </c>
      <c r="G34" s="142">
        <v>1645636</v>
      </c>
      <c r="H34" s="142">
        <v>11594</v>
      </c>
      <c r="I34" s="142">
        <f t="shared" si="0"/>
        <v>45456071</v>
      </c>
      <c r="J34" s="142">
        <v>27568316</v>
      </c>
      <c r="K34" s="142">
        <v>3328713</v>
      </c>
      <c r="L34" s="142">
        <v>0</v>
      </c>
      <c r="M34" s="142">
        <v>451189</v>
      </c>
      <c r="N34" s="142">
        <v>3409</v>
      </c>
      <c r="O34" s="111">
        <v>27</v>
      </c>
    </row>
    <row r="35" spans="1:15" x14ac:dyDescent="0.2">
      <c r="A35" s="111">
        <v>28</v>
      </c>
      <c r="B35" s="111" t="s">
        <v>135</v>
      </c>
      <c r="C35" s="142">
        <v>12861348</v>
      </c>
      <c r="D35" s="142">
        <v>980012</v>
      </c>
      <c r="E35" s="142">
        <v>1605612</v>
      </c>
      <c r="F35" s="142">
        <v>1360536</v>
      </c>
      <c r="G35" s="142">
        <v>813556</v>
      </c>
      <c r="H35" s="142">
        <v>15400</v>
      </c>
      <c r="I35" s="142">
        <f t="shared" si="0"/>
        <v>17636464</v>
      </c>
      <c r="J35" s="142">
        <v>8172333</v>
      </c>
      <c r="K35" s="142">
        <v>1968366</v>
      </c>
      <c r="L35" s="142">
        <v>0</v>
      </c>
      <c r="M35" s="142">
        <v>137222</v>
      </c>
      <c r="N35" s="142">
        <v>438</v>
      </c>
      <c r="O35" s="111">
        <v>28</v>
      </c>
    </row>
    <row r="36" spans="1:15" x14ac:dyDescent="0.2">
      <c r="A36" s="111">
        <v>29</v>
      </c>
      <c r="B36" s="111" t="s">
        <v>78</v>
      </c>
      <c r="C36" s="142">
        <v>2137187352</v>
      </c>
      <c r="D36" s="142">
        <v>95200602</v>
      </c>
      <c r="E36" s="142">
        <v>138186397</v>
      </c>
      <c r="F36" s="142">
        <v>230899439</v>
      </c>
      <c r="G36" s="142">
        <v>98743202</v>
      </c>
      <c r="H36" s="142">
        <v>0</v>
      </c>
      <c r="I36" s="142">
        <f t="shared" si="0"/>
        <v>2700216992</v>
      </c>
      <c r="J36" s="142">
        <v>622274061</v>
      </c>
      <c r="K36" s="142">
        <v>109586987</v>
      </c>
      <c r="L36" s="142">
        <v>12865229</v>
      </c>
      <c r="M36" s="142">
        <v>58851406</v>
      </c>
      <c r="N36" s="142">
        <v>4006</v>
      </c>
      <c r="O36" s="111">
        <v>29</v>
      </c>
    </row>
    <row r="37" spans="1:15" x14ac:dyDescent="0.2">
      <c r="A37" s="111">
        <v>30</v>
      </c>
      <c r="B37" s="111" t="s">
        <v>136</v>
      </c>
      <c r="C37" s="142">
        <v>101320245</v>
      </c>
      <c r="D37" s="142">
        <v>10731896</v>
      </c>
      <c r="E37" s="142">
        <v>9645583</v>
      </c>
      <c r="F37" s="142">
        <v>11252695</v>
      </c>
      <c r="G37" s="142">
        <v>5141741</v>
      </c>
      <c r="H37" s="142">
        <v>63345</v>
      </c>
      <c r="I37" s="142">
        <f t="shared" si="0"/>
        <v>138155505</v>
      </c>
      <c r="J37" s="142">
        <v>44914174</v>
      </c>
      <c r="K37" s="142">
        <v>5291185</v>
      </c>
      <c r="L37" s="142">
        <v>444323</v>
      </c>
      <c r="M37" s="142">
        <v>3375798</v>
      </c>
      <c r="N37" s="142">
        <v>41</v>
      </c>
      <c r="O37" s="111">
        <v>30</v>
      </c>
    </row>
    <row r="38" spans="1:15" x14ac:dyDescent="0.2">
      <c r="A38" s="111">
        <v>31</v>
      </c>
      <c r="B38" s="111" t="s">
        <v>137</v>
      </c>
      <c r="C38" s="142">
        <v>14877187</v>
      </c>
      <c r="D38" s="142">
        <v>829393</v>
      </c>
      <c r="E38" s="142">
        <v>1558394</v>
      </c>
      <c r="F38" s="142">
        <v>2440837</v>
      </c>
      <c r="G38" s="142">
        <v>1087099</v>
      </c>
      <c r="H38" s="142">
        <v>6779</v>
      </c>
      <c r="I38" s="142">
        <f t="shared" si="0"/>
        <v>20799689</v>
      </c>
      <c r="J38" s="142">
        <v>11930168</v>
      </c>
      <c r="K38" s="142">
        <v>1875453</v>
      </c>
      <c r="L38" s="142">
        <v>0</v>
      </c>
      <c r="M38" s="142">
        <v>430799</v>
      </c>
      <c r="N38" s="142">
        <v>450</v>
      </c>
      <c r="O38" s="111">
        <v>31</v>
      </c>
    </row>
    <row r="39" spans="1:15" x14ac:dyDescent="0.2">
      <c r="A39" s="111">
        <v>32</v>
      </c>
      <c r="B39" s="111" t="s">
        <v>138</v>
      </c>
      <c r="C39" s="142">
        <v>29727526</v>
      </c>
      <c r="D39" s="142">
        <v>1707257</v>
      </c>
      <c r="E39" s="142">
        <v>2646854</v>
      </c>
      <c r="F39" s="142">
        <v>3363854</v>
      </c>
      <c r="G39" s="142">
        <v>1480671</v>
      </c>
      <c r="H39" s="142">
        <v>7380</v>
      </c>
      <c r="I39" s="142">
        <f t="shared" si="0"/>
        <v>38933542</v>
      </c>
      <c r="J39" s="142">
        <v>20103866</v>
      </c>
      <c r="K39" s="142">
        <v>1967801</v>
      </c>
      <c r="L39" s="142">
        <v>0</v>
      </c>
      <c r="M39" s="142">
        <v>814948</v>
      </c>
      <c r="N39" s="142">
        <v>4869</v>
      </c>
      <c r="O39" s="111">
        <v>32</v>
      </c>
    </row>
    <row r="40" spans="1:15" x14ac:dyDescent="0.2">
      <c r="A40" s="111">
        <v>33</v>
      </c>
      <c r="B40" s="111" t="s">
        <v>80</v>
      </c>
      <c r="C40" s="142">
        <v>58961631</v>
      </c>
      <c r="D40" s="142">
        <v>3329293</v>
      </c>
      <c r="E40" s="142">
        <v>6658800</v>
      </c>
      <c r="F40" s="142">
        <v>7871960</v>
      </c>
      <c r="G40" s="142">
        <v>3705342</v>
      </c>
      <c r="H40" s="142">
        <v>0</v>
      </c>
      <c r="I40" s="142">
        <f t="shared" si="0"/>
        <v>80527026</v>
      </c>
      <c r="J40" s="142">
        <v>40584361</v>
      </c>
      <c r="K40" s="142">
        <v>7332553</v>
      </c>
      <c r="L40" s="142">
        <v>0</v>
      </c>
      <c r="M40" s="142">
        <v>2338433</v>
      </c>
      <c r="N40" s="142">
        <v>684</v>
      </c>
      <c r="O40" s="111">
        <v>33</v>
      </c>
    </row>
    <row r="41" spans="1:15" x14ac:dyDescent="0.2">
      <c r="A41" s="111">
        <v>34</v>
      </c>
      <c r="B41" s="111" t="s">
        <v>139</v>
      </c>
      <c r="C41" s="142">
        <v>125226418</v>
      </c>
      <c r="D41" s="142">
        <v>6047925</v>
      </c>
      <c r="E41" s="142">
        <v>8760541</v>
      </c>
      <c r="F41" s="142">
        <v>14382556</v>
      </c>
      <c r="G41" s="142">
        <v>4936138</v>
      </c>
      <c r="H41" s="142">
        <v>78819</v>
      </c>
      <c r="I41" s="142">
        <f t="shared" si="0"/>
        <v>159432397</v>
      </c>
      <c r="J41" s="142">
        <v>73247642</v>
      </c>
      <c r="K41" s="142">
        <v>7598905</v>
      </c>
      <c r="L41" s="142">
        <v>0</v>
      </c>
      <c r="M41" s="142">
        <v>2577349</v>
      </c>
      <c r="N41" s="142">
        <v>6562</v>
      </c>
      <c r="O41" s="111">
        <v>34</v>
      </c>
    </row>
    <row r="42" spans="1:15" x14ac:dyDescent="0.2">
      <c r="A42" s="111">
        <v>35</v>
      </c>
      <c r="B42" s="111" t="s">
        <v>140</v>
      </c>
      <c r="C42" s="142">
        <v>18641732</v>
      </c>
      <c r="D42" s="142">
        <v>1279980</v>
      </c>
      <c r="E42" s="142">
        <v>1236510</v>
      </c>
      <c r="F42" s="142">
        <v>3003202</v>
      </c>
      <c r="G42" s="142">
        <v>1178394</v>
      </c>
      <c r="H42" s="142">
        <v>8336</v>
      </c>
      <c r="I42" s="142">
        <f t="shared" si="0"/>
        <v>25348154</v>
      </c>
      <c r="J42" s="142">
        <v>15326529</v>
      </c>
      <c r="K42" s="142">
        <v>2420747</v>
      </c>
      <c r="L42" s="142">
        <v>0</v>
      </c>
      <c r="M42" s="142">
        <v>578663</v>
      </c>
      <c r="N42" s="142">
        <v>210</v>
      </c>
      <c r="O42" s="111">
        <v>35</v>
      </c>
    </row>
    <row r="43" spans="1:15" x14ac:dyDescent="0.2">
      <c r="A43" s="111">
        <v>36</v>
      </c>
      <c r="B43" s="111" t="s">
        <v>141</v>
      </c>
      <c r="C43" s="142">
        <v>43076582</v>
      </c>
      <c r="D43" s="142">
        <v>2243253</v>
      </c>
      <c r="E43" s="142">
        <v>3827183</v>
      </c>
      <c r="F43" s="142">
        <v>6176907</v>
      </c>
      <c r="G43" s="142">
        <v>2305217</v>
      </c>
      <c r="H43" s="142">
        <v>13224</v>
      </c>
      <c r="I43" s="142">
        <f t="shared" si="0"/>
        <v>57642366</v>
      </c>
      <c r="J43" s="142">
        <v>29364561</v>
      </c>
      <c r="K43" s="142">
        <v>3305910</v>
      </c>
      <c r="L43" s="142">
        <v>94471</v>
      </c>
      <c r="M43" s="142">
        <v>1173847</v>
      </c>
      <c r="N43" s="142">
        <v>0</v>
      </c>
      <c r="O43" s="111">
        <v>36</v>
      </c>
    </row>
    <row r="44" spans="1:15" x14ac:dyDescent="0.2">
      <c r="A44" s="111">
        <v>37</v>
      </c>
      <c r="B44" s="111" t="s">
        <v>142</v>
      </c>
      <c r="C44" s="142">
        <v>22717754</v>
      </c>
      <c r="D44" s="142">
        <v>1767638</v>
      </c>
      <c r="E44" s="142">
        <v>2117576</v>
      </c>
      <c r="F44" s="142">
        <v>2777820</v>
      </c>
      <c r="G44" s="142">
        <v>979913</v>
      </c>
      <c r="H44" s="142">
        <v>0</v>
      </c>
      <c r="I44" s="142">
        <f t="shared" si="0"/>
        <v>30360701</v>
      </c>
      <c r="J44" s="142">
        <v>7031750</v>
      </c>
      <c r="K44" s="142">
        <v>1478783</v>
      </c>
      <c r="L44" s="142">
        <v>0</v>
      </c>
      <c r="M44" s="142">
        <v>644200</v>
      </c>
      <c r="N44" s="142">
        <v>0</v>
      </c>
      <c r="O44" s="111">
        <v>37</v>
      </c>
    </row>
    <row r="45" spans="1:15" x14ac:dyDescent="0.2">
      <c r="A45" s="111">
        <v>38</v>
      </c>
      <c r="B45" s="111" t="s">
        <v>143</v>
      </c>
      <c r="C45" s="142">
        <v>13633557</v>
      </c>
      <c r="D45" s="142">
        <v>805317</v>
      </c>
      <c r="E45" s="142">
        <v>1342101</v>
      </c>
      <c r="F45" s="142">
        <v>2525091</v>
      </c>
      <c r="G45" s="142">
        <v>1065215</v>
      </c>
      <c r="H45" s="142">
        <v>18171</v>
      </c>
      <c r="I45" s="142">
        <f t="shared" si="0"/>
        <v>19389452</v>
      </c>
      <c r="J45" s="142">
        <v>11398154</v>
      </c>
      <c r="K45" s="142">
        <v>2564787</v>
      </c>
      <c r="L45" s="142">
        <v>0</v>
      </c>
      <c r="M45" s="142">
        <v>232113</v>
      </c>
      <c r="N45" s="142">
        <v>0</v>
      </c>
      <c r="O45" s="111">
        <v>38</v>
      </c>
    </row>
    <row r="46" spans="1:15" x14ac:dyDescent="0.2">
      <c r="A46" s="111">
        <v>39</v>
      </c>
      <c r="B46" s="111" t="s">
        <v>144</v>
      </c>
      <c r="C46" s="142">
        <v>25955558</v>
      </c>
      <c r="D46" s="142">
        <v>1443914</v>
      </c>
      <c r="E46" s="142">
        <v>2232917</v>
      </c>
      <c r="F46" s="142">
        <v>2882942</v>
      </c>
      <c r="G46" s="142">
        <v>1344356</v>
      </c>
      <c r="H46" s="142">
        <v>5373</v>
      </c>
      <c r="I46" s="142">
        <f t="shared" si="0"/>
        <v>33865060</v>
      </c>
      <c r="J46" s="142">
        <v>18639985</v>
      </c>
      <c r="K46" s="142">
        <v>2128848</v>
      </c>
      <c r="L46" s="142">
        <v>0</v>
      </c>
      <c r="M46" s="142">
        <v>731123</v>
      </c>
      <c r="N46" s="142">
        <v>339</v>
      </c>
      <c r="O46" s="111">
        <v>39</v>
      </c>
    </row>
    <row r="47" spans="1:15" x14ac:dyDescent="0.2">
      <c r="A47" s="111">
        <v>40</v>
      </c>
      <c r="B47" s="111" t="s">
        <v>145</v>
      </c>
      <c r="C47" s="147">
        <v>10197833</v>
      </c>
      <c r="D47" s="147">
        <v>586653</v>
      </c>
      <c r="E47" s="147">
        <v>827205</v>
      </c>
      <c r="F47" s="147">
        <v>1488539</v>
      </c>
      <c r="G47" s="147">
        <v>733049</v>
      </c>
      <c r="H47" s="147">
        <v>117542</v>
      </c>
      <c r="I47" s="147">
        <f t="shared" si="0"/>
        <v>13950821</v>
      </c>
      <c r="J47" s="147">
        <v>9620421</v>
      </c>
      <c r="K47" s="147">
        <v>1501063</v>
      </c>
      <c r="L47" s="147">
        <v>0</v>
      </c>
      <c r="M47" s="147">
        <v>231840</v>
      </c>
      <c r="N47" s="142">
        <v>155</v>
      </c>
      <c r="O47" s="139">
        <v>40</v>
      </c>
    </row>
    <row r="48" spans="1:15" x14ac:dyDescent="0.2">
      <c r="A48" s="111">
        <v>41</v>
      </c>
      <c r="B48" s="111" t="s">
        <v>146</v>
      </c>
      <c r="C48" s="142">
        <v>41635770</v>
      </c>
      <c r="D48" s="142">
        <v>3163726</v>
      </c>
      <c r="E48" s="142">
        <v>4166895</v>
      </c>
      <c r="F48" s="142">
        <v>5700545</v>
      </c>
      <c r="G48" s="142">
        <v>2634601</v>
      </c>
      <c r="H48" s="142">
        <v>80238</v>
      </c>
      <c r="I48" s="142">
        <f t="shared" si="0"/>
        <v>57381775</v>
      </c>
      <c r="J48" s="142">
        <v>34995747</v>
      </c>
      <c r="K48" s="142">
        <v>6816892</v>
      </c>
      <c r="L48" s="142">
        <v>18481</v>
      </c>
      <c r="M48" s="142">
        <v>815339</v>
      </c>
      <c r="N48" s="142">
        <v>169</v>
      </c>
      <c r="O48" s="111">
        <v>41</v>
      </c>
    </row>
    <row r="49" spans="1:15" x14ac:dyDescent="0.2">
      <c r="A49" s="111">
        <v>42</v>
      </c>
      <c r="B49" s="111" t="s">
        <v>147</v>
      </c>
      <c r="C49" s="142">
        <v>141635948</v>
      </c>
      <c r="D49" s="142">
        <v>9966772</v>
      </c>
      <c r="E49" s="142">
        <v>9423670</v>
      </c>
      <c r="F49" s="142">
        <v>20104544</v>
      </c>
      <c r="G49" s="142">
        <v>7003213</v>
      </c>
      <c r="H49" s="142">
        <v>0</v>
      </c>
      <c r="I49" s="142">
        <f t="shared" si="0"/>
        <v>188134147</v>
      </c>
      <c r="J49" s="142">
        <v>86678435</v>
      </c>
      <c r="K49" s="142">
        <v>8233203</v>
      </c>
      <c r="L49" s="142">
        <v>1243033</v>
      </c>
      <c r="M49" s="142">
        <v>5666599</v>
      </c>
      <c r="N49" s="142">
        <v>41</v>
      </c>
      <c r="O49" s="111">
        <v>42</v>
      </c>
    </row>
    <row r="50" spans="1:15" x14ac:dyDescent="0.2">
      <c r="A50" s="111">
        <v>43</v>
      </c>
      <c r="B50" s="111" t="s">
        <v>148</v>
      </c>
      <c r="C50" s="142">
        <v>406102518</v>
      </c>
      <c r="D50" s="142">
        <v>16166350</v>
      </c>
      <c r="E50" s="142">
        <v>30588901</v>
      </c>
      <c r="F50" s="142">
        <v>44182457</v>
      </c>
      <c r="G50" s="142">
        <v>20152621</v>
      </c>
      <c r="H50" s="142">
        <v>399640</v>
      </c>
      <c r="I50" s="142">
        <f t="shared" si="0"/>
        <v>517592487</v>
      </c>
      <c r="J50" s="142">
        <v>262472586</v>
      </c>
      <c r="K50" s="142">
        <v>38031109</v>
      </c>
      <c r="L50" s="142">
        <v>1485279</v>
      </c>
      <c r="M50" s="142">
        <v>7067802</v>
      </c>
      <c r="N50" s="142">
        <v>16254</v>
      </c>
      <c r="O50" s="111">
        <v>43</v>
      </c>
    </row>
    <row r="51" spans="1:15" x14ac:dyDescent="0.2">
      <c r="A51" s="111">
        <v>44</v>
      </c>
      <c r="B51" s="111" t="s">
        <v>149</v>
      </c>
      <c r="C51" s="142">
        <v>58166317</v>
      </c>
      <c r="D51" s="142">
        <v>3002986</v>
      </c>
      <c r="E51" s="142">
        <v>5385559</v>
      </c>
      <c r="F51" s="142">
        <v>6294010</v>
      </c>
      <c r="G51" s="142">
        <v>4943236</v>
      </c>
      <c r="H51" s="142">
        <v>56611</v>
      </c>
      <c r="I51" s="142">
        <f t="shared" si="0"/>
        <v>77848719</v>
      </c>
      <c r="J51" s="142">
        <v>51465353</v>
      </c>
      <c r="K51" s="142">
        <v>10089130</v>
      </c>
      <c r="L51" s="142">
        <v>0</v>
      </c>
      <c r="M51" s="142">
        <v>1194762</v>
      </c>
      <c r="N51" s="142">
        <v>1930</v>
      </c>
      <c r="O51" s="111">
        <v>44</v>
      </c>
    </row>
    <row r="52" spans="1:15" x14ac:dyDescent="0.2">
      <c r="A52" s="111">
        <v>45</v>
      </c>
      <c r="B52" s="111" t="s">
        <v>150</v>
      </c>
      <c r="C52" s="142">
        <v>3318641</v>
      </c>
      <c r="D52" s="142">
        <v>235163</v>
      </c>
      <c r="E52" s="142">
        <v>312109</v>
      </c>
      <c r="F52" s="142">
        <v>371396</v>
      </c>
      <c r="G52" s="142">
        <v>220654</v>
      </c>
      <c r="H52" s="142">
        <v>0</v>
      </c>
      <c r="I52" s="142">
        <f t="shared" si="0"/>
        <v>4457963</v>
      </c>
      <c r="J52" s="142">
        <v>1749036</v>
      </c>
      <c r="K52" s="142">
        <v>273009</v>
      </c>
      <c r="L52" s="142">
        <v>0</v>
      </c>
      <c r="M52" s="142">
        <v>62115</v>
      </c>
      <c r="N52" s="142">
        <v>0</v>
      </c>
      <c r="O52" s="111">
        <v>45</v>
      </c>
    </row>
    <row r="53" spans="1:15" x14ac:dyDescent="0.2">
      <c r="A53" s="111">
        <v>46</v>
      </c>
      <c r="B53" s="111" t="s">
        <v>151</v>
      </c>
      <c r="C53" s="142">
        <v>43877725</v>
      </c>
      <c r="D53" s="142">
        <v>2174079</v>
      </c>
      <c r="E53" s="142">
        <v>3514022</v>
      </c>
      <c r="F53" s="142">
        <v>4883296</v>
      </c>
      <c r="G53" s="142">
        <v>4748223</v>
      </c>
      <c r="H53" s="142">
        <v>0</v>
      </c>
      <c r="I53" s="142">
        <f t="shared" si="0"/>
        <v>59197345</v>
      </c>
      <c r="J53" s="142">
        <v>28808240</v>
      </c>
      <c r="K53" s="142">
        <v>3835811</v>
      </c>
      <c r="L53" s="142">
        <v>0</v>
      </c>
      <c r="M53" s="142">
        <v>834639</v>
      </c>
      <c r="N53" s="142">
        <v>0</v>
      </c>
      <c r="O53" s="111">
        <v>46</v>
      </c>
    </row>
    <row r="54" spans="1:15" x14ac:dyDescent="0.2">
      <c r="A54" s="111">
        <v>47</v>
      </c>
      <c r="B54" s="111" t="s">
        <v>152</v>
      </c>
      <c r="C54" s="142">
        <v>95710712</v>
      </c>
      <c r="D54" s="142">
        <v>7183680</v>
      </c>
      <c r="E54" s="142">
        <v>6975225</v>
      </c>
      <c r="F54" s="142">
        <v>10415874</v>
      </c>
      <c r="G54" s="142">
        <v>3861504</v>
      </c>
      <c r="H54" s="142">
        <v>0</v>
      </c>
      <c r="I54" s="142">
        <f t="shared" si="0"/>
        <v>124146995</v>
      </c>
      <c r="J54" s="142">
        <v>42463074</v>
      </c>
      <c r="K54" s="142">
        <v>5946079</v>
      </c>
      <c r="L54" s="142">
        <v>85386</v>
      </c>
      <c r="M54" s="142">
        <v>2307376</v>
      </c>
      <c r="N54" s="142">
        <v>0</v>
      </c>
      <c r="O54" s="111">
        <v>47</v>
      </c>
    </row>
    <row r="55" spans="1:15" x14ac:dyDescent="0.2">
      <c r="A55" s="111">
        <v>48</v>
      </c>
      <c r="B55" s="111" t="s">
        <v>153</v>
      </c>
      <c r="C55" s="142">
        <v>7292747</v>
      </c>
      <c r="D55" s="142">
        <v>727485</v>
      </c>
      <c r="E55" s="142">
        <v>1021721</v>
      </c>
      <c r="F55" s="142">
        <v>791014</v>
      </c>
      <c r="G55" s="142">
        <v>325402</v>
      </c>
      <c r="H55" s="142">
        <v>5731</v>
      </c>
      <c r="I55" s="142">
        <f t="shared" si="0"/>
        <v>10164100</v>
      </c>
      <c r="J55" s="142">
        <v>5333265</v>
      </c>
      <c r="K55" s="142">
        <v>922535</v>
      </c>
      <c r="L55" s="142">
        <v>49786</v>
      </c>
      <c r="M55" s="142">
        <v>93179</v>
      </c>
      <c r="N55" s="142">
        <v>0</v>
      </c>
      <c r="O55" s="111">
        <v>48</v>
      </c>
    </row>
    <row r="56" spans="1:15" x14ac:dyDescent="0.2">
      <c r="A56" s="111">
        <v>49</v>
      </c>
      <c r="B56" s="111" t="s">
        <v>154</v>
      </c>
      <c r="C56" s="142">
        <v>33215180</v>
      </c>
      <c r="D56" s="142">
        <v>1435867</v>
      </c>
      <c r="E56" s="142">
        <v>2727045</v>
      </c>
      <c r="F56" s="142">
        <v>4247764</v>
      </c>
      <c r="G56" s="142">
        <v>1810708</v>
      </c>
      <c r="H56" s="142">
        <v>10900</v>
      </c>
      <c r="I56" s="142">
        <f t="shared" si="0"/>
        <v>43447464</v>
      </c>
      <c r="J56" s="142">
        <v>23253478</v>
      </c>
      <c r="K56" s="142">
        <v>2495670</v>
      </c>
      <c r="L56" s="142">
        <v>134677</v>
      </c>
      <c r="M56" s="142">
        <v>706758</v>
      </c>
      <c r="N56" s="142">
        <v>0</v>
      </c>
      <c r="O56" s="111">
        <v>49</v>
      </c>
    </row>
    <row r="57" spans="1:15" x14ac:dyDescent="0.2">
      <c r="A57" s="111">
        <v>50</v>
      </c>
      <c r="B57" s="111" t="s">
        <v>155</v>
      </c>
      <c r="C57" s="147">
        <v>17563779</v>
      </c>
      <c r="D57" s="147">
        <v>1415775</v>
      </c>
      <c r="E57" s="147">
        <v>1519860</v>
      </c>
      <c r="F57" s="147">
        <v>1804292</v>
      </c>
      <c r="G57" s="147">
        <v>894627</v>
      </c>
      <c r="H57" s="147">
        <v>7815</v>
      </c>
      <c r="I57" s="147">
        <f t="shared" si="0"/>
        <v>23206148</v>
      </c>
      <c r="J57" s="147">
        <v>12932991</v>
      </c>
      <c r="K57" s="147">
        <v>1309240</v>
      </c>
      <c r="L57" s="147">
        <v>76028</v>
      </c>
      <c r="M57" s="147">
        <v>511168</v>
      </c>
      <c r="N57" s="142">
        <v>0</v>
      </c>
      <c r="O57" s="111">
        <v>50</v>
      </c>
    </row>
    <row r="58" spans="1:15" x14ac:dyDescent="0.2">
      <c r="A58" s="111">
        <v>51</v>
      </c>
      <c r="B58" s="111" t="s">
        <v>156</v>
      </c>
      <c r="C58" s="141">
        <v>11793199</v>
      </c>
      <c r="D58" s="141">
        <v>845319</v>
      </c>
      <c r="E58" s="141">
        <v>1164854</v>
      </c>
      <c r="F58" s="141">
        <v>1606667</v>
      </c>
      <c r="G58" s="141">
        <v>584342</v>
      </c>
      <c r="H58" s="141">
        <v>13900</v>
      </c>
      <c r="I58" s="141">
        <f t="shared" si="0"/>
        <v>16008281</v>
      </c>
      <c r="J58" s="141">
        <v>3967894</v>
      </c>
      <c r="K58" s="141">
        <v>1233913</v>
      </c>
      <c r="L58" s="141">
        <v>61028</v>
      </c>
      <c r="M58" s="141">
        <v>116397</v>
      </c>
      <c r="N58" s="141">
        <v>352</v>
      </c>
      <c r="O58" s="111">
        <v>51</v>
      </c>
    </row>
    <row r="59" spans="1:15" x14ac:dyDescent="0.2">
      <c r="A59" s="111">
        <v>52</v>
      </c>
      <c r="B59" s="111" t="s">
        <v>157</v>
      </c>
      <c r="C59" s="142">
        <v>24906044</v>
      </c>
      <c r="D59" s="142">
        <v>2754963</v>
      </c>
      <c r="E59" s="142">
        <v>2062097</v>
      </c>
      <c r="F59" s="142">
        <v>5595206</v>
      </c>
      <c r="G59" s="142">
        <v>3245427</v>
      </c>
      <c r="H59" s="142">
        <v>19181</v>
      </c>
      <c r="I59" s="142">
        <f t="shared" si="0"/>
        <v>38582918</v>
      </c>
      <c r="J59" s="142">
        <v>27523283</v>
      </c>
      <c r="K59" s="142">
        <v>5014037</v>
      </c>
      <c r="L59" s="142">
        <v>1587130</v>
      </c>
      <c r="M59" s="142">
        <v>362237</v>
      </c>
      <c r="N59" s="142">
        <v>308</v>
      </c>
      <c r="O59" s="111">
        <v>52</v>
      </c>
    </row>
    <row r="60" spans="1:15" x14ac:dyDescent="0.2">
      <c r="A60" s="111">
        <v>53</v>
      </c>
      <c r="B60" s="111" t="s">
        <v>158</v>
      </c>
      <c r="C60" s="142">
        <v>828750179</v>
      </c>
      <c r="D60" s="142">
        <v>38150132</v>
      </c>
      <c r="E60" s="142">
        <v>52978943</v>
      </c>
      <c r="F60" s="142">
        <v>121522996</v>
      </c>
      <c r="G60" s="142">
        <v>26472738</v>
      </c>
      <c r="H60" s="142">
        <v>842111</v>
      </c>
      <c r="I60" s="142">
        <f t="shared" si="0"/>
        <v>1068717099</v>
      </c>
      <c r="J60" s="142">
        <v>323463538</v>
      </c>
      <c r="K60" s="142">
        <v>24943133</v>
      </c>
      <c r="L60" s="142">
        <v>252028</v>
      </c>
      <c r="M60" s="142">
        <v>21540968</v>
      </c>
      <c r="N60" s="142">
        <v>2207</v>
      </c>
      <c r="O60" s="111">
        <v>53</v>
      </c>
    </row>
    <row r="61" spans="1:15" x14ac:dyDescent="0.2">
      <c r="A61" s="111">
        <v>54</v>
      </c>
      <c r="B61" s="111" t="s">
        <v>159</v>
      </c>
      <c r="C61" s="142">
        <v>41543172</v>
      </c>
      <c r="D61" s="142">
        <v>2180992</v>
      </c>
      <c r="E61" s="142">
        <v>4347943</v>
      </c>
      <c r="F61" s="142">
        <v>4598469</v>
      </c>
      <c r="G61" s="142">
        <v>2372178</v>
      </c>
      <c r="H61" s="142">
        <v>37095</v>
      </c>
      <c r="I61" s="142">
        <f t="shared" si="0"/>
        <v>55079849</v>
      </c>
      <c r="J61" s="142">
        <v>21557859</v>
      </c>
      <c r="K61" s="142">
        <v>3230147</v>
      </c>
      <c r="L61" s="142">
        <v>0</v>
      </c>
      <c r="M61" s="142">
        <v>1223665</v>
      </c>
      <c r="N61" s="142">
        <v>7441</v>
      </c>
      <c r="O61" s="111">
        <v>54</v>
      </c>
    </row>
    <row r="62" spans="1:15" x14ac:dyDescent="0.2">
      <c r="A62" s="111">
        <v>55</v>
      </c>
      <c r="B62" s="111" t="s">
        <v>160</v>
      </c>
      <c r="C62" s="142">
        <v>11687122</v>
      </c>
      <c r="D62" s="142">
        <v>752137</v>
      </c>
      <c r="E62" s="142">
        <v>913603</v>
      </c>
      <c r="F62" s="142">
        <v>1497663</v>
      </c>
      <c r="G62" s="142">
        <v>852574</v>
      </c>
      <c r="H62" s="142">
        <v>0</v>
      </c>
      <c r="I62" s="142">
        <f t="shared" si="0"/>
        <v>15703099</v>
      </c>
      <c r="J62" s="142">
        <v>10898341</v>
      </c>
      <c r="K62" s="142">
        <v>1819761</v>
      </c>
      <c r="L62" s="142">
        <v>36193</v>
      </c>
      <c r="M62" s="142">
        <v>332053</v>
      </c>
      <c r="N62" s="142">
        <v>0</v>
      </c>
      <c r="O62" s="111">
        <v>55</v>
      </c>
    </row>
    <row r="63" spans="1:15" x14ac:dyDescent="0.2">
      <c r="A63" s="111">
        <v>56</v>
      </c>
      <c r="B63" s="111" t="s">
        <v>161</v>
      </c>
      <c r="C63" s="142">
        <v>15021756</v>
      </c>
      <c r="D63" s="142">
        <v>1030768</v>
      </c>
      <c r="E63" s="142">
        <v>1318851</v>
      </c>
      <c r="F63" s="142">
        <v>1894008</v>
      </c>
      <c r="G63" s="142">
        <v>863810</v>
      </c>
      <c r="H63" s="142">
        <v>3525</v>
      </c>
      <c r="I63" s="142">
        <f t="shared" si="0"/>
        <v>20132718</v>
      </c>
      <c r="J63" s="142">
        <v>9536923</v>
      </c>
      <c r="K63" s="142">
        <v>1390295</v>
      </c>
      <c r="L63" s="142">
        <v>0</v>
      </c>
      <c r="M63" s="142">
        <v>337369</v>
      </c>
      <c r="N63" s="142">
        <v>0</v>
      </c>
      <c r="O63" s="111">
        <v>56</v>
      </c>
    </row>
    <row r="64" spans="1:15" x14ac:dyDescent="0.2">
      <c r="A64" s="111">
        <v>57</v>
      </c>
      <c r="B64" s="111" t="s">
        <v>162</v>
      </c>
      <c r="C64" s="142">
        <v>9247113</v>
      </c>
      <c r="D64" s="142">
        <v>799006</v>
      </c>
      <c r="E64" s="142">
        <v>920600</v>
      </c>
      <c r="F64" s="142">
        <v>1462050</v>
      </c>
      <c r="G64" s="142">
        <v>769066</v>
      </c>
      <c r="H64" s="142">
        <v>6481</v>
      </c>
      <c r="I64" s="142">
        <f t="shared" si="0"/>
        <v>13204316</v>
      </c>
      <c r="J64" s="142">
        <v>5410094</v>
      </c>
      <c r="K64" s="142">
        <v>841544</v>
      </c>
      <c r="L64" s="142">
        <v>0</v>
      </c>
      <c r="M64" s="142">
        <v>410289</v>
      </c>
      <c r="N64" s="142">
        <v>0</v>
      </c>
      <c r="O64" s="111">
        <v>57</v>
      </c>
    </row>
    <row r="65" spans="1:15" x14ac:dyDescent="0.2">
      <c r="A65" s="111">
        <v>58</v>
      </c>
      <c r="B65" s="111" t="s">
        <v>163</v>
      </c>
      <c r="C65" s="142">
        <v>34052218</v>
      </c>
      <c r="D65" s="142">
        <v>1889429</v>
      </c>
      <c r="E65" s="142">
        <v>3216308</v>
      </c>
      <c r="F65" s="142">
        <v>2675004</v>
      </c>
      <c r="G65" s="142">
        <v>2227847</v>
      </c>
      <c r="H65" s="142">
        <v>13246</v>
      </c>
      <c r="I65" s="142">
        <f t="shared" si="0"/>
        <v>44074052</v>
      </c>
      <c r="J65" s="142">
        <v>25763822</v>
      </c>
      <c r="K65" s="142">
        <v>5173105</v>
      </c>
      <c r="L65" s="142">
        <v>0</v>
      </c>
      <c r="M65" s="142">
        <v>765373</v>
      </c>
      <c r="N65" s="142">
        <v>0</v>
      </c>
      <c r="O65" s="111">
        <v>58</v>
      </c>
    </row>
    <row r="66" spans="1:15" x14ac:dyDescent="0.2">
      <c r="A66" s="111">
        <v>59</v>
      </c>
      <c r="B66" s="111" t="s">
        <v>164</v>
      </c>
      <c r="C66" s="142">
        <v>9999459</v>
      </c>
      <c r="D66" s="142">
        <v>895335</v>
      </c>
      <c r="E66" s="142">
        <v>1240192</v>
      </c>
      <c r="F66" s="142">
        <v>1280994</v>
      </c>
      <c r="G66" s="142">
        <v>546451</v>
      </c>
      <c r="H66" s="142">
        <v>6417</v>
      </c>
      <c r="I66" s="142">
        <f t="shared" si="0"/>
        <v>13968848</v>
      </c>
      <c r="J66" s="142">
        <v>4583993</v>
      </c>
      <c r="K66" s="142">
        <v>1101675</v>
      </c>
      <c r="L66" s="142">
        <v>0</v>
      </c>
      <c r="M66" s="142">
        <v>202217</v>
      </c>
      <c r="N66" s="142">
        <v>0</v>
      </c>
      <c r="O66" s="111">
        <v>59</v>
      </c>
    </row>
    <row r="67" spans="1:15" x14ac:dyDescent="0.2">
      <c r="A67" s="111">
        <v>60</v>
      </c>
      <c r="B67" s="111" t="s">
        <v>165</v>
      </c>
      <c r="C67" s="142">
        <v>79648828</v>
      </c>
      <c r="D67" s="142">
        <v>4254277</v>
      </c>
      <c r="E67" s="142">
        <v>5064393</v>
      </c>
      <c r="F67" s="142">
        <v>16275783</v>
      </c>
      <c r="G67" s="142">
        <v>4265141</v>
      </c>
      <c r="H67" s="142">
        <v>41604</v>
      </c>
      <c r="I67" s="142">
        <f t="shared" si="0"/>
        <v>109550026</v>
      </c>
      <c r="J67" s="142">
        <v>53197915</v>
      </c>
      <c r="K67" s="142">
        <v>7707989</v>
      </c>
      <c r="L67" s="142">
        <v>0</v>
      </c>
      <c r="M67" s="142">
        <v>1861216</v>
      </c>
      <c r="N67" s="142">
        <v>513</v>
      </c>
      <c r="O67" s="111">
        <v>60</v>
      </c>
    </row>
    <row r="68" spans="1:15" x14ac:dyDescent="0.2">
      <c r="A68" s="111">
        <v>61</v>
      </c>
      <c r="B68" s="111" t="s">
        <v>166</v>
      </c>
      <c r="C68" s="142">
        <v>19100454</v>
      </c>
      <c r="D68" s="142">
        <v>1122066</v>
      </c>
      <c r="E68" s="142">
        <v>2506474</v>
      </c>
      <c r="F68" s="142">
        <v>2473147</v>
      </c>
      <c r="G68" s="142">
        <v>1152584</v>
      </c>
      <c r="H68" s="142">
        <v>2442</v>
      </c>
      <c r="I68" s="142">
        <f t="shared" si="0"/>
        <v>26357167</v>
      </c>
      <c r="J68" s="142">
        <v>8503805</v>
      </c>
      <c r="K68" s="142">
        <v>1720483</v>
      </c>
      <c r="L68" s="142">
        <v>0</v>
      </c>
      <c r="M68" s="142">
        <v>432022</v>
      </c>
      <c r="N68" s="142">
        <v>1756</v>
      </c>
      <c r="O68" s="111">
        <v>61</v>
      </c>
    </row>
    <row r="69" spans="1:15" x14ac:dyDescent="0.2">
      <c r="A69" s="111">
        <v>62</v>
      </c>
      <c r="B69" s="111" t="s">
        <v>167</v>
      </c>
      <c r="C69" s="142">
        <v>21797286</v>
      </c>
      <c r="D69" s="142">
        <v>2038150</v>
      </c>
      <c r="E69" s="142">
        <v>2412384</v>
      </c>
      <c r="F69" s="142">
        <v>2347969</v>
      </c>
      <c r="G69" s="142">
        <v>1160442</v>
      </c>
      <c r="H69" s="142">
        <v>9600</v>
      </c>
      <c r="I69" s="142">
        <f t="shared" si="0"/>
        <v>29765831</v>
      </c>
      <c r="J69" s="142">
        <v>15100106</v>
      </c>
      <c r="K69" s="142">
        <v>1292537</v>
      </c>
      <c r="L69" s="142">
        <v>0</v>
      </c>
      <c r="M69" s="142">
        <v>891992</v>
      </c>
      <c r="N69" s="142">
        <v>0</v>
      </c>
      <c r="O69" s="111">
        <v>62</v>
      </c>
    </row>
    <row r="70" spans="1:15" x14ac:dyDescent="0.2">
      <c r="A70" s="111">
        <v>63</v>
      </c>
      <c r="B70" s="111" t="s">
        <v>168</v>
      </c>
      <c r="C70" s="142">
        <v>13369998</v>
      </c>
      <c r="D70" s="142">
        <v>1836410</v>
      </c>
      <c r="E70" s="142">
        <v>1323349</v>
      </c>
      <c r="F70" s="142">
        <v>2043376</v>
      </c>
      <c r="G70" s="142">
        <v>881985</v>
      </c>
      <c r="H70" s="142">
        <v>132723</v>
      </c>
      <c r="I70" s="142">
        <f t="shared" si="0"/>
        <v>19587841</v>
      </c>
      <c r="J70" s="142">
        <v>9291845</v>
      </c>
      <c r="K70" s="142">
        <v>2274538</v>
      </c>
      <c r="L70" s="142">
        <v>17807</v>
      </c>
      <c r="M70" s="142">
        <v>334195</v>
      </c>
      <c r="N70" s="142">
        <v>56</v>
      </c>
      <c r="O70" s="111">
        <v>63</v>
      </c>
    </row>
    <row r="71" spans="1:15" x14ac:dyDescent="0.2">
      <c r="A71" s="111">
        <v>64</v>
      </c>
      <c r="B71" s="111" t="s">
        <v>169</v>
      </c>
      <c r="C71" s="142">
        <v>12290652</v>
      </c>
      <c r="D71" s="142">
        <v>741955</v>
      </c>
      <c r="E71" s="142">
        <v>1228488</v>
      </c>
      <c r="F71" s="142">
        <v>1636954</v>
      </c>
      <c r="G71" s="142">
        <v>591853</v>
      </c>
      <c r="H71" s="142">
        <v>17200</v>
      </c>
      <c r="I71" s="142">
        <f t="shared" si="0"/>
        <v>16507102</v>
      </c>
      <c r="J71" s="142">
        <v>4214877</v>
      </c>
      <c r="K71" s="142">
        <v>1210710</v>
      </c>
      <c r="L71" s="142">
        <v>73260</v>
      </c>
      <c r="M71" s="142">
        <v>132640</v>
      </c>
      <c r="N71" s="142">
        <v>142</v>
      </c>
      <c r="O71" s="111">
        <v>64</v>
      </c>
    </row>
    <row r="72" spans="1:15" x14ac:dyDescent="0.2">
      <c r="A72" s="111">
        <v>65</v>
      </c>
      <c r="B72" s="111" t="s">
        <v>170</v>
      </c>
      <c r="C72" s="142">
        <v>16608294</v>
      </c>
      <c r="D72" s="142">
        <v>1297421</v>
      </c>
      <c r="E72" s="142">
        <v>1760519</v>
      </c>
      <c r="F72" s="142">
        <v>2234167</v>
      </c>
      <c r="G72" s="142">
        <v>1134821</v>
      </c>
      <c r="H72" s="142">
        <v>4610</v>
      </c>
      <c r="I72" s="142">
        <f t="shared" ref="I72:I102" si="1">(C72+D72+E72+F72+G72+H72)</f>
        <v>23039832</v>
      </c>
      <c r="J72" s="142">
        <v>15208928</v>
      </c>
      <c r="K72" s="142">
        <v>2659900</v>
      </c>
      <c r="L72" s="142">
        <v>91501</v>
      </c>
      <c r="M72" s="142">
        <v>209570</v>
      </c>
      <c r="N72" s="142">
        <v>2262</v>
      </c>
      <c r="O72" s="111">
        <v>65</v>
      </c>
    </row>
    <row r="73" spans="1:15" x14ac:dyDescent="0.2">
      <c r="A73" s="111">
        <v>66</v>
      </c>
      <c r="B73" s="111" t="s">
        <v>171</v>
      </c>
      <c r="C73" s="142">
        <v>40603980</v>
      </c>
      <c r="D73" s="142">
        <v>2072622</v>
      </c>
      <c r="E73" s="142">
        <v>4649401</v>
      </c>
      <c r="F73" s="142">
        <v>6204488</v>
      </c>
      <c r="G73" s="142">
        <v>2035450</v>
      </c>
      <c r="H73" s="142">
        <v>8875</v>
      </c>
      <c r="I73" s="142">
        <f t="shared" si="1"/>
        <v>55574816</v>
      </c>
      <c r="J73" s="142">
        <v>26993149</v>
      </c>
      <c r="K73" s="142">
        <v>3945297</v>
      </c>
      <c r="L73" s="142">
        <v>1961427</v>
      </c>
      <c r="M73" s="142">
        <v>1129255</v>
      </c>
      <c r="N73" s="142">
        <v>179</v>
      </c>
      <c r="O73" s="111">
        <v>66</v>
      </c>
    </row>
    <row r="74" spans="1:15" x14ac:dyDescent="0.2">
      <c r="A74" s="111">
        <v>67</v>
      </c>
      <c r="B74" s="111" t="s">
        <v>172</v>
      </c>
      <c r="C74" s="142">
        <v>26420138</v>
      </c>
      <c r="D74" s="142">
        <v>1867429</v>
      </c>
      <c r="E74" s="142">
        <v>2419287</v>
      </c>
      <c r="F74" s="142">
        <v>3193162</v>
      </c>
      <c r="G74" s="142">
        <v>1920586</v>
      </c>
      <c r="H74" s="142">
        <v>11579</v>
      </c>
      <c r="I74" s="142">
        <f t="shared" si="1"/>
        <v>35832181</v>
      </c>
      <c r="J74" s="142">
        <v>21398687</v>
      </c>
      <c r="K74" s="142">
        <v>3081524</v>
      </c>
      <c r="L74" s="142">
        <v>0</v>
      </c>
      <c r="M74" s="142">
        <v>2334616</v>
      </c>
      <c r="N74" s="142">
        <v>3194</v>
      </c>
      <c r="O74" s="111">
        <v>67</v>
      </c>
    </row>
    <row r="75" spans="1:15" x14ac:dyDescent="0.2">
      <c r="A75" s="111">
        <v>68</v>
      </c>
      <c r="B75" s="111" t="s">
        <v>173</v>
      </c>
      <c r="C75" s="142">
        <v>21387304</v>
      </c>
      <c r="D75" s="142">
        <v>1454713</v>
      </c>
      <c r="E75" s="142">
        <v>1750953</v>
      </c>
      <c r="F75" s="142">
        <v>2537314</v>
      </c>
      <c r="G75" s="142">
        <v>1226575</v>
      </c>
      <c r="H75" s="142">
        <v>16497</v>
      </c>
      <c r="I75" s="142">
        <f t="shared" si="1"/>
        <v>28373356</v>
      </c>
      <c r="J75" s="142">
        <v>18684892</v>
      </c>
      <c r="K75" s="142">
        <v>2768171</v>
      </c>
      <c r="L75" s="142">
        <v>0</v>
      </c>
      <c r="M75" s="142">
        <v>403399</v>
      </c>
      <c r="N75" s="142">
        <v>66</v>
      </c>
      <c r="O75" s="111">
        <v>68</v>
      </c>
    </row>
    <row r="76" spans="1:15" x14ac:dyDescent="0.2">
      <c r="A76" s="111">
        <v>69</v>
      </c>
      <c r="B76" s="111" t="s">
        <v>174</v>
      </c>
      <c r="C76" s="142">
        <v>62268469</v>
      </c>
      <c r="D76" s="142">
        <v>3674728</v>
      </c>
      <c r="E76" s="142">
        <v>5961577</v>
      </c>
      <c r="F76" s="142">
        <v>7806607</v>
      </c>
      <c r="G76" s="142">
        <v>5571783</v>
      </c>
      <c r="H76" s="142">
        <v>9612</v>
      </c>
      <c r="I76" s="142">
        <f t="shared" si="1"/>
        <v>85292776</v>
      </c>
      <c r="J76" s="142">
        <v>60062225</v>
      </c>
      <c r="K76" s="142">
        <v>8203666</v>
      </c>
      <c r="L76" s="142">
        <v>0</v>
      </c>
      <c r="M76" s="142">
        <v>1857654</v>
      </c>
      <c r="N76" s="142">
        <v>36</v>
      </c>
      <c r="O76" s="111">
        <v>69</v>
      </c>
    </row>
    <row r="77" spans="1:15" x14ac:dyDescent="0.2">
      <c r="A77" s="111">
        <v>70</v>
      </c>
      <c r="B77" s="111" t="s">
        <v>175</v>
      </c>
      <c r="C77" s="142">
        <v>32835676</v>
      </c>
      <c r="D77" s="142">
        <v>2068006</v>
      </c>
      <c r="E77" s="142">
        <v>3917216</v>
      </c>
      <c r="F77" s="142">
        <v>5914234</v>
      </c>
      <c r="G77" s="142">
        <v>1314402</v>
      </c>
      <c r="H77" s="142">
        <v>0</v>
      </c>
      <c r="I77" s="142">
        <f t="shared" si="1"/>
        <v>46049534</v>
      </c>
      <c r="J77" s="142">
        <v>21261836</v>
      </c>
      <c r="K77" s="142">
        <v>1659700</v>
      </c>
      <c r="L77" s="142">
        <v>0</v>
      </c>
      <c r="M77" s="142">
        <v>923414</v>
      </c>
      <c r="N77" s="142">
        <v>5354</v>
      </c>
      <c r="O77" s="111">
        <v>70</v>
      </c>
    </row>
    <row r="78" spans="1:15" x14ac:dyDescent="0.2">
      <c r="A78" s="111">
        <v>71</v>
      </c>
      <c r="B78" s="111" t="s">
        <v>176</v>
      </c>
      <c r="C78" s="142">
        <v>18111148</v>
      </c>
      <c r="D78" s="142">
        <v>1413801</v>
      </c>
      <c r="E78" s="142">
        <v>1671371</v>
      </c>
      <c r="F78" s="142">
        <v>2000851</v>
      </c>
      <c r="G78" s="142">
        <v>1209259</v>
      </c>
      <c r="H78" s="142">
        <v>11750</v>
      </c>
      <c r="I78" s="142">
        <f t="shared" si="1"/>
        <v>24418180</v>
      </c>
      <c r="J78" s="142">
        <v>14470221</v>
      </c>
      <c r="K78" s="142">
        <v>2456392</v>
      </c>
      <c r="L78" s="142">
        <v>0</v>
      </c>
      <c r="M78" s="142">
        <v>582984</v>
      </c>
      <c r="N78" s="142">
        <v>326</v>
      </c>
      <c r="O78" s="111">
        <v>71</v>
      </c>
    </row>
    <row r="79" spans="1:15" x14ac:dyDescent="0.2">
      <c r="A79" s="111">
        <v>72</v>
      </c>
      <c r="B79" s="111" t="s">
        <v>177</v>
      </c>
      <c r="C79" s="142">
        <v>48088100</v>
      </c>
      <c r="D79" s="142">
        <v>3278108</v>
      </c>
      <c r="E79" s="142">
        <v>3526105</v>
      </c>
      <c r="F79" s="142">
        <v>6544730</v>
      </c>
      <c r="G79" s="142">
        <v>2995709</v>
      </c>
      <c r="H79" s="142">
        <v>12000</v>
      </c>
      <c r="I79" s="142">
        <f t="shared" si="1"/>
        <v>64444752</v>
      </c>
      <c r="J79" s="142">
        <v>39439588</v>
      </c>
      <c r="K79" s="142">
        <v>4056223</v>
      </c>
      <c r="L79" s="142">
        <v>6366509</v>
      </c>
      <c r="M79" s="142">
        <v>1506588</v>
      </c>
      <c r="N79" s="142">
        <v>5484</v>
      </c>
      <c r="O79" s="111">
        <v>72</v>
      </c>
    </row>
    <row r="80" spans="1:15" x14ac:dyDescent="0.2">
      <c r="A80" s="111">
        <v>73</v>
      </c>
      <c r="B80" s="111" t="s">
        <v>178</v>
      </c>
      <c r="C80" s="142">
        <v>753205000</v>
      </c>
      <c r="D80" s="142">
        <v>44320000</v>
      </c>
      <c r="E80" s="142">
        <v>63831000</v>
      </c>
      <c r="F80" s="142">
        <v>84592000</v>
      </c>
      <c r="G80" s="142">
        <v>51489000</v>
      </c>
      <c r="H80" s="142">
        <v>0</v>
      </c>
      <c r="I80" s="142">
        <f t="shared" si="1"/>
        <v>997437000</v>
      </c>
      <c r="J80" s="142">
        <v>491331000</v>
      </c>
      <c r="K80" s="142">
        <v>61003000</v>
      </c>
      <c r="L80" s="142">
        <v>5339000</v>
      </c>
      <c r="M80" s="142">
        <v>23611000</v>
      </c>
      <c r="N80" s="142">
        <v>18342</v>
      </c>
      <c r="O80" s="111">
        <v>73</v>
      </c>
    </row>
    <row r="81" spans="1:15" x14ac:dyDescent="0.2">
      <c r="A81" s="111">
        <v>74</v>
      </c>
      <c r="B81" s="111" t="s">
        <v>179</v>
      </c>
      <c r="C81" s="142">
        <v>34016346</v>
      </c>
      <c r="D81" s="142">
        <v>2133804</v>
      </c>
      <c r="E81" s="142">
        <v>2735596</v>
      </c>
      <c r="F81" s="142">
        <v>6060048</v>
      </c>
      <c r="G81" s="142">
        <v>2550563</v>
      </c>
      <c r="H81" s="142">
        <v>12243</v>
      </c>
      <c r="I81" s="142">
        <f t="shared" si="1"/>
        <v>47508600</v>
      </c>
      <c r="J81" s="142">
        <v>26765018</v>
      </c>
      <c r="K81" s="142">
        <v>4519215</v>
      </c>
      <c r="L81" s="142">
        <v>0</v>
      </c>
      <c r="M81" s="142">
        <v>1362557</v>
      </c>
      <c r="N81" s="142">
        <v>1214</v>
      </c>
      <c r="O81" s="111">
        <v>74</v>
      </c>
    </row>
    <row r="82" spans="1:15" x14ac:dyDescent="0.2">
      <c r="A82" s="111">
        <v>75</v>
      </c>
      <c r="B82" s="111" t="s">
        <v>180</v>
      </c>
      <c r="C82" s="142">
        <v>9014651</v>
      </c>
      <c r="D82" s="142">
        <v>915715</v>
      </c>
      <c r="E82" s="142">
        <v>1049062</v>
      </c>
      <c r="F82" s="142">
        <v>1097033</v>
      </c>
      <c r="G82" s="142">
        <v>488702</v>
      </c>
      <c r="H82" s="142">
        <v>5480</v>
      </c>
      <c r="I82" s="142">
        <f t="shared" si="1"/>
        <v>12570643</v>
      </c>
      <c r="J82" s="142">
        <v>2999411</v>
      </c>
      <c r="K82" s="142">
        <v>732866</v>
      </c>
      <c r="L82" s="142">
        <v>0</v>
      </c>
      <c r="M82" s="142">
        <v>187984</v>
      </c>
      <c r="N82" s="142">
        <v>0</v>
      </c>
      <c r="O82" s="111">
        <v>75</v>
      </c>
    </row>
    <row r="83" spans="1:15" x14ac:dyDescent="0.2">
      <c r="A83" s="111">
        <v>76</v>
      </c>
      <c r="B83" s="111" t="s">
        <v>98</v>
      </c>
      <c r="C83" s="142">
        <v>11049684</v>
      </c>
      <c r="D83" s="142">
        <v>993060</v>
      </c>
      <c r="E83" s="142">
        <v>913445</v>
      </c>
      <c r="F83" s="142">
        <v>1237363</v>
      </c>
      <c r="G83" s="142">
        <v>444517</v>
      </c>
      <c r="H83" s="142">
        <v>9647</v>
      </c>
      <c r="I83" s="142">
        <f t="shared" si="1"/>
        <v>14647716</v>
      </c>
      <c r="J83" s="142">
        <v>8351958</v>
      </c>
      <c r="K83" s="142">
        <v>1111826</v>
      </c>
      <c r="L83" s="142">
        <v>0</v>
      </c>
      <c r="M83" s="142">
        <v>96736</v>
      </c>
      <c r="N83" s="142">
        <v>1033</v>
      </c>
      <c r="O83" s="111">
        <v>76</v>
      </c>
    </row>
    <row r="84" spans="1:15" x14ac:dyDescent="0.2">
      <c r="A84" s="111">
        <v>77</v>
      </c>
      <c r="B84" s="111" t="s">
        <v>99</v>
      </c>
      <c r="C84" s="142">
        <v>115003960</v>
      </c>
      <c r="D84" s="142">
        <v>4704604</v>
      </c>
      <c r="E84" s="142">
        <v>5569560</v>
      </c>
      <c r="F84" s="142">
        <v>13661086</v>
      </c>
      <c r="G84" s="142">
        <v>11522053</v>
      </c>
      <c r="H84" s="142">
        <v>0</v>
      </c>
      <c r="I84" s="142">
        <f t="shared" si="1"/>
        <v>150461263</v>
      </c>
      <c r="J84" s="142">
        <v>75767747</v>
      </c>
      <c r="K84" s="142">
        <v>8154395</v>
      </c>
      <c r="L84" s="142">
        <v>61077</v>
      </c>
      <c r="M84" s="142">
        <v>3982307</v>
      </c>
      <c r="N84" s="142">
        <v>366</v>
      </c>
      <c r="O84" s="111">
        <v>77</v>
      </c>
    </row>
    <row r="85" spans="1:15" x14ac:dyDescent="0.2">
      <c r="A85" s="111">
        <v>78</v>
      </c>
      <c r="B85" s="111" t="s">
        <v>181</v>
      </c>
      <c r="C85" s="142">
        <v>23315471</v>
      </c>
      <c r="D85" s="142">
        <v>1355952</v>
      </c>
      <c r="E85" s="142">
        <v>2233075</v>
      </c>
      <c r="F85" s="142">
        <v>4484818</v>
      </c>
      <c r="G85" s="142">
        <v>1238166</v>
      </c>
      <c r="H85" s="142">
        <v>166768</v>
      </c>
      <c r="I85" s="142">
        <f t="shared" si="1"/>
        <v>32794250</v>
      </c>
      <c r="J85" s="142">
        <v>14095377</v>
      </c>
      <c r="K85" s="142">
        <v>2448130</v>
      </c>
      <c r="L85" s="142">
        <v>0</v>
      </c>
      <c r="M85" s="142">
        <v>1878535</v>
      </c>
      <c r="N85" s="142">
        <v>26576</v>
      </c>
      <c r="O85" s="111">
        <v>78</v>
      </c>
    </row>
    <row r="86" spans="1:15" x14ac:dyDescent="0.2">
      <c r="A86" s="111">
        <v>79</v>
      </c>
      <c r="B86" s="111" t="s">
        <v>182</v>
      </c>
      <c r="C86" s="142">
        <v>105742575</v>
      </c>
      <c r="D86" s="142">
        <v>6205124</v>
      </c>
      <c r="E86" s="142">
        <v>9508224</v>
      </c>
      <c r="F86" s="142">
        <v>16042794</v>
      </c>
      <c r="G86" s="142">
        <v>5243995</v>
      </c>
      <c r="H86" s="142">
        <v>0</v>
      </c>
      <c r="I86" s="142">
        <f t="shared" si="1"/>
        <v>142742712</v>
      </c>
      <c r="J86" s="142">
        <v>64414198</v>
      </c>
      <c r="K86" s="142">
        <v>8343686</v>
      </c>
      <c r="L86" s="142">
        <v>0</v>
      </c>
      <c r="M86" s="142">
        <v>6690752</v>
      </c>
      <c r="N86" s="142">
        <v>16653</v>
      </c>
      <c r="O86" s="111">
        <v>79</v>
      </c>
    </row>
    <row r="87" spans="1:15" x14ac:dyDescent="0.2">
      <c r="A87" s="111">
        <v>80</v>
      </c>
      <c r="B87" s="111" t="s">
        <v>183</v>
      </c>
      <c r="C87" s="142">
        <v>29140876</v>
      </c>
      <c r="D87" s="142">
        <v>1809777</v>
      </c>
      <c r="E87" s="142">
        <v>2507733</v>
      </c>
      <c r="F87" s="142">
        <v>4293679</v>
      </c>
      <c r="G87" s="142">
        <v>1799848</v>
      </c>
      <c r="H87" s="142">
        <v>91949</v>
      </c>
      <c r="I87" s="142">
        <f t="shared" si="1"/>
        <v>39643862</v>
      </c>
      <c r="J87" s="142">
        <v>27233541</v>
      </c>
      <c r="K87" s="142">
        <v>5008909</v>
      </c>
      <c r="L87" s="142">
        <v>0</v>
      </c>
      <c r="M87" s="142">
        <v>418730</v>
      </c>
      <c r="N87" s="142">
        <v>406</v>
      </c>
      <c r="O87" s="111">
        <v>80</v>
      </c>
    </row>
    <row r="88" spans="1:15" x14ac:dyDescent="0.2">
      <c r="A88" s="111">
        <v>81</v>
      </c>
      <c r="B88" s="111" t="s">
        <v>184</v>
      </c>
      <c r="C88" s="142">
        <v>28800239</v>
      </c>
      <c r="D88" s="142">
        <v>1673159</v>
      </c>
      <c r="E88" s="142">
        <v>1812990</v>
      </c>
      <c r="F88" s="142">
        <v>7101732</v>
      </c>
      <c r="G88" s="142">
        <v>5735872</v>
      </c>
      <c r="H88" s="142">
        <v>27230</v>
      </c>
      <c r="I88" s="142">
        <f t="shared" si="1"/>
        <v>45151222</v>
      </c>
      <c r="J88" s="142">
        <v>27043942</v>
      </c>
      <c r="K88" s="142">
        <v>3422543</v>
      </c>
      <c r="L88" s="142">
        <v>1422709</v>
      </c>
      <c r="M88" s="142">
        <v>4135110</v>
      </c>
      <c r="N88" s="142">
        <v>53</v>
      </c>
      <c r="O88" s="111">
        <v>81</v>
      </c>
    </row>
    <row r="89" spans="1:15" x14ac:dyDescent="0.2">
      <c r="A89" s="111">
        <v>82</v>
      </c>
      <c r="B89" s="111" t="s">
        <v>185</v>
      </c>
      <c r="C89" s="142">
        <v>51496344</v>
      </c>
      <c r="D89" s="142">
        <v>3059901</v>
      </c>
      <c r="E89" s="142">
        <v>5510214</v>
      </c>
      <c r="F89" s="142">
        <v>5753088</v>
      </c>
      <c r="G89" s="142">
        <v>2269798</v>
      </c>
      <c r="H89" s="142">
        <v>45346</v>
      </c>
      <c r="I89" s="142">
        <f t="shared" si="1"/>
        <v>68134691</v>
      </c>
      <c r="J89" s="142">
        <v>33976557</v>
      </c>
      <c r="K89" s="142">
        <v>4375475</v>
      </c>
      <c r="L89" s="142">
        <v>0</v>
      </c>
      <c r="M89" s="142">
        <v>4032007</v>
      </c>
      <c r="N89" s="142">
        <v>18021</v>
      </c>
      <c r="O89" s="111">
        <v>82</v>
      </c>
    </row>
    <row r="90" spans="1:15" x14ac:dyDescent="0.2">
      <c r="A90" s="111">
        <v>83</v>
      </c>
      <c r="B90" s="111" t="s">
        <v>186</v>
      </c>
      <c r="C90" s="142">
        <v>34097051</v>
      </c>
      <c r="D90" s="142">
        <v>1370282</v>
      </c>
      <c r="E90" s="142">
        <v>2079800</v>
      </c>
      <c r="F90" s="142">
        <v>4198697</v>
      </c>
      <c r="G90" s="142">
        <v>2676768</v>
      </c>
      <c r="H90" s="142">
        <v>55750</v>
      </c>
      <c r="I90" s="142">
        <f t="shared" si="1"/>
        <v>44478348</v>
      </c>
      <c r="J90" s="142">
        <v>31151634</v>
      </c>
      <c r="K90" s="142">
        <v>5408125</v>
      </c>
      <c r="L90" s="142">
        <v>0</v>
      </c>
      <c r="M90" s="142">
        <v>1248050</v>
      </c>
      <c r="N90" s="142">
        <v>200</v>
      </c>
      <c r="O90" s="111">
        <v>83</v>
      </c>
    </row>
    <row r="91" spans="1:15" x14ac:dyDescent="0.2">
      <c r="A91" s="111">
        <v>84</v>
      </c>
      <c r="B91" s="111" t="s">
        <v>187</v>
      </c>
      <c r="C91" s="142">
        <v>21938583</v>
      </c>
      <c r="D91" s="142">
        <v>1392586</v>
      </c>
      <c r="E91" s="142">
        <v>2984461</v>
      </c>
      <c r="F91" s="142">
        <v>5288155</v>
      </c>
      <c r="G91" s="142">
        <v>1571826</v>
      </c>
      <c r="H91" s="142">
        <v>0</v>
      </c>
      <c r="I91" s="142">
        <f t="shared" si="1"/>
        <v>33175611</v>
      </c>
      <c r="J91" s="142">
        <v>18128652</v>
      </c>
      <c r="K91" s="142">
        <v>2481018</v>
      </c>
      <c r="L91" s="142">
        <v>0</v>
      </c>
      <c r="M91" s="142">
        <v>421352</v>
      </c>
      <c r="N91" s="142">
        <v>150</v>
      </c>
      <c r="O91" s="111">
        <v>84</v>
      </c>
    </row>
    <row r="92" spans="1:15" x14ac:dyDescent="0.2">
      <c r="A92" s="111">
        <v>85</v>
      </c>
      <c r="B92" s="111" t="s">
        <v>188</v>
      </c>
      <c r="C92" s="142">
        <v>192471351</v>
      </c>
      <c r="D92" s="142">
        <v>10604967</v>
      </c>
      <c r="E92" s="142">
        <v>18530080</v>
      </c>
      <c r="F92" s="142">
        <v>21626107</v>
      </c>
      <c r="G92" s="142">
        <v>9845133</v>
      </c>
      <c r="H92" s="142">
        <v>229395</v>
      </c>
      <c r="I92" s="142">
        <f t="shared" si="1"/>
        <v>253307033</v>
      </c>
      <c r="J92" s="142">
        <v>131746701</v>
      </c>
      <c r="K92" s="142">
        <v>13743763</v>
      </c>
      <c r="L92" s="142">
        <v>1194195</v>
      </c>
      <c r="M92" s="142">
        <v>8039886</v>
      </c>
      <c r="N92" s="142">
        <v>0</v>
      </c>
      <c r="O92" s="111">
        <v>85</v>
      </c>
    </row>
    <row r="93" spans="1:15" x14ac:dyDescent="0.2">
      <c r="A93" s="111">
        <v>86</v>
      </c>
      <c r="B93" s="111" t="s">
        <v>189</v>
      </c>
      <c r="C93" s="142">
        <v>203894976</v>
      </c>
      <c r="D93" s="142">
        <v>11407604</v>
      </c>
      <c r="E93" s="142">
        <v>12810665</v>
      </c>
      <c r="F93" s="142">
        <v>21543417</v>
      </c>
      <c r="G93" s="142">
        <v>27928157</v>
      </c>
      <c r="H93" s="142">
        <v>0</v>
      </c>
      <c r="I93" s="142">
        <f t="shared" si="1"/>
        <v>277584819</v>
      </c>
      <c r="J93" s="142">
        <v>148896372</v>
      </c>
      <c r="K93" s="142">
        <v>11895154</v>
      </c>
      <c r="L93" s="142">
        <v>6367740</v>
      </c>
      <c r="M93" s="142">
        <v>7631085</v>
      </c>
      <c r="N93" s="142">
        <v>5621</v>
      </c>
      <c r="O93" s="111">
        <v>86</v>
      </c>
    </row>
    <row r="94" spans="1:15" x14ac:dyDescent="0.2">
      <c r="A94" s="111">
        <v>87</v>
      </c>
      <c r="B94" s="111" t="s">
        <v>190</v>
      </c>
      <c r="C94" s="142">
        <v>11460115</v>
      </c>
      <c r="D94" s="142">
        <v>893369</v>
      </c>
      <c r="E94" s="142">
        <v>938482</v>
      </c>
      <c r="F94" s="142">
        <v>2230632</v>
      </c>
      <c r="G94" s="142">
        <v>512136</v>
      </c>
      <c r="H94" s="142">
        <v>3944</v>
      </c>
      <c r="I94" s="142">
        <f t="shared" si="1"/>
        <v>16038678</v>
      </c>
      <c r="J94" s="142">
        <v>2720504</v>
      </c>
      <c r="K94" s="142">
        <v>1147412</v>
      </c>
      <c r="L94" s="142">
        <v>83646</v>
      </c>
      <c r="M94" s="142">
        <v>155914</v>
      </c>
      <c r="N94" s="142">
        <v>0</v>
      </c>
      <c r="O94" s="111">
        <v>87</v>
      </c>
    </row>
    <row r="95" spans="1:15" x14ac:dyDescent="0.2">
      <c r="A95" s="111">
        <v>88</v>
      </c>
      <c r="B95" s="111" t="s">
        <v>191</v>
      </c>
      <c r="C95" s="142">
        <v>12226391</v>
      </c>
      <c r="D95" s="142">
        <v>1133870</v>
      </c>
      <c r="E95" s="142">
        <v>2001774</v>
      </c>
      <c r="F95" s="142">
        <v>1854690</v>
      </c>
      <c r="G95" s="142">
        <v>842284</v>
      </c>
      <c r="H95" s="142">
        <v>5000</v>
      </c>
      <c r="I95" s="142">
        <f t="shared" si="1"/>
        <v>18064009</v>
      </c>
      <c r="J95" s="142">
        <v>8241196</v>
      </c>
      <c r="K95" s="142">
        <v>1853404</v>
      </c>
      <c r="L95" s="142">
        <v>91504</v>
      </c>
      <c r="M95" s="142">
        <v>156865</v>
      </c>
      <c r="N95" s="142">
        <v>0</v>
      </c>
      <c r="O95" s="111">
        <v>88</v>
      </c>
    </row>
    <row r="96" spans="1:15" x14ac:dyDescent="0.2">
      <c r="A96" s="111">
        <v>89</v>
      </c>
      <c r="B96" s="111" t="s">
        <v>192</v>
      </c>
      <c r="C96" s="142">
        <v>41455949</v>
      </c>
      <c r="D96" s="142">
        <v>3175998</v>
      </c>
      <c r="E96" s="142">
        <v>3180226</v>
      </c>
      <c r="F96" s="142">
        <v>5367445</v>
      </c>
      <c r="G96" s="142">
        <v>3160578</v>
      </c>
      <c r="H96" s="142">
        <v>60000</v>
      </c>
      <c r="I96" s="142">
        <f t="shared" si="1"/>
        <v>56400196</v>
      </c>
      <c r="J96" s="142">
        <v>38910990</v>
      </c>
      <c r="K96" s="142">
        <v>6187072</v>
      </c>
      <c r="L96" s="142">
        <v>0</v>
      </c>
      <c r="M96" s="142">
        <v>1098985</v>
      </c>
      <c r="N96" s="142">
        <v>162</v>
      </c>
      <c r="O96" s="111">
        <v>89</v>
      </c>
    </row>
    <row r="97" spans="1:15" x14ac:dyDescent="0.2">
      <c r="A97" s="111">
        <v>90</v>
      </c>
      <c r="B97" s="111" t="s">
        <v>193</v>
      </c>
      <c r="C97" s="147">
        <v>40622028</v>
      </c>
      <c r="D97" s="147">
        <v>2038435</v>
      </c>
      <c r="E97" s="147">
        <v>2526016</v>
      </c>
      <c r="F97" s="147">
        <v>6906642</v>
      </c>
      <c r="G97" s="147">
        <v>2911674</v>
      </c>
      <c r="H97" s="147">
        <v>35622</v>
      </c>
      <c r="I97" s="147">
        <f t="shared" si="1"/>
        <v>55040417</v>
      </c>
      <c r="J97" s="147">
        <v>28278982</v>
      </c>
      <c r="K97" s="147">
        <v>4391795</v>
      </c>
      <c r="L97" s="147">
        <v>0</v>
      </c>
      <c r="M97" s="147">
        <v>1593723</v>
      </c>
      <c r="N97" s="142">
        <v>4270</v>
      </c>
      <c r="O97" s="111">
        <v>90</v>
      </c>
    </row>
    <row r="98" spans="1:15" x14ac:dyDescent="0.2">
      <c r="A98" s="111">
        <v>91</v>
      </c>
      <c r="B98" s="111" t="s">
        <v>194</v>
      </c>
      <c r="C98" s="142">
        <v>61494203</v>
      </c>
      <c r="D98" s="142">
        <v>2967391</v>
      </c>
      <c r="E98" s="142">
        <v>5217118</v>
      </c>
      <c r="F98" s="142">
        <v>6615904</v>
      </c>
      <c r="G98" s="142">
        <v>3747079</v>
      </c>
      <c r="H98" s="142">
        <v>332414</v>
      </c>
      <c r="I98" s="142">
        <f t="shared" si="1"/>
        <v>80374109</v>
      </c>
      <c r="J98" s="142">
        <v>40687728</v>
      </c>
      <c r="K98" s="142">
        <v>6280647</v>
      </c>
      <c r="L98" s="142">
        <v>0</v>
      </c>
      <c r="M98" s="142">
        <v>2430456</v>
      </c>
      <c r="N98" s="142">
        <v>1431</v>
      </c>
      <c r="O98" s="111">
        <v>91</v>
      </c>
    </row>
    <row r="99" spans="1:15" x14ac:dyDescent="0.2">
      <c r="A99" s="111">
        <v>92</v>
      </c>
      <c r="B99" s="111" t="s">
        <v>195</v>
      </c>
      <c r="C99" s="142">
        <v>14504976</v>
      </c>
      <c r="D99" s="142">
        <v>1365657</v>
      </c>
      <c r="E99" s="142">
        <v>1706266</v>
      </c>
      <c r="F99" s="142">
        <v>3369687</v>
      </c>
      <c r="G99" s="142">
        <v>1119136</v>
      </c>
      <c r="H99" s="142">
        <v>10288</v>
      </c>
      <c r="I99" s="142">
        <f t="shared" si="1"/>
        <v>22076010</v>
      </c>
      <c r="J99" s="142">
        <v>12377756</v>
      </c>
      <c r="K99" s="142">
        <v>2241995</v>
      </c>
      <c r="L99" s="142">
        <v>0</v>
      </c>
      <c r="M99" s="142">
        <v>217477</v>
      </c>
      <c r="N99" s="142">
        <v>151</v>
      </c>
      <c r="O99" s="111">
        <v>92</v>
      </c>
    </row>
    <row r="100" spans="1:15" x14ac:dyDescent="0.2">
      <c r="A100" s="111">
        <v>93</v>
      </c>
      <c r="B100" s="111" t="s">
        <v>196</v>
      </c>
      <c r="C100" s="142">
        <v>40485269</v>
      </c>
      <c r="D100" s="142">
        <v>2440838</v>
      </c>
      <c r="E100" s="142">
        <v>3414112</v>
      </c>
      <c r="F100" s="142">
        <v>5831823</v>
      </c>
      <c r="G100" s="142">
        <v>2585522</v>
      </c>
      <c r="H100" s="142">
        <v>53037</v>
      </c>
      <c r="I100" s="142">
        <f t="shared" si="1"/>
        <v>54810601</v>
      </c>
      <c r="J100" s="142">
        <v>36566013</v>
      </c>
      <c r="K100" s="142">
        <v>6245525</v>
      </c>
      <c r="L100" s="142">
        <v>0</v>
      </c>
      <c r="M100" s="142">
        <v>837843</v>
      </c>
      <c r="N100" s="142">
        <v>213</v>
      </c>
      <c r="O100" s="111">
        <v>93</v>
      </c>
    </row>
    <row r="101" spans="1:15" x14ac:dyDescent="0.2">
      <c r="A101" s="111">
        <v>94</v>
      </c>
      <c r="B101" s="111" t="s">
        <v>197</v>
      </c>
      <c r="C101" s="142">
        <v>32428467</v>
      </c>
      <c r="D101" s="142">
        <v>1175525</v>
      </c>
      <c r="E101" s="142">
        <v>2635055</v>
      </c>
      <c r="F101" s="142">
        <v>4700195</v>
      </c>
      <c r="G101" s="142">
        <v>1885383</v>
      </c>
      <c r="H101" s="142">
        <v>38396</v>
      </c>
      <c r="I101" s="142">
        <f t="shared" si="1"/>
        <v>42863021</v>
      </c>
      <c r="J101" s="142">
        <v>24593670</v>
      </c>
      <c r="K101" s="142">
        <v>3470992</v>
      </c>
      <c r="L101" s="142">
        <v>0</v>
      </c>
      <c r="M101" s="142">
        <v>1067851</v>
      </c>
      <c r="N101" s="142">
        <v>463</v>
      </c>
      <c r="O101" s="111">
        <v>94</v>
      </c>
    </row>
    <row r="102" spans="1:15" x14ac:dyDescent="0.2">
      <c r="A102" s="108">
        <v>95</v>
      </c>
      <c r="B102" s="111" t="s">
        <v>198</v>
      </c>
      <c r="C102" s="143">
        <v>100166677</v>
      </c>
      <c r="D102" s="143">
        <v>7888370</v>
      </c>
      <c r="E102" s="143">
        <v>7817852</v>
      </c>
      <c r="F102" s="143">
        <v>14242692</v>
      </c>
      <c r="G102" s="143">
        <v>3563276</v>
      </c>
      <c r="H102" s="143">
        <v>0</v>
      </c>
      <c r="I102" s="143">
        <f t="shared" si="1"/>
        <v>133678867</v>
      </c>
      <c r="J102" s="143">
        <v>62488804</v>
      </c>
      <c r="K102" s="143">
        <v>5322020</v>
      </c>
      <c r="L102" s="143">
        <v>11597142</v>
      </c>
      <c r="M102" s="143">
        <v>2938737</v>
      </c>
      <c r="N102" s="143">
        <v>514</v>
      </c>
      <c r="O102" s="108">
        <v>95</v>
      </c>
    </row>
    <row r="103" spans="1:15" x14ac:dyDescent="0.2">
      <c r="A103" s="108">
        <f>A102</f>
        <v>95</v>
      </c>
      <c r="B103" s="109" t="s">
        <v>107</v>
      </c>
      <c r="C103" s="144">
        <f t="shared" ref="C103:N103" si="2">SUM(C8:C102)</f>
        <v>8533814494</v>
      </c>
      <c r="D103" s="144">
        <f t="shared" si="2"/>
        <v>466508031</v>
      </c>
      <c r="E103" s="144">
        <f t="shared" si="2"/>
        <v>639520153</v>
      </c>
      <c r="F103" s="144">
        <f t="shared" si="2"/>
        <v>1033603727</v>
      </c>
      <c r="G103" s="144">
        <f t="shared" si="2"/>
        <v>476293826</v>
      </c>
      <c r="H103" s="144">
        <f t="shared" si="2"/>
        <v>4714024</v>
      </c>
      <c r="I103" s="144">
        <f t="shared" si="2"/>
        <v>11154454255</v>
      </c>
      <c r="J103" s="144">
        <f t="shared" si="2"/>
        <v>4506626058</v>
      </c>
      <c r="K103" s="144">
        <f t="shared" si="2"/>
        <v>622671474</v>
      </c>
      <c r="L103" s="144">
        <f t="shared" si="2"/>
        <v>58574966</v>
      </c>
      <c r="M103" s="144">
        <f t="shared" si="2"/>
        <v>264810018</v>
      </c>
      <c r="N103" s="144">
        <f t="shared" si="2"/>
        <v>267040</v>
      </c>
      <c r="O103" s="108">
        <f>O102</f>
        <v>95</v>
      </c>
    </row>
    <row r="104" spans="1:15" x14ac:dyDescent="0.2">
      <c r="A104" s="148"/>
      <c r="B104" s="111"/>
      <c r="C104" s="92"/>
      <c r="D104" s="92"/>
      <c r="E104" s="92"/>
      <c r="F104" s="92"/>
      <c r="G104" s="92"/>
      <c r="H104" s="92"/>
      <c r="I104" s="92"/>
      <c r="J104" s="92"/>
      <c r="K104" s="92"/>
      <c r="L104" s="92"/>
      <c r="M104" s="92"/>
      <c r="N104" s="92"/>
      <c r="O104" s="92"/>
    </row>
    <row r="105" spans="1:15" x14ac:dyDescent="0.2">
      <c r="A105" s="148"/>
      <c r="B105" s="111"/>
      <c r="C105" s="92"/>
      <c r="D105" s="92"/>
      <c r="E105" s="92"/>
      <c r="F105" s="92"/>
      <c r="G105" s="92"/>
      <c r="H105" s="92"/>
      <c r="I105" s="92"/>
      <c r="J105" s="92"/>
      <c r="K105" s="92"/>
      <c r="L105" s="92"/>
      <c r="M105" s="92"/>
      <c r="N105" s="92"/>
      <c r="O105" s="92"/>
    </row>
  </sheetData>
  <printOptions gridLines="1"/>
  <pageMargins left="0.38" right="0.36" top="0.52" bottom="0.49" header="0.41" footer="0.5"/>
  <pageSetup paperSize="5" scale="91"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Normal="100" workbookViewId="0"/>
  </sheetViews>
  <sheetFormatPr defaultRowHeight="11.25" x14ac:dyDescent="0.2"/>
  <cols>
    <col min="1" max="1" width="4.5" style="93" bestFit="1" customWidth="1"/>
    <col min="2" max="2" width="13.5" style="93" bestFit="1" customWidth="1"/>
    <col min="3" max="3" width="12.33203125" style="93" customWidth="1"/>
    <col min="4" max="4" width="18.1640625" style="93" customWidth="1"/>
    <col min="5" max="5" width="14.83203125" style="93" customWidth="1"/>
    <col min="6" max="6" width="14.5" style="93" customWidth="1"/>
    <col min="7" max="7" width="23.5" style="93" customWidth="1"/>
    <col min="8" max="8" width="18.5" style="93" bestFit="1" customWidth="1"/>
    <col min="9" max="9" width="13.5" style="93" bestFit="1" customWidth="1"/>
    <col min="10" max="11" width="12" style="93" bestFit="1" customWidth="1"/>
    <col min="12" max="12" width="9.6640625" style="93" bestFit="1" customWidth="1"/>
    <col min="13" max="13" width="11.5" style="93" bestFit="1" customWidth="1"/>
    <col min="14" max="14" width="17" style="93" bestFit="1" customWidth="1"/>
    <col min="15" max="15" width="4.1640625" style="93" bestFit="1" customWidth="1"/>
    <col min="16" max="16384" width="9.33203125" style="93"/>
  </cols>
  <sheetData>
    <row r="1" spans="1:16" ht="12" x14ac:dyDescent="0.2">
      <c r="A1" s="90" t="s">
        <v>46</v>
      </c>
      <c r="B1" s="111"/>
      <c r="C1" s="92"/>
      <c r="D1" s="92"/>
      <c r="E1" s="92"/>
      <c r="F1" s="92"/>
      <c r="G1" s="92"/>
      <c r="H1" s="92"/>
      <c r="I1" s="92"/>
      <c r="J1" s="92"/>
      <c r="K1" s="92"/>
      <c r="L1" s="92"/>
      <c r="M1" s="92"/>
      <c r="N1" s="92"/>
      <c r="O1" s="92"/>
    </row>
    <row r="2" spans="1:16" ht="12" x14ac:dyDescent="0.2">
      <c r="A2" s="94" t="s">
        <v>328</v>
      </c>
      <c r="B2" s="140"/>
      <c r="C2" s="90"/>
      <c r="D2" s="90"/>
      <c r="E2" s="90"/>
      <c r="F2" s="90"/>
      <c r="G2" s="90"/>
      <c r="H2" s="90"/>
      <c r="I2" s="90"/>
      <c r="J2" s="90"/>
      <c r="K2" s="90"/>
      <c r="L2" s="90"/>
      <c r="M2" s="90"/>
      <c r="N2" s="90"/>
      <c r="O2" s="155"/>
      <c r="P2" s="114"/>
    </row>
    <row r="3" spans="1:16" ht="12" x14ac:dyDescent="0.2">
      <c r="A3" s="95" t="s">
        <v>48</v>
      </c>
      <c r="B3" s="90"/>
      <c r="C3" s="90"/>
      <c r="D3" s="90"/>
      <c r="E3" s="90"/>
      <c r="F3" s="118"/>
      <c r="G3" s="119"/>
      <c r="H3" s="90"/>
      <c r="I3" s="90"/>
      <c r="J3" s="90"/>
      <c r="K3" s="90"/>
      <c r="L3" s="90"/>
      <c r="M3" s="90"/>
      <c r="N3" s="135"/>
      <c r="O3" s="118"/>
      <c r="P3" s="114"/>
    </row>
    <row r="4" spans="1:16" ht="12" x14ac:dyDescent="0.2">
      <c r="A4" s="95"/>
      <c r="B4" s="90"/>
      <c r="C4" s="90"/>
      <c r="D4" s="90"/>
      <c r="E4" s="90"/>
      <c r="F4" s="118"/>
      <c r="G4" s="119"/>
      <c r="H4" s="90"/>
      <c r="I4" s="90"/>
      <c r="J4" s="90"/>
      <c r="K4" s="90"/>
      <c r="L4" s="90"/>
      <c r="M4" s="90"/>
      <c r="N4" s="135"/>
      <c r="O4" s="118"/>
      <c r="P4" s="114"/>
    </row>
    <row r="5" spans="1:16" x14ac:dyDescent="0.2">
      <c r="A5" s="91"/>
      <c r="B5" s="91"/>
      <c r="C5" s="91"/>
      <c r="D5" s="91"/>
      <c r="E5" s="91"/>
      <c r="F5" s="91"/>
      <c r="G5" s="91"/>
      <c r="H5" s="91"/>
      <c r="I5" s="91"/>
      <c r="J5" s="91"/>
      <c r="K5" s="91"/>
      <c r="L5" s="91"/>
      <c r="M5" s="115"/>
      <c r="N5" s="115"/>
      <c r="O5" s="91"/>
    </row>
    <row r="6" spans="1:16" x14ac:dyDescent="0.2">
      <c r="A6" s="91"/>
      <c r="B6" s="91"/>
      <c r="C6" s="91"/>
      <c r="D6" s="91"/>
      <c r="E6" s="91"/>
      <c r="F6" s="91"/>
      <c r="G6" s="91"/>
      <c r="H6" s="91"/>
      <c r="I6" s="115"/>
      <c r="J6" s="97" t="s">
        <v>290</v>
      </c>
      <c r="K6" s="97"/>
      <c r="L6" s="97"/>
      <c r="M6" s="97"/>
      <c r="N6" s="150" t="s">
        <v>318</v>
      </c>
      <c r="O6" s="91"/>
    </row>
    <row r="7" spans="1:16" s="102" customFormat="1" ht="45" x14ac:dyDescent="0.2">
      <c r="A7" s="152" t="s">
        <v>55</v>
      </c>
      <c r="B7" s="100" t="s">
        <v>57</v>
      </c>
      <c r="C7" s="123" t="s">
        <v>329</v>
      </c>
      <c r="D7" s="123" t="s">
        <v>330</v>
      </c>
      <c r="E7" s="123" t="s">
        <v>331</v>
      </c>
      <c r="F7" s="123" t="s">
        <v>332</v>
      </c>
      <c r="G7" s="156" t="s">
        <v>333</v>
      </c>
      <c r="H7" s="156" t="s">
        <v>334</v>
      </c>
      <c r="I7" s="100" t="s">
        <v>335</v>
      </c>
      <c r="J7" s="123" t="s">
        <v>301</v>
      </c>
      <c r="K7" s="123" t="s">
        <v>59</v>
      </c>
      <c r="L7" s="123" t="s">
        <v>60</v>
      </c>
      <c r="M7" s="123" t="s">
        <v>302</v>
      </c>
      <c r="N7" s="123" t="s">
        <v>322</v>
      </c>
      <c r="O7" s="152" t="s">
        <v>55</v>
      </c>
    </row>
    <row r="8" spans="1:16" x14ac:dyDescent="0.2">
      <c r="A8" s="91">
        <v>1</v>
      </c>
      <c r="B8" s="91" t="s">
        <v>199</v>
      </c>
      <c r="C8" s="141">
        <v>0</v>
      </c>
      <c r="D8" s="141">
        <v>0</v>
      </c>
      <c r="E8" s="141">
        <v>0</v>
      </c>
      <c r="F8" s="141">
        <v>0</v>
      </c>
      <c r="G8" s="141">
        <v>0</v>
      </c>
      <c r="H8" s="141">
        <v>0</v>
      </c>
      <c r="I8" s="141">
        <f t="shared" ref="I8:I45" si="0">(C8+D8+E8+F8+G8+H8)</f>
        <v>0</v>
      </c>
      <c r="J8" s="141">
        <v>0</v>
      </c>
      <c r="K8" s="141">
        <v>0</v>
      </c>
      <c r="L8" s="141">
        <v>0</v>
      </c>
      <c r="M8" s="141">
        <v>0</v>
      </c>
      <c r="N8" s="141">
        <v>0</v>
      </c>
      <c r="O8" s="111">
        <v>1</v>
      </c>
    </row>
    <row r="9" spans="1:16" x14ac:dyDescent="0.2">
      <c r="A9" s="91">
        <v>2</v>
      </c>
      <c r="B9" s="91" t="s">
        <v>200</v>
      </c>
      <c r="C9" s="142">
        <v>0</v>
      </c>
      <c r="D9" s="142">
        <v>0</v>
      </c>
      <c r="E9" s="142">
        <v>0</v>
      </c>
      <c r="F9" s="142">
        <v>0</v>
      </c>
      <c r="G9" s="142">
        <v>0</v>
      </c>
      <c r="H9" s="142">
        <v>0</v>
      </c>
      <c r="I9" s="142">
        <f t="shared" si="0"/>
        <v>0</v>
      </c>
      <c r="J9" s="142">
        <v>0</v>
      </c>
      <c r="K9" s="142">
        <v>0</v>
      </c>
      <c r="L9" s="142">
        <v>0</v>
      </c>
      <c r="M9" s="142">
        <v>0</v>
      </c>
      <c r="N9" s="142">
        <v>0</v>
      </c>
      <c r="O9" s="111">
        <v>2</v>
      </c>
    </row>
    <row r="10" spans="1:16" x14ac:dyDescent="0.2">
      <c r="A10" s="91">
        <v>3</v>
      </c>
      <c r="B10" s="91" t="s">
        <v>117</v>
      </c>
      <c r="C10" s="142">
        <v>0</v>
      </c>
      <c r="D10" s="142">
        <v>0</v>
      </c>
      <c r="E10" s="142">
        <v>0</v>
      </c>
      <c r="F10" s="142">
        <v>44599</v>
      </c>
      <c r="G10" s="142">
        <v>0</v>
      </c>
      <c r="H10" s="142">
        <v>0</v>
      </c>
      <c r="I10" s="142">
        <f t="shared" si="0"/>
        <v>44599</v>
      </c>
      <c r="J10" s="142">
        <v>0</v>
      </c>
      <c r="K10" s="142">
        <v>0</v>
      </c>
      <c r="L10" s="142">
        <v>0</v>
      </c>
      <c r="M10" s="142">
        <v>0</v>
      </c>
      <c r="N10" s="142">
        <v>0</v>
      </c>
      <c r="O10" s="111">
        <v>3</v>
      </c>
    </row>
    <row r="11" spans="1:16" x14ac:dyDescent="0.2">
      <c r="A11" s="91">
        <v>4</v>
      </c>
      <c r="B11" s="91" t="s">
        <v>201</v>
      </c>
      <c r="C11" s="142">
        <v>0</v>
      </c>
      <c r="D11" s="142">
        <v>0</v>
      </c>
      <c r="E11" s="142">
        <v>0</v>
      </c>
      <c r="F11" s="142">
        <v>0</v>
      </c>
      <c r="G11" s="142">
        <v>0</v>
      </c>
      <c r="H11" s="142">
        <v>0</v>
      </c>
      <c r="I11" s="142">
        <f t="shared" si="0"/>
        <v>0</v>
      </c>
      <c r="J11" s="142">
        <v>0</v>
      </c>
      <c r="K11" s="142">
        <v>0</v>
      </c>
      <c r="L11" s="142">
        <v>0</v>
      </c>
      <c r="M11" s="142">
        <v>0</v>
      </c>
      <c r="N11" s="142">
        <v>0</v>
      </c>
      <c r="O11" s="111">
        <v>4</v>
      </c>
    </row>
    <row r="12" spans="1:16" x14ac:dyDescent="0.2">
      <c r="A12" s="91">
        <v>5</v>
      </c>
      <c r="B12" s="91" t="s">
        <v>202</v>
      </c>
      <c r="C12" s="142">
        <v>0</v>
      </c>
      <c r="D12" s="142">
        <v>0</v>
      </c>
      <c r="E12" s="142">
        <v>0</v>
      </c>
      <c r="F12" s="142">
        <v>0</v>
      </c>
      <c r="G12" s="142">
        <v>0</v>
      </c>
      <c r="H12" s="142">
        <v>0</v>
      </c>
      <c r="I12" s="142">
        <f t="shared" si="0"/>
        <v>0</v>
      </c>
      <c r="J12" s="142">
        <v>0</v>
      </c>
      <c r="K12" s="142">
        <v>0</v>
      </c>
      <c r="L12" s="142">
        <v>0</v>
      </c>
      <c r="M12" s="142">
        <v>0</v>
      </c>
      <c r="N12" s="142">
        <v>0</v>
      </c>
      <c r="O12" s="111">
        <v>5</v>
      </c>
    </row>
    <row r="13" spans="1:16" x14ac:dyDescent="0.2">
      <c r="A13" s="91">
        <v>6</v>
      </c>
      <c r="B13" s="91" t="s">
        <v>203</v>
      </c>
      <c r="C13" s="142">
        <v>0</v>
      </c>
      <c r="D13" s="142">
        <v>0</v>
      </c>
      <c r="E13" s="142">
        <v>0</v>
      </c>
      <c r="F13" s="142">
        <v>0</v>
      </c>
      <c r="G13" s="142">
        <v>0</v>
      </c>
      <c r="H13" s="142">
        <v>0</v>
      </c>
      <c r="I13" s="142">
        <f t="shared" si="0"/>
        <v>0</v>
      </c>
      <c r="J13" s="142">
        <v>0</v>
      </c>
      <c r="K13" s="142">
        <v>0</v>
      </c>
      <c r="L13" s="142">
        <v>0</v>
      </c>
      <c r="M13" s="142">
        <v>0</v>
      </c>
      <c r="N13" s="142">
        <v>0</v>
      </c>
      <c r="O13" s="111">
        <v>6</v>
      </c>
    </row>
    <row r="14" spans="1:16" x14ac:dyDescent="0.2">
      <c r="A14" s="91">
        <v>7</v>
      </c>
      <c r="B14" s="91" t="s">
        <v>204</v>
      </c>
      <c r="C14" s="142">
        <v>0</v>
      </c>
      <c r="D14" s="142">
        <v>0</v>
      </c>
      <c r="E14" s="142">
        <v>0</v>
      </c>
      <c r="F14" s="142">
        <v>0</v>
      </c>
      <c r="G14" s="142">
        <v>0</v>
      </c>
      <c r="H14" s="142">
        <v>0</v>
      </c>
      <c r="I14" s="142">
        <f t="shared" si="0"/>
        <v>0</v>
      </c>
      <c r="J14" s="142">
        <v>0</v>
      </c>
      <c r="K14" s="142">
        <v>0</v>
      </c>
      <c r="L14" s="142">
        <v>0</v>
      </c>
      <c r="M14" s="142">
        <v>0</v>
      </c>
      <c r="N14" s="142">
        <v>0</v>
      </c>
      <c r="O14" s="111">
        <v>7</v>
      </c>
    </row>
    <row r="15" spans="1:16" x14ac:dyDescent="0.2">
      <c r="A15" s="91">
        <v>8</v>
      </c>
      <c r="B15" s="91" t="s">
        <v>205</v>
      </c>
      <c r="C15" s="142">
        <v>0</v>
      </c>
      <c r="D15" s="142">
        <v>0</v>
      </c>
      <c r="E15" s="142">
        <v>0</v>
      </c>
      <c r="F15" s="142">
        <v>0</v>
      </c>
      <c r="G15" s="142">
        <v>0</v>
      </c>
      <c r="H15" s="142">
        <v>0</v>
      </c>
      <c r="I15" s="142">
        <f t="shared" si="0"/>
        <v>0</v>
      </c>
      <c r="J15" s="142">
        <v>0</v>
      </c>
      <c r="K15" s="142">
        <v>0</v>
      </c>
      <c r="L15" s="142">
        <v>0</v>
      </c>
      <c r="M15" s="142">
        <v>0</v>
      </c>
      <c r="N15" s="142">
        <v>0</v>
      </c>
      <c r="O15" s="111">
        <v>8</v>
      </c>
    </row>
    <row r="16" spans="1:16" x14ac:dyDescent="0.2">
      <c r="A16" s="91">
        <v>9</v>
      </c>
      <c r="B16" s="91" t="s">
        <v>206</v>
      </c>
      <c r="C16" s="142">
        <v>0</v>
      </c>
      <c r="D16" s="142">
        <v>0</v>
      </c>
      <c r="E16" s="142">
        <v>0</v>
      </c>
      <c r="F16" s="142">
        <v>0</v>
      </c>
      <c r="G16" s="142">
        <v>0</v>
      </c>
      <c r="H16" s="142">
        <v>0</v>
      </c>
      <c r="I16" s="142">
        <f t="shared" si="0"/>
        <v>0</v>
      </c>
      <c r="J16" s="142">
        <v>0</v>
      </c>
      <c r="K16" s="142">
        <v>0</v>
      </c>
      <c r="L16" s="142">
        <v>0</v>
      </c>
      <c r="M16" s="142">
        <v>0</v>
      </c>
      <c r="N16" s="142">
        <v>0</v>
      </c>
      <c r="O16" s="111">
        <v>9</v>
      </c>
    </row>
    <row r="17" spans="1:15" x14ac:dyDescent="0.2">
      <c r="A17" s="91">
        <v>10</v>
      </c>
      <c r="B17" s="91" t="s">
        <v>207</v>
      </c>
      <c r="C17" s="142">
        <v>0</v>
      </c>
      <c r="D17" s="142">
        <v>0</v>
      </c>
      <c r="E17" s="142">
        <v>0</v>
      </c>
      <c r="F17" s="142">
        <v>0</v>
      </c>
      <c r="G17" s="142">
        <v>0</v>
      </c>
      <c r="H17" s="142">
        <v>0</v>
      </c>
      <c r="I17" s="142">
        <f t="shared" si="0"/>
        <v>0</v>
      </c>
      <c r="J17" s="142">
        <v>0</v>
      </c>
      <c r="K17" s="142">
        <v>0</v>
      </c>
      <c r="L17" s="142">
        <v>0</v>
      </c>
      <c r="M17" s="142">
        <v>0</v>
      </c>
      <c r="N17" s="142">
        <v>0</v>
      </c>
      <c r="O17" s="111">
        <v>10</v>
      </c>
    </row>
    <row r="18" spans="1:15" x14ac:dyDescent="0.2">
      <c r="A18" s="91">
        <v>11</v>
      </c>
      <c r="B18" s="91" t="s">
        <v>208</v>
      </c>
      <c r="C18" s="142">
        <v>0</v>
      </c>
      <c r="D18" s="142">
        <v>0</v>
      </c>
      <c r="E18" s="142">
        <v>0</v>
      </c>
      <c r="F18" s="142">
        <v>0</v>
      </c>
      <c r="G18" s="142">
        <v>0</v>
      </c>
      <c r="H18" s="142">
        <v>0</v>
      </c>
      <c r="I18" s="142">
        <f t="shared" si="0"/>
        <v>0</v>
      </c>
      <c r="J18" s="142">
        <v>0</v>
      </c>
      <c r="K18" s="142">
        <v>0</v>
      </c>
      <c r="L18" s="142">
        <v>0</v>
      </c>
      <c r="M18" s="142">
        <v>0</v>
      </c>
      <c r="N18" s="142">
        <v>0</v>
      </c>
      <c r="O18" s="111">
        <v>11</v>
      </c>
    </row>
    <row r="19" spans="1:15" x14ac:dyDescent="0.2">
      <c r="A19" s="91">
        <v>12</v>
      </c>
      <c r="B19" s="93" t="s">
        <v>209</v>
      </c>
      <c r="C19" s="142">
        <v>0</v>
      </c>
      <c r="D19" s="142">
        <v>0</v>
      </c>
      <c r="E19" s="142">
        <v>0</v>
      </c>
      <c r="F19" s="142">
        <v>0</v>
      </c>
      <c r="G19" s="142">
        <v>0</v>
      </c>
      <c r="H19" s="142">
        <v>0</v>
      </c>
      <c r="I19" s="142">
        <f t="shared" si="0"/>
        <v>0</v>
      </c>
      <c r="J19" s="142">
        <v>0</v>
      </c>
      <c r="K19" s="142">
        <v>0</v>
      </c>
      <c r="L19" s="142">
        <v>0</v>
      </c>
      <c r="M19" s="142">
        <v>0</v>
      </c>
      <c r="N19" s="142">
        <v>0</v>
      </c>
      <c r="O19" s="111">
        <v>12</v>
      </c>
    </row>
    <row r="20" spans="1:15" x14ac:dyDescent="0.2">
      <c r="A20" s="91">
        <v>13</v>
      </c>
      <c r="B20" s="91" t="s">
        <v>210</v>
      </c>
      <c r="C20" s="142">
        <v>5513663</v>
      </c>
      <c r="D20" s="142">
        <v>686173</v>
      </c>
      <c r="E20" s="142">
        <v>267489</v>
      </c>
      <c r="F20" s="142">
        <v>131765</v>
      </c>
      <c r="G20" s="142">
        <v>350988</v>
      </c>
      <c r="H20" s="142">
        <v>0</v>
      </c>
      <c r="I20" s="142">
        <f t="shared" si="0"/>
        <v>6950078</v>
      </c>
      <c r="J20" s="142">
        <v>3772670</v>
      </c>
      <c r="K20" s="142">
        <v>869653</v>
      </c>
      <c r="L20" s="142">
        <v>0</v>
      </c>
      <c r="M20" s="142">
        <v>104911</v>
      </c>
      <c r="N20" s="142">
        <v>0</v>
      </c>
      <c r="O20" s="111">
        <v>13</v>
      </c>
    </row>
    <row r="21" spans="1:15" x14ac:dyDescent="0.2">
      <c r="A21" s="91">
        <v>14</v>
      </c>
      <c r="B21" s="91" t="s">
        <v>131</v>
      </c>
      <c r="C21" s="142">
        <v>0</v>
      </c>
      <c r="D21" s="142">
        <v>0</v>
      </c>
      <c r="E21" s="142">
        <v>0</v>
      </c>
      <c r="F21" s="142">
        <v>0</v>
      </c>
      <c r="G21" s="142">
        <v>0</v>
      </c>
      <c r="H21" s="142">
        <v>0</v>
      </c>
      <c r="I21" s="142">
        <f t="shared" si="0"/>
        <v>0</v>
      </c>
      <c r="J21" s="142">
        <v>0</v>
      </c>
      <c r="K21" s="142">
        <v>0</v>
      </c>
      <c r="L21" s="142">
        <v>0</v>
      </c>
      <c r="M21" s="142">
        <v>0</v>
      </c>
      <c r="N21" s="142">
        <v>0</v>
      </c>
      <c r="O21" s="111">
        <v>14</v>
      </c>
    </row>
    <row r="22" spans="1:15" x14ac:dyDescent="0.2">
      <c r="A22" s="91">
        <v>15</v>
      </c>
      <c r="B22" s="91" t="s">
        <v>211</v>
      </c>
      <c r="C22" s="142">
        <v>0</v>
      </c>
      <c r="D22" s="142">
        <v>0</v>
      </c>
      <c r="E22" s="142">
        <v>0</v>
      </c>
      <c r="F22" s="142">
        <v>0</v>
      </c>
      <c r="G22" s="142">
        <v>0</v>
      </c>
      <c r="H22" s="142">
        <v>0</v>
      </c>
      <c r="I22" s="142">
        <f t="shared" si="0"/>
        <v>0</v>
      </c>
      <c r="J22" s="142">
        <v>0</v>
      </c>
      <c r="K22" s="142">
        <v>0</v>
      </c>
      <c r="L22" s="142">
        <v>0</v>
      </c>
      <c r="M22" s="142">
        <v>0</v>
      </c>
      <c r="N22" s="142">
        <v>0</v>
      </c>
      <c r="O22" s="111">
        <v>15</v>
      </c>
    </row>
    <row r="23" spans="1:15" x14ac:dyDescent="0.2">
      <c r="A23" s="91">
        <v>16</v>
      </c>
      <c r="B23" s="91" t="s">
        <v>212</v>
      </c>
      <c r="C23" s="142">
        <v>0</v>
      </c>
      <c r="D23" s="142">
        <v>0</v>
      </c>
      <c r="E23" s="142">
        <v>0</v>
      </c>
      <c r="F23" s="142">
        <v>0</v>
      </c>
      <c r="G23" s="142">
        <v>0</v>
      </c>
      <c r="H23" s="142">
        <v>0</v>
      </c>
      <c r="I23" s="142">
        <f t="shared" si="0"/>
        <v>0</v>
      </c>
      <c r="J23" s="142">
        <v>0</v>
      </c>
      <c r="K23" s="142">
        <v>0</v>
      </c>
      <c r="L23" s="142">
        <v>0</v>
      </c>
      <c r="M23" s="142">
        <v>0</v>
      </c>
      <c r="N23" s="142">
        <v>0</v>
      </c>
      <c r="O23" s="111">
        <v>16</v>
      </c>
    </row>
    <row r="24" spans="1:15" x14ac:dyDescent="0.2">
      <c r="A24" s="91">
        <v>17</v>
      </c>
      <c r="B24" s="91" t="s">
        <v>213</v>
      </c>
      <c r="C24" s="142">
        <v>0</v>
      </c>
      <c r="D24" s="142">
        <v>0</v>
      </c>
      <c r="E24" s="142">
        <v>0</v>
      </c>
      <c r="F24" s="142">
        <v>0</v>
      </c>
      <c r="G24" s="142">
        <v>0</v>
      </c>
      <c r="H24" s="142">
        <v>0</v>
      </c>
      <c r="I24" s="142">
        <f t="shared" si="0"/>
        <v>0</v>
      </c>
      <c r="J24" s="142">
        <v>0</v>
      </c>
      <c r="K24" s="142">
        <v>0</v>
      </c>
      <c r="L24" s="142">
        <v>0</v>
      </c>
      <c r="M24" s="142">
        <v>0</v>
      </c>
      <c r="N24" s="142">
        <v>0</v>
      </c>
      <c r="O24" s="111">
        <v>17</v>
      </c>
    </row>
    <row r="25" spans="1:15" x14ac:dyDescent="0.2">
      <c r="A25" s="91">
        <v>18</v>
      </c>
      <c r="B25" s="91" t="s">
        <v>214</v>
      </c>
      <c r="C25" s="142">
        <v>0</v>
      </c>
      <c r="D25" s="142">
        <v>0</v>
      </c>
      <c r="E25" s="142">
        <v>0</v>
      </c>
      <c r="F25" s="142">
        <v>0</v>
      </c>
      <c r="G25" s="142">
        <v>0</v>
      </c>
      <c r="H25" s="142">
        <v>0</v>
      </c>
      <c r="I25" s="142">
        <f t="shared" si="0"/>
        <v>0</v>
      </c>
      <c r="J25" s="142">
        <v>0</v>
      </c>
      <c r="K25" s="142">
        <v>0</v>
      </c>
      <c r="L25" s="142">
        <v>0</v>
      </c>
      <c r="M25" s="142">
        <v>0</v>
      </c>
      <c r="N25" s="142">
        <v>0</v>
      </c>
      <c r="O25" s="111">
        <v>18</v>
      </c>
    </row>
    <row r="26" spans="1:15" x14ac:dyDescent="0.2">
      <c r="A26" s="91">
        <v>19</v>
      </c>
      <c r="B26" s="91" t="s">
        <v>215</v>
      </c>
      <c r="C26" s="142">
        <v>0</v>
      </c>
      <c r="D26" s="142">
        <v>0</v>
      </c>
      <c r="E26" s="142">
        <v>0</v>
      </c>
      <c r="F26" s="142">
        <v>0</v>
      </c>
      <c r="G26" s="142">
        <v>0</v>
      </c>
      <c r="H26" s="142">
        <v>0</v>
      </c>
      <c r="I26" s="142">
        <f t="shared" si="0"/>
        <v>0</v>
      </c>
      <c r="J26" s="142">
        <v>0</v>
      </c>
      <c r="K26" s="142">
        <v>0</v>
      </c>
      <c r="L26" s="142">
        <v>0</v>
      </c>
      <c r="M26" s="142">
        <v>0</v>
      </c>
      <c r="N26" s="142">
        <v>0</v>
      </c>
      <c r="O26" s="111">
        <v>19</v>
      </c>
    </row>
    <row r="27" spans="1:15" x14ac:dyDescent="0.2">
      <c r="A27" s="91">
        <v>20</v>
      </c>
      <c r="B27" s="91" t="s">
        <v>216</v>
      </c>
      <c r="C27" s="142">
        <v>0</v>
      </c>
      <c r="D27" s="142">
        <v>0</v>
      </c>
      <c r="E27" s="142">
        <v>0</v>
      </c>
      <c r="F27" s="142">
        <v>0</v>
      </c>
      <c r="G27" s="142">
        <v>0</v>
      </c>
      <c r="H27" s="142">
        <v>0</v>
      </c>
      <c r="I27" s="142">
        <f t="shared" si="0"/>
        <v>0</v>
      </c>
      <c r="J27" s="142">
        <v>0</v>
      </c>
      <c r="K27" s="142">
        <v>0</v>
      </c>
      <c r="L27" s="142">
        <v>0</v>
      </c>
      <c r="M27" s="142">
        <v>0</v>
      </c>
      <c r="N27" s="142">
        <v>0</v>
      </c>
      <c r="O27" s="111">
        <v>20</v>
      </c>
    </row>
    <row r="28" spans="1:15" x14ac:dyDescent="0.2">
      <c r="A28" s="91">
        <v>21</v>
      </c>
      <c r="B28" s="91" t="s">
        <v>217</v>
      </c>
      <c r="C28" s="142">
        <v>0</v>
      </c>
      <c r="D28" s="142">
        <v>0</v>
      </c>
      <c r="E28" s="142">
        <v>0</v>
      </c>
      <c r="F28" s="142">
        <v>0</v>
      </c>
      <c r="G28" s="142">
        <v>0</v>
      </c>
      <c r="H28" s="142">
        <v>0</v>
      </c>
      <c r="I28" s="142">
        <f t="shared" si="0"/>
        <v>0</v>
      </c>
      <c r="J28" s="142">
        <v>0</v>
      </c>
      <c r="K28" s="142">
        <v>0</v>
      </c>
      <c r="L28" s="142">
        <v>0</v>
      </c>
      <c r="M28" s="142">
        <v>0</v>
      </c>
      <c r="N28" s="142">
        <v>0</v>
      </c>
      <c r="O28" s="111">
        <v>21</v>
      </c>
    </row>
    <row r="29" spans="1:15" x14ac:dyDescent="0.2">
      <c r="A29" s="91">
        <v>22</v>
      </c>
      <c r="B29" s="93" t="s">
        <v>171</v>
      </c>
      <c r="C29" s="142">
        <v>0</v>
      </c>
      <c r="D29" s="142">
        <v>0</v>
      </c>
      <c r="E29" s="142">
        <v>0</v>
      </c>
      <c r="F29" s="142">
        <v>0</v>
      </c>
      <c r="G29" s="142">
        <v>0</v>
      </c>
      <c r="H29" s="142">
        <v>0</v>
      </c>
      <c r="I29" s="142">
        <f t="shared" si="0"/>
        <v>0</v>
      </c>
      <c r="J29" s="142">
        <v>0</v>
      </c>
      <c r="K29" s="142">
        <v>0</v>
      </c>
      <c r="L29" s="142">
        <v>0</v>
      </c>
      <c r="M29" s="142">
        <v>0</v>
      </c>
      <c r="N29" s="142">
        <v>0</v>
      </c>
      <c r="O29" s="111">
        <v>22</v>
      </c>
    </row>
    <row r="30" spans="1:15" x14ac:dyDescent="0.2">
      <c r="A30" s="91">
        <v>23</v>
      </c>
      <c r="B30" s="91" t="s">
        <v>179</v>
      </c>
      <c r="C30" s="142">
        <v>0</v>
      </c>
      <c r="D30" s="142">
        <v>0</v>
      </c>
      <c r="E30" s="142">
        <v>0</v>
      </c>
      <c r="F30" s="142">
        <v>0</v>
      </c>
      <c r="G30" s="142">
        <v>0</v>
      </c>
      <c r="H30" s="142">
        <v>0</v>
      </c>
      <c r="I30" s="142">
        <f t="shared" si="0"/>
        <v>0</v>
      </c>
      <c r="J30" s="142">
        <v>0</v>
      </c>
      <c r="K30" s="142">
        <v>0</v>
      </c>
      <c r="L30" s="142">
        <v>0</v>
      </c>
      <c r="M30" s="142">
        <v>0</v>
      </c>
      <c r="N30" s="142">
        <v>0</v>
      </c>
      <c r="O30" s="111">
        <v>23</v>
      </c>
    </row>
    <row r="31" spans="1:15" x14ac:dyDescent="0.2">
      <c r="A31" s="91">
        <v>24</v>
      </c>
      <c r="B31" s="105" t="s">
        <v>218</v>
      </c>
      <c r="C31" s="142">
        <v>0</v>
      </c>
      <c r="D31" s="142">
        <v>0</v>
      </c>
      <c r="E31" s="142">
        <v>0</v>
      </c>
      <c r="F31" s="142">
        <v>0</v>
      </c>
      <c r="G31" s="142">
        <v>0</v>
      </c>
      <c r="H31" s="142">
        <v>0</v>
      </c>
      <c r="I31" s="142">
        <f t="shared" si="0"/>
        <v>0</v>
      </c>
      <c r="J31" s="142">
        <v>0</v>
      </c>
      <c r="K31" s="142">
        <v>0</v>
      </c>
      <c r="L31" s="142">
        <v>0</v>
      </c>
      <c r="M31" s="142">
        <v>0</v>
      </c>
      <c r="N31" s="142">
        <v>0</v>
      </c>
      <c r="O31" s="111">
        <v>24</v>
      </c>
    </row>
    <row r="32" spans="1:15" x14ac:dyDescent="0.2">
      <c r="A32" s="91">
        <v>25</v>
      </c>
      <c r="B32" s="91" t="s">
        <v>219</v>
      </c>
      <c r="C32" s="142">
        <v>0</v>
      </c>
      <c r="D32" s="142">
        <v>0</v>
      </c>
      <c r="E32" s="142">
        <v>0</v>
      </c>
      <c r="F32" s="142">
        <v>0</v>
      </c>
      <c r="G32" s="142">
        <v>0</v>
      </c>
      <c r="H32" s="142">
        <v>0</v>
      </c>
      <c r="I32" s="142">
        <f t="shared" si="0"/>
        <v>0</v>
      </c>
      <c r="J32" s="142">
        <v>0</v>
      </c>
      <c r="K32" s="142">
        <v>0</v>
      </c>
      <c r="L32" s="142">
        <v>0</v>
      </c>
      <c r="M32" s="142">
        <v>0</v>
      </c>
      <c r="N32" s="142">
        <v>0</v>
      </c>
      <c r="O32" s="111">
        <v>25</v>
      </c>
    </row>
    <row r="33" spans="1:15" x14ac:dyDescent="0.2">
      <c r="A33" s="91">
        <v>26</v>
      </c>
      <c r="B33" s="91" t="s">
        <v>220</v>
      </c>
      <c r="C33" s="142">
        <v>0</v>
      </c>
      <c r="D33" s="142">
        <v>0</v>
      </c>
      <c r="E33" s="142">
        <v>0</v>
      </c>
      <c r="F33" s="142">
        <v>0</v>
      </c>
      <c r="G33" s="142">
        <v>0</v>
      </c>
      <c r="H33" s="142">
        <v>0</v>
      </c>
      <c r="I33" s="142">
        <f t="shared" si="0"/>
        <v>0</v>
      </c>
      <c r="J33" s="142">
        <v>0</v>
      </c>
      <c r="K33" s="142">
        <v>0</v>
      </c>
      <c r="L33" s="142">
        <v>0</v>
      </c>
      <c r="M33" s="142">
        <v>0</v>
      </c>
      <c r="N33" s="142">
        <v>0</v>
      </c>
      <c r="O33" s="111">
        <v>26</v>
      </c>
    </row>
    <row r="34" spans="1:15" x14ac:dyDescent="0.2">
      <c r="A34" s="91">
        <v>27</v>
      </c>
      <c r="B34" s="91" t="s">
        <v>221</v>
      </c>
      <c r="C34" s="142">
        <v>0</v>
      </c>
      <c r="D34" s="142">
        <v>0</v>
      </c>
      <c r="E34" s="142">
        <v>0</v>
      </c>
      <c r="F34" s="142">
        <v>0</v>
      </c>
      <c r="G34" s="142">
        <v>0</v>
      </c>
      <c r="H34" s="142">
        <v>0</v>
      </c>
      <c r="I34" s="142">
        <f t="shared" si="0"/>
        <v>0</v>
      </c>
      <c r="J34" s="142">
        <v>0</v>
      </c>
      <c r="K34" s="142">
        <v>0</v>
      </c>
      <c r="L34" s="142">
        <v>0</v>
      </c>
      <c r="M34" s="142">
        <v>0</v>
      </c>
      <c r="N34" s="142">
        <v>0</v>
      </c>
      <c r="O34" s="111">
        <v>27</v>
      </c>
    </row>
    <row r="35" spans="1:15" x14ac:dyDescent="0.2">
      <c r="A35" s="91">
        <v>28</v>
      </c>
      <c r="B35" s="91" t="s">
        <v>222</v>
      </c>
      <c r="C35" s="142">
        <v>0</v>
      </c>
      <c r="D35" s="142">
        <v>0</v>
      </c>
      <c r="E35" s="142">
        <v>0</v>
      </c>
      <c r="F35" s="142">
        <v>0</v>
      </c>
      <c r="G35" s="142">
        <v>0</v>
      </c>
      <c r="H35" s="142">
        <v>0</v>
      </c>
      <c r="I35" s="142">
        <f t="shared" si="0"/>
        <v>0</v>
      </c>
      <c r="J35" s="142">
        <v>0</v>
      </c>
      <c r="K35" s="142">
        <v>0</v>
      </c>
      <c r="L35" s="142">
        <v>0</v>
      </c>
      <c r="M35" s="142">
        <v>0</v>
      </c>
      <c r="N35" s="142">
        <v>0</v>
      </c>
      <c r="O35" s="111">
        <v>28</v>
      </c>
    </row>
    <row r="36" spans="1:15" x14ac:dyDescent="0.2">
      <c r="A36" s="91">
        <v>29</v>
      </c>
      <c r="B36" s="91" t="s">
        <v>223</v>
      </c>
      <c r="C36" s="142">
        <v>0</v>
      </c>
      <c r="D36" s="142">
        <v>0</v>
      </c>
      <c r="E36" s="142">
        <v>0</v>
      </c>
      <c r="F36" s="142">
        <v>0</v>
      </c>
      <c r="G36" s="142">
        <v>0</v>
      </c>
      <c r="H36" s="142">
        <v>0</v>
      </c>
      <c r="I36" s="142">
        <f t="shared" si="0"/>
        <v>0</v>
      </c>
      <c r="J36" s="142">
        <v>0</v>
      </c>
      <c r="K36" s="142">
        <v>0</v>
      </c>
      <c r="L36" s="142">
        <v>0</v>
      </c>
      <c r="M36" s="142">
        <v>0</v>
      </c>
      <c r="N36" s="142">
        <v>0</v>
      </c>
      <c r="O36" s="111">
        <v>29</v>
      </c>
    </row>
    <row r="37" spans="1:15" x14ac:dyDescent="0.2">
      <c r="A37" s="91">
        <v>30</v>
      </c>
      <c r="B37" s="91" t="s">
        <v>224</v>
      </c>
      <c r="C37" s="142">
        <v>0</v>
      </c>
      <c r="D37" s="142">
        <v>0</v>
      </c>
      <c r="E37" s="142">
        <v>0</v>
      </c>
      <c r="F37" s="142">
        <v>0</v>
      </c>
      <c r="G37" s="142">
        <v>0</v>
      </c>
      <c r="H37" s="142">
        <v>0</v>
      </c>
      <c r="I37" s="142">
        <f t="shared" si="0"/>
        <v>0</v>
      </c>
      <c r="J37" s="142">
        <v>0</v>
      </c>
      <c r="K37" s="142">
        <v>0</v>
      </c>
      <c r="L37" s="142">
        <v>0</v>
      </c>
      <c r="M37" s="142">
        <v>0</v>
      </c>
      <c r="N37" s="142">
        <v>0</v>
      </c>
      <c r="O37" s="111">
        <v>30</v>
      </c>
    </row>
    <row r="38" spans="1:15" x14ac:dyDescent="0.2">
      <c r="A38" s="91">
        <v>31</v>
      </c>
      <c r="B38" s="91" t="s">
        <v>192</v>
      </c>
      <c r="C38" s="142">
        <v>0</v>
      </c>
      <c r="D38" s="142">
        <v>0</v>
      </c>
      <c r="E38" s="142">
        <v>0</v>
      </c>
      <c r="F38" s="142">
        <v>0</v>
      </c>
      <c r="G38" s="142">
        <v>0</v>
      </c>
      <c r="H38" s="142">
        <v>0</v>
      </c>
      <c r="I38" s="142">
        <f t="shared" si="0"/>
        <v>0</v>
      </c>
      <c r="J38" s="142">
        <v>0</v>
      </c>
      <c r="K38" s="142">
        <v>0</v>
      </c>
      <c r="L38" s="142">
        <v>0</v>
      </c>
      <c r="M38" s="142">
        <v>0</v>
      </c>
      <c r="N38" s="142">
        <v>0</v>
      </c>
      <c r="O38" s="111">
        <v>31</v>
      </c>
    </row>
    <row r="39" spans="1:15" x14ac:dyDescent="0.2">
      <c r="A39" s="91">
        <v>32</v>
      </c>
      <c r="B39" s="91" t="s">
        <v>225</v>
      </c>
      <c r="C39" s="142">
        <v>0</v>
      </c>
      <c r="D39" s="142">
        <v>0</v>
      </c>
      <c r="E39" s="142">
        <v>0</v>
      </c>
      <c r="F39" s="142">
        <v>0</v>
      </c>
      <c r="G39" s="142">
        <v>0</v>
      </c>
      <c r="H39" s="142">
        <v>0</v>
      </c>
      <c r="I39" s="142">
        <f t="shared" si="0"/>
        <v>0</v>
      </c>
      <c r="J39" s="142">
        <v>0</v>
      </c>
      <c r="K39" s="142">
        <v>0</v>
      </c>
      <c r="L39" s="142">
        <v>0</v>
      </c>
      <c r="M39" s="142">
        <v>0</v>
      </c>
      <c r="N39" s="142">
        <v>0</v>
      </c>
      <c r="O39" s="111">
        <v>32</v>
      </c>
    </row>
    <row r="40" spans="1:15" x14ac:dyDescent="0.2">
      <c r="A40" s="91">
        <v>33</v>
      </c>
      <c r="B40" s="91" t="s">
        <v>226</v>
      </c>
      <c r="C40" s="142">
        <v>0</v>
      </c>
      <c r="D40" s="142">
        <v>0</v>
      </c>
      <c r="E40" s="142">
        <v>0</v>
      </c>
      <c r="F40" s="142">
        <v>0</v>
      </c>
      <c r="G40" s="142">
        <v>0</v>
      </c>
      <c r="H40" s="142">
        <v>0</v>
      </c>
      <c r="I40" s="142">
        <f t="shared" si="0"/>
        <v>0</v>
      </c>
      <c r="J40" s="142">
        <v>0</v>
      </c>
      <c r="K40" s="142">
        <v>0</v>
      </c>
      <c r="L40" s="142">
        <v>0</v>
      </c>
      <c r="M40" s="142">
        <v>0</v>
      </c>
      <c r="N40" s="142">
        <v>0</v>
      </c>
      <c r="O40" s="111">
        <v>33</v>
      </c>
    </row>
    <row r="41" spans="1:15" x14ac:dyDescent="0.2">
      <c r="A41" s="91">
        <v>34</v>
      </c>
      <c r="B41" s="91" t="s">
        <v>227</v>
      </c>
      <c r="C41" s="142">
        <v>0</v>
      </c>
      <c r="D41" s="142">
        <v>0</v>
      </c>
      <c r="E41" s="142">
        <v>0</v>
      </c>
      <c r="F41" s="142">
        <v>0</v>
      </c>
      <c r="G41" s="142">
        <v>0</v>
      </c>
      <c r="H41" s="142">
        <v>0</v>
      </c>
      <c r="I41" s="142">
        <f t="shared" si="0"/>
        <v>0</v>
      </c>
      <c r="J41" s="142">
        <v>0</v>
      </c>
      <c r="K41" s="142">
        <v>0</v>
      </c>
      <c r="L41" s="142">
        <v>0</v>
      </c>
      <c r="M41" s="142">
        <v>0</v>
      </c>
      <c r="N41" s="142">
        <v>0</v>
      </c>
      <c r="O41" s="111">
        <v>34</v>
      </c>
    </row>
    <row r="42" spans="1:15" x14ac:dyDescent="0.2">
      <c r="A42" s="91">
        <v>35</v>
      </c>
      <c r="B42" s="91" t="s">
        <v>228</v>
      </c>
      <c r="C42" s="142">
        <v>7527000</v>
      </c>
      <c r="D42" s="142">
        <v>452120</v>
      </c>
      <c r="E42" s="142">
        <v>206973</v>
      </c>
      <c r="F42" s="142">
        <v>1409976</v>
      </c>
      <c r="G42" s="142">
        <v>332265</v>
      </c>
      <c r="H42" s="142">
        <v>0</v>
      </c>
      <c r="I42" s="142">
        <f t="shared" si="0"/>
        <v>9928334</v>
      </c>
      <c r="J42" s="142">
        <v>5046655</v>
      </c>
      <c r="K42" s="142">
        <v>389565</v>
      </c>
      <c r="L42" s="142">
        <v>0</v>
      </c>
      <c r="M42" s="142">
        <v>174197</v>
      </c>
      <c r="N42" s="142">
        <v>272</v>
      </c>
      <c r="O42" s="111">
        <v>35</v>
      </c>
    </row>
    <row r="43" spans="1:15" x14ac:dyDescent="0.2">
      <c r="A43" s="91">
        <v>36</v>
      </c>
      <c r="B43" s="91" t="s">
        <v>196</v>
      </c>
      <c r="C43" s="142">
        <v>0</v>
      </c>
      <c r="D43" s="142">
        <v>0</v>
      </c>
      <c r="E43" s="142">
        <v>0</v>
      </c>
      <c r="F43" s="142">
        <v>0</v>
      </c>
      <c r="G43" s="142">
        <v>0</v>
      </c>
      <c r="H43" s="142">
        <v>0</v>
      </c>
      <c r="I43" s="142">
        <f>(C43+D43+E43+F43+G43+H43)</f>
        <v>0</v>
      </c>
      <c r="J43" s="142">
        <v>0</v>
      </c>
      <c r="K43" s="142">
        <v>0</v>
      </c>
      <c r="L43" s="142">
        <v>0</v>
      </c>
      <c r="M43" s="142">
        <v>0</v>
      </c>
      <c r="N43" s="142">
        <v>0</v>
      </c>
      <c r="O43" s="111">
        <v>36</v>
      </c>
    </row>
    <row r="44" spans="1:15" x14ac:dyDescent="0.2">
      <c r="A44" s="91">
        <v>37</v>
      </c>
      <c r="B44" s="91" t="s">
        <v>229</v>
      </c>
      <c r="C44" s="142">
        <v>0</v>
      </c>
      <c r="D44" s="142">
        <v>0</v>
      </c>
      <c r="E44" s="142">
        <v>0</v>
      </c>
      <c r="F44" s="142">
        <v>0</v>
      </c>
      <c r="G44" s="142">
        <v>0</v>
      </c>
      <c r="H44" s="142">
        <v>0</v>
      </c>
      <c r="I44" s="142">
        <f>(C44+D44+E44+F44+G44+H44)</f>
        <v>0</v>
      </c>
      <c r="J44" s="142">
        <v>0</v>
      </c>
      <c r="K44" s="142">
        <v>0</v>
      </c>
      <c r="L44" s="142">
        <v>0</v>
      </c>
      <c r="M44" s="142">
        <v>0</v>
      </c>
      <c r="N44" s="142">
        <v>0</v>
      </c>
      <c r="O44" s="111">
        <v>37</v>
      </c>
    </row>
    <row r="45" spans="1:15" x14ac:dyDescent="0.2">
      <c r="A45" s="106">
        <v>38</v>
      </c>
      <c r="B45" s="93" t="s">
        <v>230</v>
      </c>
      <c r="C45" s="143">
        <v>0</v>
      </c>
      <c r="D45" s="143">
        <v>0</v>
      </c>
      <c r="E45" s="143">
        <v>0</v>
      </c>
      <c r="F45" s="143">
        <v>0</v>
      </c>
      <c r="G45" s="143">
        <v>0</v>
      </c>
      <c r="H45" s="143">
        <v>0</v>
      </c>
      <c r="I45" s="143">
        <f t="shared" si="0"/>
        <v>0</v>
      </c>
      <c r="J45" s="143">
        <v>0</v>
      </c>
      <c r="K45" s="143">
        <v>0</v>
      </c>
      <c r="L45" s="143">
        <v>0</v>
      </c>
      <c r="M45" s="143">
        <v>0</v>
      </c>
      <c r="N45" s="143">
        <v>0</v>
      </c>
      <c r="O45" s="108">
        <v>38</v>
      </c>
    </row>
    <row r="46" spans="1:15" x14ac:dyDescent="0.2">
      <c r="A46" s="108">
        <f>A45</f>
        <v>38</v>
      </c>
      <c r="B46" s="109" t="s">
        <v>107</v>
      </c>
      <c r="C46" s="144">
        <f t="shared" ref="C46:N46" si="1">SUM(C8:C45)</f>
        <v>13040663</v>
      </c>
      <c r="D46" s="144">
        <f t="shared" si="1"/>
        <v>1138293</v>
      </c>
      <c r="E46" s="144">
        <f t="shared" si="1"/>
        <v>474462</v>
      </c>
      <c r="F46" s="144">
        <f t="shared" si="1"/>
        <v>1586340</v>
      </c>
      <c r="G46" s="144">
        <f t="shared" si="1"/>
        <v>683253</v>
      </c>
      <c r="H46" s="144">
        <f t="shared" si="1"/>
        <v>0</v>
      </c>
      <c r="I46" s="144">
        <f t="shared" si="1"/>
        <v>16923011</v>
      </c>
      <c r="J46" s="144">
        <f t="shared" si="1"/>
        <v>8819325</v>
      </c>
      <c r="K46" s="144">
        <f t="shared" si="1"/>
        <v>1259218</v>
      </c>
      <c r="L46" s="144">
        <f t="shared" si="1"/>
        <v>0</v>
      </c>
      <c r="M46" s="144">
        <f t="shared" si="1"/>
        <v>279108</v>
      </c>
      <c r="N46" s="144">
        <f t="shared" si="1"/>
        <v>272</v>
      </c>
      <c r="O46" s="108">
        <f>O45</f>
        <v>38</v>
      </c>
    </row>
    <row r="47" spans="1:15" x14ac:dyDescent="0.2">
      <c r="A47" s="148"/>
      <c r="B47" s="157"/>
      <c r="C47" s="148"/>
      <c r="D47" s="148"/>
      <c r="E47" s="148"/>
      <c r="F47" s="148"/>
      <c r="G47" s="148"/>
      <c r="H47" s="148"/>
      <c r="I47" s="148"/>
      <c r="J47" s="148"/>
      <c r="K47" s="148"/>
      <c r="L47" s="148"/>
      <c r="M47" s="148"/>
      <c r="N47" s="148"/>
      <c r="O47" s="148"/>
    </row>
    <row r="48" spans="1:15" x14ac:dyDescent="0.2">
      <c r="A48" s="148"/>
      <c r="B48" s="157"/>
      <c r="C48" s="148"/>
      <c r="D48" s="148"/>
      <c r="E48" s="148"/>
      <c r="F48" s="148"/>
      <c r="G48" s="148"/>
      <c r="H48" s="148"/>
      <c r="I48" s="148"/>
      <c r="J48" s="148"/>
      <c r="K48" s="148"/>
      <c r="L48" s="148"/>
      <c r="M48" s="148"/>
      <c r="N48" s="148"/>
      <c r="O48" s="148"/>
    </row>
    <row r="49" spans="1:15" x14ac:dyDescent="0.2">
      <c r="A49" s="148"/>
      <c r="B49" s="157"/>
      <c r="C49" s="148"/>
      <c r="D49" s="148"/>
      <c r="E49" s="148"/>
      <c r="F49" s="148"/>
      <c r="G49" s="148"/>
      <c r="H49" s="148"/>
      <c r="I49" s="148"/>
      <c r="J49" s="148"/>
      <c r="K49" s="148"/>
      <c r="L49" s="148"/>
      <c r="M49" s="148"/>
      <c r="N49" s="148"/>
      <c r="O49" s="148"/>
    </row>
    <row r="50" spans="1:15" x14ac:dyDescent="0.2">
      <c r="A50" s="148"/>
      <c r="B50" s="157"/>
      <c r="C50" s="148"/>
      <c r="D50" s="148"/>
      <c r="E50" s="148"/>
      <c r="F50" s="148"/>
      <c r="G50" s="148"/>
      <c r="H50" s="148"/>
      <c r="I50" s="148"/>
      <c r="J50" s="148"/>
      <c r="K50" s="148"/>
      <c r="L50" s="148"/>
      <c r="M50" s="148"/>
      <c r="N50" s="148"/>
      <c r="O50" s="148"/>
    </row>
    <row r="51" spans="1:15" x14ac:dyDescent="0.2">
      <c r="A51" s="148"/>
      <c r="B51" s="157"/>
      <c r="C51" s="148"/>
      <c r="D51" s="148"/>
      <c r="E51" s="148"/>
      <c r="F51" s="148"/>
      <c r="G51" s="148"/>
      <c r="H51" s="148"/>
      <c r="I51" s="148"/>
      <c r="J51" s="148"/>
      <c r="K51" s="148"/>
      <c r="L51" s="148"/>
      <c r="M51" s="148"/>
      <c r="N51" s="148"/>
      <c r="O51" s="148"/>
    </row>
    <row r="52" spans="1:15" x14ac:dyDescent="0.2">
      <c r="A52" s="148"/>
      <c r="B52" s="157"/>
      <c r="C52" s="148"/>
      <c r="D52" s="148"/>
      <c r="E52" s="148"/>
      <c r="F52" s="148"/>
      <c r="G52" s="148"/>
      <c r="H52" s="148"/>
      <c r="I52" s="148"/>
      <c r="J52" s="148"/>
      <c r="K52" s="148"/>
      <c r="L52" s="148"/>
      <c r="M52" s="148"/>
      <c r="N52" s="148"/>
      <c r="O52" s="148"/>
    </row>
  </sheetData>
  <printOptions gridLines="1"/>
  <pageMargins left="0.75" right="0.75" top="0.5" bottom="0.5" header="0.5" footer="0.5"/>
  <pageSetup paperSize="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L246"/>
  <sheetViews>
    <sheetView zoomScaleNormal="100" workbookViewId="0"/>
  </sheetViews>
  <sheetFormatPr defaultColWidth="14.83203125" defaultRowHeight="9.75" customHeight="1" x14ac:dyDescent="0.2"/>
  <cols>
    <col min="1" max="1" width="5.83203125" style="93" customWidth="1"/>
    <col min="2" max="2" width="22.83203125" style="93" customWidth="1"/>
    <col min="3" max="3" width="13.6640625" style="93" bestFit="1" customWidth="1"/>
    <col min="4" max="4" width="16.1640625" style="93" customWidth="1"/>
    <col min="5" max="5" width="16.83203125" style="93" customWidth="1"/>
    <col min="6" max="6" width="13.6640625" style="93" bestFit="1" customWidth="1"/>
    <col min="7" max="8" width="16.83203125" style="93" customWidth="1"/>
    <col min="9" max="9" width="14.83203125" style="93" customWidth="1"/>
    <col min="10" max="10" width="16.83203125" style="93" customWidth="1"/>
    <col min="11" max="11" width="5.83203125" style="93" customWidth="1"/>
    <col min="12" max="16384" width="14.83203125" style="93"/>
  </cols>
  <sheetData>
    <row r="1" spans="1:11" s="114" customFormat="1" ht="10.5" customHeight="1" x14ac:dyDescent="0.2">
      <c r="A1" s="90" t="s">
        <v>46</v>
      </c>
      <c r="B1" s="91"/>
      <c r="C1" s="90"/>
      <c r="D1" s="90"/>
      <c r="E1" s="90"/>
      <c r="F1" s="118"/>
      <c r="G1" s="119"/>
      <c r="H1" s="90"/>
      <c r="I1" s="90"/>
      <c r="J1" s="135"/>
      <c r="K1" s="118"/>
    </row>
    <row r="2" spans="1:11" s="114" customFormat="1" ht="10.5" customHeight="1" x14ac:dyDescent="0.2">
      <c r="A2" s="90" t="s">
        <v>336</v>
      </c>
      <c r="B2" s="91"/>
      <c r="C2" s="90"/>
      <c r="D2" s="90"/>
      <c r="E2" s="90"/>
      <c r="F2" s="118"/>
      <c r="G2" s="119"/>
      <c r="H2" s="90"/>
      <c r="I2" s="90"/>
      <c r="J2" s="135"/>
      <c r="K2" s="118"/>
    </row>
    <row r="3" spans="1:11" s="114" customFormat="1" ht="10.5" customHeight="1" x14ac:dyDescent="0.2">
      <c r="A3" s="117" t="s">
        <v>48</v>
      </c>
      <c r="B3" s="91"/>
      <c r="C3" s="90"/>
      <c r="D3" s="90"/>
      <c r="E3" s="90"/>
      <c r="F3" s="118"/>
      <c r="G3" s="117"/>
      <c r="H3" s="90"/>
      <c r="I3" s="90"/>
      <c r="J3" s="90"/>
      <c r="K3" s="90"/>
    </row>
    <row r="4" spans="1:11" s="114" customFormat="1" ht="10.5" customHeight="1" x14ac:dyDescent="0.2">
      <c r="A4" s="117"/>
      <c r="B4" s="91"/>
      <c r="C4" s="90"/>
      <c r="D4" s="90"/>
      <c r="E4" s="90"/>
      <c r="F4" s="118"/>
      <c r="G4" s="117"/>
      <c r="H4" s="90"/>
      <c r="I4" s="90"/>
      <c r="J4" s="90"/>
      <c r="K4" s="90"/>
    </row>
    <row r="5" spans="1:11" ht="10.5" customHeight="1" x14ac:dyDescent="0.2">
      <c r="A5" s="91"/>
      <c r="B5" s="91"/>
      <c r="C5" s="91"/>
      <c r="D5" s="91"/>
      <c r="E5" s="91"/>
      <c r="F5" s="91"/>
      <c r="G5" s="91"/>
      <c r="H5" s="91"/>
      <c r="I5" s="91"/>
      <c r="J5" s="91"/>
      <c r="K5" s="91"/>
    </row>
    <row r="6" spans="1:11" ht="10.5" customHeight="1" x14ac:dyDescent="0.2">
      <c r="A6" s="149"/>
      <c r="B6" s="150"/>
      <c r="C6" s="150"/>
      <c r="D6" s="150"/>
      <c r="E6" s="150"/>
      <c r="F6" s="150"/>
      <c r="G6" s="151" t="s">
        <v>290</v>
      </c>
      <c r="H6" s="97"/>
      <c r="I6" s="97"/>
      <c r="J6" s="97"/>
      <c r="K6" s="149"/>
    </row>
    <row r="7" spans="1:11" s="102" customFormat="1" ht="22.5" x14ac:dyDescent="0.2">
      <c r="A7" s="152" t="s">
        <v>55</v>
      </c>
      <c r="B7" s="100" t="s">
        <v>57</v>
      </c>
      <c r="C7" s="123" t="s">
        <v>337</v>
      </c>
      <c r="D7" s="123" t="s">
        <v>338</v>
      </c>
      <c r="E7" s="123" t="s">
        <v>339</v>
      </c>
      <c r="F7" s="100" t="s">
        <v>107</v>
      </c>
      <c r="G7" s="123" t="s">
        <v>301</v>
      </c>
      <c r="H7" s="123" t="s">
        <v>59</v>
      </c>
      <c r="I7" s="123" t="s">
        <v>60</v>
      </c>
      <c r="J7" s="123" t="s">
        <v>302</v>
      </c>
      <c r="K7" s="152" t="s">
        <v>55</v>
      </c>
    </row>
    <row r="8" spans="1:11" ht="11.25" x14ac:dyDescent="0.2">
      <c r="A8" s="111">
        <v>1</v>
      </c>
      <c r="B8" s="91" t="s">
        <v>69</v>
      </c>
      <c r="C8" s="141">
        <v>23377252</v>
      </c>
      <c r="D8" s="141">
        <v>3616436</v>
      </c>
      <c r="E8" s="141">
        <v>7763333</v>
      </c>
      <c r="F8" s="141">
        <f t="shared" ref="F8:F46" si="0">(C8+D8+E8)</f>
        <v>34757021</v>
      </c>
      <c r="G8" s="141">
        <v>174476</v>
      </c>
      <c r="H8" s="141">
        <v>150993</v>
      </c>
      <c r="I8" s="141">
        <v>122082</v>
      </c>
      <c r="J8" s="141">
        <v>5418190</v>
      </c>
      <c r="K8" s="111">
        <v>1</v>
      </c>
    </row>
    <row r="9" spans="1:11" ht="11.25" x14ac:dyDescent="0.2">
      <c r="A9" s="111">
        <v>2</v>
      </c>
      <c r="B9" s="91" t="s">
        <v>70</v>
      </c>
      <c r="C9" s="142">
        <v>2434259</v>
      </c>
      <c r="D9" s="142">
        <v>0</v>
      </c>
      <c r="E9" s="142">
        <v>780942</v>
      </c>
      <c r="F9" s="142">
        <f t="shared" si="0"/>
        <v>3215201</v>
      </c>
      <c r="G9" s="142">
        <v>6854</v>
      </c>
      <c r="H9" s="142">
        <v>0</v>
      </c>
      <c r="I9" s="142">
        <v>5367</v>
      </c>
      <c r="J9" s="142">
        <v>699071</v>
      </c>
      <c r="K9" s="111">
        <v>2</v>
      </c>
    </row>
    <row r="10" spans="1:11" ht="11.25" x14ac:dyDescent="0.2">
      <c r="A10" s="111">
        <v>3</v>
      </c>
      <c r="B10" s="91" t="s">
        <v>71</v>
      </c>
      <c r="C10" s="142">
        <v>1059871</v>
      </c>
      <c r="D10" s="142">
        <v>9281</v>
      </c>
      <c r="E10" s="142">
        <v>238121</v>
      </c>
      <c r="F10" s="142">
        <f t="shared" si="0"/>
        <v>1307273</v>
      </c>
      <c r="G10" s="142">
        <v>45508</v>
      </c>
      <c r="H10" s="142">
        <v>2858</v>
      </c>
      <c r="I10" s="142">
        <v>0</v>
      </c>
      <c r="J10" s="142">
        <v>401572</v>
      </c>
      <c r="K10" s="111">
        <v>3</v>
      </c>
    </row>
    <row r="11" spans="1:11" ht="11.25" x14ac:dyDescent="0.2">
      <c r="A11" s="111">
        <v>4</v>
      </c>
      <c r="B11" s="91" t="s">
        <v>72</v>
      </c>
      <c r="C11" s="142">
        <v>10834415</v>
      </c>
      <c r="D11" s="142">
        <v>262007</v>
      </c>
      <c r="E11" s="142">
        <v>1977708</v>
      </c>
      <c r="F11" s="142">
        <f t="shared" si="0"/>
        <v>13074130</v>
      </c>
      <c r="G11" s="142">
        <v>159451</v>
      </c>
      <c r="H11" s="142">
        <v>86867</v>
      </c>
      <c r="I11" s="142">
        <v>3978</v>
      </c>
      <c r="J11" s="142">
        <v>3422001</v>
      </c>
      <c r="K11" s="111">
        <v>4</v>
      </c>
    </row>
    <row r="12" spans="1:11" ht="11.25" x14ac:dyDescent="0.2">
      <c r="A12" s="111">
        <v>5</v>
      </c>
      <c r="B12" s="91" t="s">
        <v>73</v>
      </c>
      <c r="C12" s="142">
        <v>11382869</v>
      </c>
      <c r="D12" s="142">
        <v>0</v>
      </c>
      <c r="E12" s="142">
        <v>8433738</v>
      </c>
      <c r="F12" s="142">
        <f t="shared" si="0"/>
        <v>19816607</v>
      </c>
      <c r="G12" s="142">
        <v>386229</v>
      </c>
      <c r="H12" s="142">
        <v>0</v>
      </c>
      <c r="I12" s="142">
        <v>0</v>
      </c>
      <c r="J12" s="142">
        <v>1680004</v>
      </c>
      <c r="K12" s="111">
        <v>5</v>
      </c>
    </row>
    <row r="13" spans="1:11" ht="11.25" x14ac:dyDescent="0.2">
      <c r="A13" s="111">
        <v>6</v>
      </c>
      <c r="B13" s="91" t="s">
        <v>74</v>
      </c>
      <c r="C13" s="142">
        <v>1457894</v>
      </c>
      <c r="D13" s="142">
        <v>102519</v>
      </c>
      <c r="E13" s="142">
        <v>820717</v>
      </c>
      <c r="F13" s="142">
        <f t="shared" si="0"/>
        <v>2381130</v>
      </c>
      <c r="G13" s="142">
        <v>145797</v>
      </c>
      <c r="H13" s="142">
        <v>0</v>
      </c>
      <c r="I13" s="142">
        <v>0</v>
      </c>
      <c r="J13" s="142">
        <v>178840</v>
      </c>
      <c r="K13" s="111">
        <v>6</v>
      </c>
    </row>
    <row r="14" spans="1:11" ht="11.25" x14ac:dyDescent="0.2">
      <c r="A14" s="111">
        <v>7</v>
      </c>
      <c r="B14" s="91" t="s">
        <v>75</v>
      </c>
      <c r="C14" s="142">
        <v>1206845</v>
      </c>
      <c r="D14" s="142">
        <v>360980</v>
      </c>
      <c r="E14" s="142">
        <v>189304</v>
      </c>
      <c r="F14" s="142">
        <f t="shared" si="0"/>
        <v>1757129</v>
      </c>
      <c r="G14" s="142">
        <v>38634</v>
      </c>
      <c r="H14" s="142">
        <v>0</v>
      </c>
      <c r="I14" s="142">
        <v>0</v>
      </c>
      <c r="J14" s="142">
        <v>52568</v>
      </c>
      <c r="K14" s="111">
        <v>7</v>
      </c>
    </row>
    <row r="15" spans="1:11" ht="11.25" x14ac:dyDescent="0.2">
      <c r="A15" s="111">
        <v>8</v>
      </c>
      <c r="B15" s="91" t="s">
        <v>76</v>
      </c>
      <c r="C15" s="142">
        <v>6303361</v>
      </c>
      <c r="D15" s="142">
        <v>0</v>
      </c>
      <c r="E15" s="142">
        <v>1136370</v>
      </c>
      <c r="F15" s="142">
        <f t="shared" si="0"/>
        <v>7439731</v>
      </c>
      <c r="G15" s="142">
        <v>155401</v>
      </c>
      <c r="H15" s="142">
        <v>304345</v>
      </c>
      <c r="I15" s="142">
        <v>0</v>
      </c>
      <c r="J15" s="142">
        <v>1189253</v>
      </c>
      <c r="K15" s="111">
        <v>8</v>
      </c>
    </row>
    <row r="16" spans="1:11" ht="11.25" x14ac:dyDescent="0.2">
      <c r="A16" s="111">
        <v>9</v>
      </c>
      <c r="B16" s="91" t="s">
        <v>77</v>
      </c>
      <c r="C16" s="142">
        <v>285217</v>
      </c>
      <c r="D16" s="142">
        <v>0</v>
      </c>
      <c r="E16" s="142">
        <v>145299</v>
      </c>
      <c r="F16" s="142">
        <f t="shared" si="0"/>
        <v>430516</v>
      </c>
      <c r="G16" s="142">
        <v>37251</v>
      </c>
      <c r="H16" s="142">
        <v>0</v>
      </c>
      <c r="I16" s="142">
        <v>0</v>
      </c>
      <c r="J16" s="142">
        <v>9717</v>
      </c>
      <c r="K16" s="111">
        <v>9</v>
      </c>
    </row>
    <row r="17" spans="1:11" ht="11.25" x14ac:dyDescent="0.2">
      <c r="A17" s="111">
        <v>10</v>
      </c>
      <c r="B17" s="91" t="s">
        <v>78</v>
      </c>
      <c r="C17" s="142">
        <v>4928293</v>
      </c>
      <c r="D17" s="142">
        <v>617635</v>
      </c>
      <c r="E17" s="142">
        <v>802841</v>
      </c>
      <c r="F17" s="142">
        <f t="shared" si="0"/>
        <v>6348769</v>
      </c>
      <c r="G17" s="142">
        <v>0</v>
      </c>
      <c r="H17" s="142">
        <v>0</v>
      </c>
      <c r="I17" s="142">
        <v>0</v>
      </c>
      <c r="J17" s="142">
        <v>1278022</v>
      </c>
      <c r="K17" s="111">
        <v>10</v>
      </c>
    </row>
    <row r="18" spans="1:11" ht="11.25" x14ac:dyDescent="0.2">
      <c r="A18" s="111">
        <v>11</v>
      </c>
      <c r="B18" s="91" t="s">
        <v>79</v>
      </c>
      <c r="C18" s="142">
        <v>2947669</v>
      </c>
      <c r="D18" s="142">
        <v>61347</v>
      </c>
      <c r="E18" s="142">
        <v>2162371</v>
      </c>
      <c r="F18" s="142">
        <f t="shared" si="0"/>
        <v>5171387</v>
      </c>
      <c r="G18" s="142">
        <v>150195</v>
      </c>
      <c r="H18" s="142">
        <v>0</v>
      </c>
      <c r="I18" s="142">
        <v>0</v>
      </c>
      <c r="J18" s="142">
        <v>1983881</v>
      </c>
      <c r="K18" s="111">
        <v>11</v>
      </c>
    </row>
    <row r="19" spans="1:11" ht="11.25" x14ac:dyDescent="0.2">
      <c r="A19" s="111">
        <v>12</v>
      </c>
      <c r="B19" s="91" t="s">
        <v>80</v>
      </c>
      <c r="C19" s="142">
        <v>392606</v>
      </c>
      <c r="D19" s="142">
        <v>24483</v>
      </c>
      <c r="E19" s="142">
        <v>420840</v>
      </c>
      <c r="F19" s="142">
        <f t="shared" si="0"/>
        <v>837929</v>
      </c>
      <c r="G19" s="142">
        <v>79820</v>
      </c>
      <c r="H19" s="142">
        <v>0</v>
      </c>
      <c r="I19" s="142">
        <v>0</v>
      </c>
      <c r="J19" s="142">
        <v>17599</v>
      </c>
      <c r="K19" s="111">
        <v>12</v>
      </c>
    </row>
    <row r="20" spans="1:11" ht="11.25" x14ac:dyDescent="0.2">
      <c r="A20" s="111">
        <v>13</v>
      </c>
      <c r="B20" s="91" t="s">
        <v>81</v>
      </c>
      <c r="C20" s="142">
        <v>2793521</v>
      </c>
      <c r="D20" s="142">
        <v>224778</v>
      </c>
      <c r="E20" s="142">
        <v>1453376</v>
      </c>
      <c r="F20" s="142">
        <f t="shared" si="0"/>
        <v>4471675</v>
      </c>
      <c r="G20" s="142">
        <v>81436</v>
      </c>
      <c r="H20" s="142">
        <v>5000</v>
      </c>
      <c r="I20" s="142">
        <v>0</v>
      </c>
      <c r="J20" s="142">
        <v>473643</v>
      </c>
      <c r="K20" s="111">
        <v>13</v>
      </c>
    </row>
    <row r="21" spans="1:11" ht="11.25" x14ac:dyDescent="0.2">
      <c r="A21" s="111">
        <v>14</v>
      </c>
      <c r="B21" s="91" t="s">
        <v>82</v>
      </c>
      <c r="C21" s="142">
        <v>1446390</v>
      </c>
      <c r="D21" s="142">
        <v>188566</v>
      </c>
      <c r="E21" s="142">
        <v>355716</v>
      </c>
      <c r="F21" s="142">
        <f t="shared" si="0"/>
        <v>1990672</v>
      </c>
      <c r="G21" s="142">
        <v>89023</v>
      </c>
      <c r="H21" s="142">
        <v>0</v>
      </c>
      <c r="I21" s="142">
        <v>0</v>
      </c>
      <c r="J21" s="142">
        <v>335580</v>
      </c>
      <c r="K21" s="111">
        <v>14</v>
      </c>
    </row>
    <row r="22" spans="1:11" ht="11.25" x14ac:dyDescent="0.2">
      <c r="A22" s="111">
        <v>15</v>
      </c>
      <c r="B22" s="91" t="s">
        <v>83</v>
      </c>
      <c r="C22" s="142">
        <v>16872244</v>
      </c>
      <c r="D22" s="142">
        <v>4544450</v>
      </c>
      <c r="E22" s="142">
        <v>2818589</v>
      </c>
      <c r="F22" s="142">
        <f t="shared" si="0"/>
        <v>24235283</v>
      </c>
      <c r="G22" s="142">
        <v>219828</v>
      </c>
      <c r="H22" s="142">
        <v>0</v>
      </c>
      <c r="I22" s="142">
        <v>553297</v>
      </c>
      <c r="J22" s="142">
        <v>4075078</v>
      </c>
      <c r="K22" s="111">
        <v>15</v>
      </c>
    </row>
    <row r="23" spans="1:11" ht="11.25" x14ac:dyDescent="0.2">
      <c r="A23" s="111">
        <v>16</v>
      </c>
      <c r="B23" s="91" t="s">
        <v>84</v>
      </c>
      <c r="C23" s="142">
        <v>5086758</v>
      </c>
      <c r="D23" s="142">
        <v>127501</v>
      </c>
      <c r="E23" s="142">
        <v>731330</v>
      </c>
      <c r="F23" s="142">
        <f t="shared" si="0"/>
        <v>5945589</v>
      </c>
      <c r="G23" s="142">
        <v>183538</v>
      </c>
      <c r="H23" s="142">
        <v>0</v>
      </c>
      <c r="I23" s="142">
        <v>0</v>
      </c>
      <c r="J23" s="142">
        <v>1213956</v>
      </c>
      <c r="K23" s="111">
        <v>16</v>
      </c>
    </row>
    <row r="24" spans="1:11" ht="11.25" x14ac:dyDescent="0.2">
      <c r="A24" s="111">
        <v>17</v>
      </c>
      <c r="B24" s="91" t="s">
        <v>85</v>
      </c>
      <c r="C24" s="142">
        <v>1770966</v>
      </c>
      <c r="D24" s="142">
        <v>0</v>
      </c>
      <c r="E24" s="142">
        <v>651920</v>
      </c>
      <c r="F24" s="142">
        <f t="shared" si="0"/>
        <v>2422886</v>
      </c>
      <c r="G24" s="142">
        <v>32783</v>
      </c>
      <c r="H24" s="142">
        <v>0</v>
      </c>
      <c r="I24" s="142">
        <v>0</v>
      </c>
      <c r="J24" s="142">
        <v>120895</v>
      </c>
      <c r="K24" s="111">
        <v>17</v>
      </c>
    </row>
    <row r="25" spans="1:11" ht="11.25" x14ac:dyDescent="0.2">
      <c r="A25" s="111">
        <v>18</v>
      </c>
      <c r="B25" s="91" t="s">
        <v>86</v>
      </c>
      <c r="C25" s="142">
        <v>600893</v>
      </c>
      <c r="D25" s="142">
        <v>0</v>
      </c>
      <c r="E25" s="142">
        <v>89828</v>
      </c>
      <c r="F25" s="142">
        <f t="shared" si="0"/>
        <v>690721</v>
      </c>
      <c r="G25" s="142">
        <v>52888</v>
      </c>
      <c r="H25" s="142">
        <v>2862</v>
      </c>
      <c r="I25" s="142">
        <v>0</v>
      </c>
      <c r="J25" s="142">
        <v>97147</v>
      </c>
      <c r="K25" s="111">
        <v>18</v>
      </c>
    </row>
    <row r="26" spans="1:11" ht="11.25" x14ac:dyDescent="0.2">
      <c r="A26" s="111">
        <v>19</v>
      </c>
      <c r="B26" s="91" t="s">
        <v>87</v>
      </c>
      <c r="C26" s="142">
        <v>7437104</v>
      </c>
      <c r="D26" s="142">
        <v>658832</v>
      </c>
      <c r="E26" s="142">
        <v>1509256</v>
      </c>
      <c r="F26" s="142">
        <f t="shared" si="0"/>
        <v>9605192</v>
      </c>
      <c r="G26" s="142">
        <v>198568</v>
      </c>
      <c r="H26" s="142">
        <v>-485</v>
      </c>
      <c r="I26" s="142">
        <v>0</v>
      </c>
      <c r="J26" s="142">
        <v>584151</v>
      </c>
      <c r="K26" s="111">
        <v>19</v>
      </c>
    </row>
    <row r="27" spans="1:11" ht="11.25" x14ac:dyDescent="0.2">
      <c r="A27" s="111">
        <v>20</v>
      </c>
      <c r="B27" s="91" t="s">
        <v>88</v>
      </c>
      <c r="C27" s="142">
        <v>1413138</v>
      </c>
      <c r="D27" s="142">
        <v>1760458</v>
      </c>
      <c r="E27" s="142">
        <v>1308026</v>
      </c>
      <c r="F27" s="142">
        <f t="shared" si="0"/>
        <v>4481622</v>
      </c>
      <c r="G27" s="142">
        <v>5000</v>
      </c>
      <c r="H27" s="142">
        <v>0</v>
      </c>
      <c r="I27" s="142">
        <v>0</v>
      </c>
      <c r="J27" s="142">
        <v>231293</v>
      </c>
      <c r="K27" s="111">
        <v>20</v>
      </c>
    </row>
    <row r="28" spans="1:11" ht="11.25" x14ac:dyDescent="0.2">
      <c r="A28" s="111">
        <v>21</v>
      </c>
      <c r="B28" s="91" t="s">
        <v>89</v>
      </c>
      <c r="C28" s="142">
        <v>3089931</v>
      </c>
      <c r="D28" s="142">
        <v>0</v>
      </c>
      <c r="E28" s="142">
        <v>536366</v>
      </c>
      <c r="F28" s="142">
        <f t="shared" si="0"/>
        <v>3626297</v>
      </c>
      <c r="G28" s="142">
        <v>17690</v>
      </c>
      <c r="H28" s="142">
        <v>0</v>
      </c>
      <c r="I28" s="142">
        <v>0</v>
      </c>
      <c r="J28" s="142">
        <v>1333119</v>
      </c>
      <c r="K28" s="111">
        <v>21</v>
      </c>
    </row>
    <row r="29" spans="1:11" ht="11.25" x14ac:dyDescent="0.2">
      <c r="A29" s="111">
        <v>22</v>
      </c>
      <c r="B29" s="91" t="s">
        <v>90</v>
      </c>
      <c r="C29" s="142">
        <v>563478</v>
      </c>
      <c r="D29" s="142">
        <v>0</v>
      </c>
      <c r="E29" s="142">
        <v>396934</v>
      </c>
      <c r="F29" s="142">
        <f t="shared" si="0"/>
        <v>960412</v>
      </c>
      <c r="G29" s="142">
        <v>88605</v>
      </c>
      <c r="H29" s="142">
        <v>0</v>
      </c>
      <c r="I29" s="142">
        <v>0</v>
      </c>
      <c r="J29" s="142">
        <v>12162</v>
      </c>
      <c r="K29" s="111">
        <v>22</v>
      </c>
    </row>
    <row r="30" spans="1:11" ht="11.25" x14ac:dyDescent="0.2">
      <c r="A30" s="111">
        <v>23</v>
      </c>
      <c r="B30" s="91" t="s">
        <v>91</v>
      </c>
      <c r="C30" s="142">
        <v>27578328</v>
      </c>
      <c r="D30" s="142">
        <v>2364756</v>
      </c>
      <c r="E30" s="142">
        <v>5814684</v>
      </c>
      <c r="F30" s="142">
        <f t="shared" si="0"/>
        <v>35757768</v>
      </c>
      <c r="G30" s="142">
        <v>185999</v>
      </c>
      <c r="H30" s="142">
        <v>1435</v>
      </c>
      <c r="I30" s="142">
        <v>0</v>
      </c>
      <c r="J30" s="142">
        <v>8657412</v>
      </c>
      <c r="K30" s="111">
        <v>23</v>
      </c>
    </row>
    <row r="31" spans="1:11" ht="11.25" x14ac:dyDescent="0.2">
      <c r="A31" s="111">
        <v>24</v>
      </c>
      <c r="B31" s="91" t="s">
        <v>92</v>
      </c>
      <c r="C31" s="142">
        <v>24429897</v>
      </c>
      <c r="D31" s="142">
        <v>25736384</v>
      </c>
      <c r="E31" s="142">
        <v>10715932</v>
      </c>
      <c r="F31" s="142">
        <f t="shared" si="0"/>
        <v>60882213</v>
      </c>
      <c r="G31" s="142">
        <v>185319</v>
      </c>
      <c r="H31" s="142">
        <v>0</v>
      </c>
      <c r="I31" s="142">
        <v>0</v>
      </c>
      <c r="J31" s="142">
        <v>7520035</v>
      </c>
      <c r="K31" s="111">
        <v>24</v>
      </c>
    </row>
    <row r="32" spans="1:11" ht="11.25" x14ac:dyDescent="0.2">
      <c r="A32" s="111">
        <v>25</v>
      </c>
      <c r="B32" s="91" t="s">
        <v>93</v>
      </c>
      <c r="C32" s="142">
        <v>414545</v>
      </c>
      <c r="D32" s="142">
        <v>21910</v>
      </c>
      <c r="E32" s="142">
        <v>57047</v>
      </c>
      <c r="F32" s="142">
        <f t="shared" si="0"/>
        <v>493502</v>
      </c>
      <c r="G32" s="142">
        <v>22362</v>
      </c>
      <c r="H32" s="142">
        <v>0</v>
      </c>
      <c r="I32" s="142">
        <v>0</v>
      </c>
      <c r="J32" s="142">
        <v>14087</v>
      </c>
      <c r="K32" s="111">
        <v>25</v>
      </c>
    </row>
    <row r="33" spans="1:11" ht="11.25" x14ac:dyDescent="0.2">
      <c r="A33" s="111">
        <v>26</v>
      </c>
      <c r="B33" s="91" t="s">
        <v>94</v>
      </c>
      <c r="C33" s="142">
        <v>1725850</v>
      </c>
      <c r="D33" s="142">
        <v>0</v>
      </c>
      <c r="E33" s="142">
        <v>761553</v>
      </c>
      <c r="F33" s="142">
        <f t="shared" si="0"/>
        <v>2487403</v>
      </c>
      <c r="G33" s="142">
        <v>148257</v>
      </c>
      <c r="H33" s="142">
        <v>0</v>
      </c>
      <c r="I33" s="142">
        <v>0</v>
      </c>
      <c r="J33" s="142">
        <v>740151</v>
      </c>
      <c r="K33" s="111">
        <v>26</v>
      </c>
    </row>
    <row r="34" spans="1:11" ht="11.25" x14ac:dyDescent="0.2">
      <c r="A34" s="111">
        <v>27</v>
      </c>
      <c r="B34" s="91" t="s">
        <v>95</v>
      </c>
      <c r="C34" s="142">
        <v>786793</v>
      </c>
      <c r="D34" s="142">
        <v>0</v>
      </c>
      <c r="E34" s="142">
        <v>830673</v>
      </c>
      <c r="F34" s="142">
        <f t="shared" si="0"/>
        <v>1617466</v>
      </c>
      <c r="G34" s="142">
        <v>146721</v>
      </c>
      <c r="H34" s="142">
        <v>960</v>
      </c>
      <c r="I34" s="142">
        <v>0</v>
      </c>
      <c r="J34" s="142">
        <v>358128</v>
      </c>
      <c r="K34" s="111">
        <v>27</v>
      </c>
    </row>
    <row r="35" spans="1:11" ht="11.25" x14ac:dyDescent="0.2">
      <c r="A35" s="111">
        <v>28</v>
      </c>
      <c r="B35" s="91" t="s">
        <v>96</v>
      </c>
      <c r="C35" s="142">
        <v>9578437</v>
      </c>
      <c r="D35" s="142">
        <v>2924739</v>
      </c>
      <c r="E35" s="142">
        <v>2210614</v>
      </c>
      <c r="F35" s="142">
        <f t="shared" si="0"/>
        <v>14713790</v>
      </c>
      <c r="G35" s="142">
        <v>659917</v>
      </c>
      <c r="H35" s="142">
        <v>0</v>
      </c>
      <c r="I35" s="142">
        <v>0</v>
      </c>
      <c r="J35" s="142">
        <v>2831017</v>
      </c>
      <c r="K35" s="111">
        <v>28</v>
      </c>
    </row>
    <row r="36" spans="1:11" ht="11.25" x14ac:dyDescent="0.2">
      <c r="A36" s="111">
        <v>29</v>
      </c>
      <c r="B36" s="91" t="s">
        <v>97</v>
      </c>
      <c r="C36" s="142">
        <v>1270892</v>
      </c>
      <c r="D36" s="142">
        <v>42219</v>
      </c>
      <c r="E36" s="142">
        <v>749047</v>
      </c>
      <c r="F36" s="142">
        <f t="shared" si="0"/>
        <v>2062158</v>
      </c>
      <c r="G36" s="142">
        <v>153123</v>
      </c>
      <c r="H36" s="142">
        <v>0</v>
      </c>
      <c r="I36" s="142">
        <v>0</v>
      </c>
      <c r="J36" s="142">
        <v>124239</v>
      </c>
      <c r="K36" s="111">
        <v>29</v>
      </c>
    </row>
    <row r="37" spans="1:11" ht="11.25" x14ac:dyDescent="0.2">
      <c r="A37" s="111">
        <v>30</v>
      </c>
      <c r="B37" s="91" t="s">
        <v>98</v>
      </c>
      <c r="C37" s="142">
        <v>15441493</v>
      </c>
      <c r="D37" s="142">
        <v>925129</v>
      </c>
      <c r="E37" s="142">
        <v>5039907</v>
      </c>
      <c r="F37" s="142">
        <f t="shared" si="0"/>
        <v>21406529</v>
      </c>
      <c r="G37" s="142">
        <v>179718</v>
      </c>
      <c r="H37" s="142">
        <v>642081</v>
      </c>
      <c r="I37" s="142">
        <v>13478</v>
      </c>
      <c r="J37" s="142">
        <v>198765</v>
      </c>
      <c r="K37" s="111">
        <v>30</v>
      </c>
    </row>
    <row r="38" spans="1:11" ht="11.25" x14ac:dyDescent="0.2">
      <c r="A38" s="111">
        <v>31</v>
      </c>
      <c r="B38" s="91" t="s">
        <v>99</v>
      </c>
      <c r="C38" s="142">
        <v>7760505</v>
      </c>
      <c r="D38" s="142">
        <v>267220</v>
      </c>
      <c r="E38" s="142">
        <v>4080759</v>
      </c>
      <c r="F38" s="142">
        <f t="shared" si="0"/>
        <v>12108484</v>
      </c>
      <c r="G38" s="142">
        <v>165055</v>
      </c>
      <c r="H38" s="142">
        <v>302208</v>
      </c>
      <c r="I38" s="142">
        <v>23431</v>
      </c>
      <c r="J38" s="142">
        <v>784945</v>
      </c>
      <c r="K38" s="111">
        <v>31</v>
      </c>
    </row>
    <row r="39" spans="1:11" ht="11.25" x14ac:dyDescent="0.2">
      <c r="A39" s="111">
        <v>32</v>
      </c>
      <c r="B39" s="91" t="s">
        <v>100</v>
      </c>
      <c r="C39" s="142">
        <v>4514999</v>
      </c>
      <c r="D39" s="142">
        <v>631371</v>
      </c>
      <c r="E39" s="142">
        <v>1208127</v>
      </c>
      <c r="F39" s="142">
        <f t="shared" si="0"/>
        <v>6354497</v>
      </c>
      <c r="G39" s="142">
        <v>147217</v>
      </c>
      <c r="H39" s="142">
        <v>0</v>
      </c>
      <c r="I39" s="142">
        <v>0</v>
      </c>
      <c r="J39" s="142">
        <v>713237</v>
      </c>
      <c r="K39" s="111">
        <v>32</v>
      </c>
    </row>
    <row r="40" spans="1:11" ht="11.25" x14ac:dyDescent="0.2">
      <c r="A40" s="111">
        <v>33</v>
      </c>
      <c r="B40" s="91" t="s">
        <v>101</v>
      </c>
      <c r="C40" s="142">
        <v>2381260</v>
      </c>
      <c r="D40" s="142">
        <v>15000</v>
      </c>
      <c r="E40" s="142">
        <v>1149808</v>
      </c>
      <c r="F40" s="142">
        <f t="shared" si="0"/>
        <v>3546068</v>
      </c>
      <c r="G40" s="142">
        <v>152129</v>
      </c>
      <c r="H40" s="142">
        <v>0</v>
      </c>
      <c r="I40" s="142">
        <v>0</v>
      </c>
      <c r="J40" s="142">
        <v>493741</v>
      </c>
      <c r="K40" s="111">
        <v>33</v>
      </c>
    </row>
    <row r="41" spans="1:11" ht="11.25" x14ac:dyDescent="0.2">
      <c r="A41" s="111">
        <v>34</v>
      </c>
      <c r="B41" s="91" t="s">
        <v>102</v>
      </c>
      <c r="C41" s="142">
        <v>7884037</v>
      </c>
      <c r="D41" s="142">
        <v>415000</v>
      </c>
      <c r="E41" s="142">
        <v>2927750</v>
      </c>
      <c r="F41" s="142">
        <f t="shared" si="0"/>
        <v>11226787</v>
      </c>
      <c r="G41" s="142">
        <v>172275</v>
      </c>
      <c r="H41" s="142">
        <v>7179</v>
      </c>
      <c r="I41" s="142">
        <v>114795</v>
      </c>
      <c r="J41" s="142">
        <v>1056185</v>
      </c>
      <c r="K41" s="111">
        <v>34</v>
      </c>
    </row>
    <row r="42" spans="1:11" ht="11.25" x14ac:dyDescent="0.2">
      <c r="A42" s="111">
        <v>35</v>
      </c>
      <c r="B42" s="91" t="s">
        <v>103</v>
      </c>
      <c r="C42" s="142">
        <v>43768393</v>
      </c>
      <c r="D42" s="142">
        <v>13210366</v>
      </c>
      <c r="E42" s="142">
        <v>17615908</v>
      </c>
      <c r="F42" s="142">
        <f t="shared" si="0"/>
        <v>74594667</v>
      </c>
      <c r="G42" s="142">
        <v>253288</v>
      </c>
      <c r="H42" s="142">
        <v>0</v>
      </c>
      <c r="I42" s="142">
        <v>0</v>
      </c>
      <c r="J42" s="142">
        <v>24174716</v>
      </c>
      <c r="K42" s="111">
        <v>35</v>
      </c>
    </row>
    <row r="43" spans="1:11" ht="11.25" x14ac:dyDescent="0.2">
      <c r="A43" s="111">
        <v>36</v>
      </c>
      <c r="B43" s="91" t="s">
        <v>104</v>
      </c>
      <c r="C43" s="142">
        <v>3381834</v>
      </c>
      <c r="D43" s="142">
        <v>35244</v>
      </c>
      <c r="E43" s="142">
        <v>1593611</v>
      </c>
      <c r="F43" s="142">
        <f t="shared" si="0"/>
        <v>5010689</v>
      </c>
      <c r="G43" s="142">
        <v>151583</v>
      </c>
      <c r="H43" s="142">
        <v>2490</v>
      </c>
      <c r="I43" s="142">
        <v>0</v>
      </c>
      <c r="J43" s="142">
        <v>264578</v>
      </c>
      <c r="K43" s="111">
        <v>36</v>
      </c>
    </row>
    <row r="44" spans="1:11" ht="11.25" x14ac:dyDescent="0.2">
      <c r="A44" s="111">
        <v>37</v>
      </c>
      <c r="B44" s="91" t="s">
        <v>105</v>
      </c>
      <c r="C44" s="142">
        <v>1218835</v>
      </c>
      <c r="D44" s="142">
        <v>0</v>
      </c>
      <c r="E44" s="142">
        <v>763477</v>
      </c>
      <c r="F44" s="142">
        <f t="shared" si="0"/>
        <v>1982312</v>
      </c>
      <c r="G44" s="142">
        <v>44242</v>
      </c>
      <c r="H44" s="142">
        <v>0</v>
      </c>
      <c r="I44" s="142">
        <v>0</v>
      </c>
      <c r="J44" s="142">
        <v>421287</v>
      </c>
      <c r="K44" s="111">
        <v>37</v>
      </c>
    </row>
    <row r="45" spans="1:11" ht="11.25" x14ac:dyDescent="0.2">
      <c r="A45" s="108">
        <v>38</v>
      </c>
      <c r="B45" s="91" t="s">
        <v>106</v>
      </c>
      <c r="C45" s="143">
        <v>2720120</v>
      </c>
      <c r="D45" s="143">
        <v>0</v>
      </c>
      <c r="E45" s="143">
        <v>640241</v>
      </c>
      <c r="F45" s="143">
        <f t="shared" si="0"/>
        <v>3360361</v>
      </c>
      <c r="G45" s="143">
        <v>99953</v>
      </c>
      <c r="H45" s="143">
        <v>10385</v>
      </c>
      <c r="I45" s="143">
        <v>0</v>
      </c>
      <c r="J45" s="143">
        <v>575775</v>
      </c>
      <c r="K45" s="108">
        <v>38</v>
      </c>
    </row>
    <row r="46" spans="1:11" ht="11.25" x14ac:dyDescent="0.2">
      <c r="A46" s="108">
        <f>A45</f>
        <v>38</v>
      </c>
      <c r="B46" s="109" t="s">
        <v>107</v>
      </c>
      <c r="C46" s="144">
        <f>SUM(C8:C45)</f>
        <v>262541192</v>
      </c>
      <c r="D46" s="144">
        <f>SUM(D8:D45)</f>
        <v>59148611</v>
      </c>
      <c r="E46" s="144">
        <f>SUM(E8:E45)</f>
        <v>90882063</v>
      </c>
      <c r="F46" s="144">
        <f t="shared" si="0"/>
        <v>412571866</v>
      </c>
      <c r="G46" s="144">
        <f>SUM(G8:G45)</f>
        <v>5216133</v>
      </c>
      <c r="H46" s="144">
        <f>SUM(H8:H45)</f>
        <v>1519178</v>
      </c>
      <c r="I46" s="144">
        <f>SUM(I8:I45)</f>
        <v>836428</v>
      </c>
      <c r="J46" s="144">
        <f>SUM(J8:J45)</f>
        <v>73736040</v>
      </c>
      <c r="K46" s="108">
        <f>K45</f>
        <v>38</v>
      </c>
    </row>
    <row r="47" spans="1:11" ht="9.75" customHeight="1" x14ac:dyDescent="0.2">
      <c r="A47" s="148"/>
      <c r="B47" s="91"/>
      <c r="C47" s="154"/>
      <c r="D47" s="154"/>
      <c r="E47" s="154"/>
      <c r="F47" s="154"/>
      <c r="G47" s="154"/>
      <c r="H47" s="154"/>
      <c r="I47" s="154"/>
      <c r="J47" s="154"/>
      <c r="K47" s="139"/>
    </row>
    <row r="48" spans="1:11" ht="9.75" customHeight="1" x14ac:dyDescent="0.2">
      <c r="A48" s="148"/>
      <c r="B48" s="91"/>
      <c r="C48" s="92"/>
      <c r="D48" s="92"/>
      <c r="E48" s="92"/>
      <c r="F48" s="92"/>
      <c r="G48" s="92"/>
      <c r="H48" s="92"/>
      <c r="I48" s="92"/>
      <c r="J48" s="92"/>
      <c r="K48" s="92"/>
    </row>
    <row r="49" spans="1:11" ht="9.75" customHeight="1" x14ac:dyDescent="0.2">
      <c r="A49" s="148"/>
      <c r="B49" s="91"/>
      <c r="C49" s="92"/>
      <c r="D49" s="92"/>
      <c r="E49" s="92"/>
      <c r="F49" s="92"/>
      <c r="G49" s="92"/>
      <c r="H49" s="92"/>
      <c r="I49" s="92"/>
      <c r="J49" s="92"/>
      <c r="K49" s="92"/>
    </row>
    <row r="50" spans="1:11" ht="9.75" customHeight="1" x14ac:dyDescent="0.2">
      <c r="A50" s="148"/>
      <c r="B50" s="91"/>
      <c r="C50" s="92"/>
      <c r="D50" s="92"/>
      <c r="E50" s="92"/>
      <c r="F50" s="92"/>
      <c r="G50" s="92"/>
      <c r="H50" s="92"/>
      <c r="I50" s="92"/>
      <c r="J50" s="92"/>
      <c r="K50" s="92"/>
    </row>
    <row r="111" spans="1:12" s="114" customFormat="1" ht="10.5" customHeight="1" x14ac:dyDescent="0.2">
      <c r="A111" s="93"/>
      <c r="B111" s="93"/>
      <c r="C111" s="93"/>
      <c r="D111" s="93"/>
      <c r="E111" s="93"/>
      <c r="F111" s="93"/>
      <c r="G111" s="93"/>
      <c r="H111" s="93"/>
      <c r="I111" s="93"/>
      <c r="J111" s="93"/>
      <c r="K111" s="93"/>
      <c r="L111" s="93"/>
    </row>
    <row r="112" spans="1:12" s="114" customFormat="1" ht="10.5" customHeight="1" x14ac:dyDescent="0.2">
      <c r="A112" s="93"/>
      <c r="B112" s="93"/>
      <c r="C112" s="93"/>
      <c r="D112" s="93"/>
      <c r="E112" s="93"/>
      <c r="F112" s="93"/>
      <c r="G112" s="93"/>
      <c r="H112" s="93"/>
      <c r="I112" s="93"/>
      <c r="J112" s="93"/>
      <c r="K112" s="93"/>
      <c r="L112" s="93"/>
    </row>
    <row r="113" spans="1:12" s="114" customFormat="1" ht="10.5" customHeight="1" x14ac:dyDescent="0.2">
      <c r="A113" s="93"/>
      <c r="B113" s="93"/>
      <c r="C113" s="93"/>
      <c r="D113" s="93"/>
      <c r="E113" s="93"/>
      <c r="F113" s="93"/>
      <c r="G113" s="93"/>
      <c r="H113" s="93"/>
      <c r="I113" s="93"/>
      <c r="J113" s="93"/>
      <c r="K113" s="93"/>
      <c r="L113" s="93"/>
    </row>
    <row r="114" spans="1:12" s="114" customFormat="1" ht="10.5" customHeight="1" x14ac:dyDescent="0.2">
      <c r="A114" s="93"/>
      <c r="B114" s="93"/>
      <c r="C114" s="93"/>
      <c r="D114" s="93"/>
      <c r="E114" s="93"/>
      <c r="F114" s="93"/>
      <c r="G114" s="93"/>
      <c r="H114" s="93"/>
      <c r="I114" s="93"/>
      <c r="J114" s="93"/>
      <c r="K114" s="93"/>
      <c r="L114" s="93"/>
    </row>
    <row r="115" spans="1:12" ht="10.5" customHeight="1" x14ac:dyDescent="0.2"/>
    <row r="116" spans="1:12" ht="10.5" customHeight="1" x14ac:dyDescent="0.2"/>
    <row r="117" spans="1:12" ht="10.5" customHeight="1" x14ac:dyDescent="0.2"/>
    <row r="118" spans="1:12" ht="10.5" customHeight="1" x14ac:dyDescent="0.2"/>
    <row r="119" spans="1:12" ht="10.5" customHeight="1" x14ac:dyDescent="0.2"/>
    <row r="120" spans="1:12" ht="10.5" customHeight="1" x14ac:dyDescent="0.2"/>
    <row r="121" spans="1:12" ht="10.5" customHeight="1" x14ac:dyDescent="0.2"/>
    <row r="122" spans="1:12" ht="10.5" customHeight="1" x14ac:dyDescent="0.2"/>
    <row r="123" spans="1:12" ht="10.5" customHeight="1" x14ac:dyDescent="0.2"/>
    <row r="124" spans="1:12" ht="10.5" customHeight="1" x14ac:dyDescent="0.2"/>
    <row r="187" spans="1:12" s="114" customFormat="1" ht="10.5" customHeight="1" x14ac:dyDescent="0.2">
      <c r="A187" s="93"/>
      <c r="B187" s="93"/>
      <c r="C187" s="93"/>
      <c r="D187" s="93"/>
      <c r="E187" s="93"/>
      <c r="F187" s="93"/>
      <c r="G187" s="93"/>
      <c r="H187" s="93"/>
      <c r="I187" s="93"/>
      <c r="J187" s="93"/>
      <c r="K187" s="93"/>
      <c r="L187" s="93"/>
    </row>
    <row r="188" spans="1:12" s="114" customFormat="1" ht="10.5" customHeight="1" x14ac:dyDescent="0.2">
      <c r="A188" s="93"/>
      <c r="B188" s="93"/>
      <c r="C188" s="93"/>
      <c r="D188" s="93"/>
      <c r="E188" s="93"/>
      <c r="F188" s="93"/>
      <c r="G188" s="93"/>
      <c r="H188" s="93"/>
      <c r="I188" s="93"/>
      <c r="J188" s="93"/>
      <c r="K188" s="93"/>
      <c r="L188" s="93"/>
    </row>
    <row r="189" spans="1:12" s="114" customFormat="1" ht="10.5" customHeight="1" x14ac:dyDescent="0.2">
      <c r="A189" s="93"/>
      <c r="B189" s="93"/>
      <c r="C189" s="93"/>
      <c r="D189" s="93"/>
      <c r="E189" s="93"/>
      <c r="F189" s="93"/>
      <c r="G189" s="93"/>
      <c r="H189" s="93"/>
      <c r="I189" s="93"/>
      <c r="J189" s="93"/>
      <c r="K189" s="93"/>
      <c r="L189" s="93"/>
    </row>
    <row r="190" spans="1:12" s="114" customFormat="1" ht="10.5" customHeight="1" x14ac:dyDescent="0.2">
      <c r="A190" s="93"/>
      <c r="B190" s="93"/>
      <c r="C190" s="93"/>
      <c r="D190" s="93"/>
      <c r="E190" s="93"/>
      <c r="F190" s="93"/>
      <c r="G190" s="93"/>
      <c r="H190" s="93"/>
      <c r="I190" s="93"/>
      <c r="J190" s="93"/>
      <c r="K190" s="93"/>
      <c r="L190" s="93"/>
    </row>
    <row r="191" spans="1:12" ht="10.5" customHeight="1" x14ac:dyDescent="0.2"/>
    <row r="192" spans="1:12" ht="10.5" customHeight="1" x14ac:dyDescent="0.2"/>
    <row r="193" ht="10.5" customHeight="1" x14ac:dyDescent="0.2"/>
    <row r="194" ht="10.5" customHeight="1" x14ac:dyDescent="0.2"/>
    <row r="195" ht="10.5" customHeight="1" x14ac:dyDescent="0.2"/>
    <row r="196" ht="10.5" customHeight="1" x14ac:dyDescent="0.2"/>
    <row r="197" ht="10.5" customHeight="1" x14ac:dyDescent="0.2"/>
    <row r="198" ht="10.5" customHeight="1" x14ac:dyDescent="0.2"/>
    <row r="199" ht="10.5" customHeight="1" x14ac:dyDescent="0.2"/>
    <row r="200" ht="10.5" customHeight="1" x14ac:dyDescent="0.2"/>
    <row r="246" ht="12.2" customHeight="1" x14ac:dyDescent="0.2"/>
  </sheetData>
  <printOptions gridLines="1" gridLinesSet="0"/>
  <pageMargins left="0.5" right="0.5" top="0.5" bottom="0.25" header="0" footer="0"/>
  <pageSetup paperSize="5" pageOrder="overThenDown" orientation="landscape" r:id="rId1"/>
  <headerFooter alignWithMargins="0"/>
  <rowBreaks count="1" manualBreakCount="1">
    <brk id="187" max="40"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workbookViewId="0"/>
  </sheetViews>
  <sheetFormatPr defaultRowHeight="11.25" x14ac:dyDescent="0.2"/>
  <cols>
    <col min="1" max="1" width="4.5" style="93" bestFit="1" customWidth="1"/>
    <col min="2" max="2" width="14.1640625" style="93" bestFit="1" customWidth="1"/>
    <col min="3" max="3" width="17.6640625" style="93" customWidth="1"/>
    <col min="4" max="4" width="15.33203125" style="93" customWidth="1"/>
    <col min="5" max="5" width="13.83203125" style="93" bestFit="1" customWidth="1"/>
    <col min="6" max="6" width="13.83203125" style="93" customWidth="1"/>
    <col min="7" max="7" width="21.83203125" style="93" customWidth="1"/>
    <col min="8" max="8" width="16.1640625" style="93" customWidth="1"/>
    <col min="9" max="9" width="13" style="93" customWidth="1"/>
    <col min="10" max="10" width="13.6640625" style="93" bestFit="1" customWidth="1"/>
    <col min="11" max="16384" width="9.33203125" style="93"/>
  </cols>
  <sheetData>
    <row r="1" spans="1:11" s="114" customFormat="1" ht="10.5" customHeight="1" x14ac:dyDescent="0.2">
      <c r="A1" s="90" t="s">
        <v>46</v>
      </c>
      <c r="B1" s="91"/>
      <c r="C1" s="90"/>
      <c r="D1" s="90"/>
      <c r="E1" s="90"/>
      <c r="F1" s="118"/>
      <c r="G1" s="119"/>
      <c r="H1" s="90"/>
      <c r="I1" s="90"/>
      <c r="J1" s="135"/>
      <c r="K1" s="118"/>
    </row>
    <row r="2" spans="1:11" s="114" customFormat="1" ht="10.5" customHeight="1" x14ac:dyDescent="0.2">
      <c r="A2" s="90" t="s">
        <v>336</v>
      </c>
      <c r="B2" s="91"/>
      <c r="C2" s="90"/>
      <c r="D2" s="90"/>
      <c r="E2" s="90"/>
      <c r="F2" s="118"/>
      <c r="G2" s="119"/>
      <c r="H2" s="90"/>
      <c r="I2" s="90"/>
      <c r="J2" s="135"/>
      <c r="K2" s="118"/>
    </row>
    <row r="3" spans="1:11" s="114" customFormat="1" ht="10.5" customHeight="1" x14ac:dyDescent="0.2">
      <c r="A3" s="117" t="s">
        <v>48</v>
      </c>
      <c r="B3" s="91"/>
      <c r="C3" s="90"/>
      <c r="D3" s="90"/>
      <c r="E3" s="90"/>
      <c r="F3" s="118"/>
      <c r="G3" s="117"/>
      <c r="H3" s="90"/>
      <c r="I3" s="90"/>
      <c r="J3" s="90"/>
      <c r="K3" s="90"/>
    </row>
    <row r="4" spans="1:11" s="114" customFormat="1" ht="10.5" customHeight="1" x14ac:dyDescent="0.2">
      <c r="A4" s="117"/>
      <c r="B4" s="91"/>
      <c r="C4" s="90"/>
      <c r="D4" s="90"/>
      <c r="E4" s="90"/>
      <c r="F4" s="118"/>
      <c r="G4" s="117"/>
      <c r="H4" s="90"/>
      <c r="I4" s="90"/>
      <c r="J4" s="90"/>
      <c r="K4" s="90"/>
    </row>
    <row r="5" spans="1:11" ht="10.5" customHeight="1" x14ac:dyDescent="0.2">
      <c r="A5" s="91"/>
      <c r="B5" s="91"/>
      <c r="C5" s="91"/>
      <c r="D5" s="91"/>
      <c r="E5" s="91"/>
      <c r="F5" s="91"/>
      <c r="G5" s="91"/>
      <c r="H5" s="91"/>
      <c r="I5" s="91"/>
      <c r="J5" s="91"/>
      <c r="K5" s="91"/>
    </row>
    <row r="6" spans="1:11" ht="10.5" customHeight="1" x14ac:dyDescent="0.2">
      <c r="A6" s="149"/>
      <c r="B6" s="150"/>
      <c r="C6" s="150"/>
      <c r="D6" s="150"/>
      <c r="E6" s="150"/>
      <c r="F6" s="150"/>
      <c r="G6" s="151" t="s">
        <v>290</v>
      </c>
      <c r="H6" s="97"/>
      <c r="I6" s="97"/>
      <c r="J6" s="97"/>
      <c r="K6" s="149"/>
    </row>
    <row r="7" spans="1:11" s="102" customFormat="1" ht="22.5" x14ac:dyDescent="0.2">
      <c r="A7" s="152" t="s">
        <v>55</v>
      </c>
      <c r="B7" s="100" t="s">
        <v>57</v>
      </c>
      <c r="C7" s="123" t="s">
        <v>337</v>
      </c>
      <c r="D7" s="123" t="s">
        <v>338</v>
      </c>
      <c r="E7" s="123" t="s">
        <v>339</v>
      </c>
      <c r="F7" s="100" t="s">
        <v>107</v>
      </c>
      <c r="G7" s="123" t="s">
        <v>301</v>
      </c>
      <c r="H7" s="123" t="s">
        <v>59</v>
      </c>
      <c r="I7" s="123" t="s">
        <v>60</v>
      </c>
      <c r="J7" s="123" t="s">
        <v>302</v>
      </c>
      <c r="K7" s="152" t="s">
        <v>55</v>
      </c>
    </row>
    <row r="8" spans="1:11" x14ac:dyDescent="0.2">
      <c r="A8" s="111">
        <v>1</v>
      </c>
      <c r="B8" s="111" t="s">
        <v>108</v>
      </c>
      <c r="C8" s="141">
        <v>549139</v>
      </c>
      <c r="D8" s="141">
        <v>66460</v>
      </c>
      <c r="E8" s="141">
        <v>534272</v>
      </c>
      <c r="F8" s="141">
        <f t="shared" ref="F8:F71" si="0">(C8+D8+E8)</f>
        <v>1149871</v>
      </c>
      <c r="G8" s="141">
        <v>482754</v>
      </c>
      <c r="H8" s="141">
        <v>0</v>
      </c>
      <c r="I8" s="141">
        <v>0</v>
      </c>
      <c r="J8" s="141">
        <v>71913</v>
      </c>
      <c r="K8" s="111">
        <v>1</v>
      </c>
    </row>
    <row r="9" spans="1:11" x14ac:dyDescent="0.2">
      <c r="A9" s="111">
        <v>2</v>
      </c>
      <c r="B9" s="111" t="s">
        <v>109</v>
      </c>
      <c r="C9" s="142">
        <v>2661594</v>
      </c>
      <c r="D9" s="142">
        <v>872755</v>
      </c>
      <c r="E9" s="142">
        <v>4997402</v>
      </c>
      <c r="F9" s="142">
        <f t="shared" si="0"/>
        <v>8531751</v>
      </c>
      <c r="G9" s="142">
        <v>392344</v>
      </c>
      <c r="H9" s="142">
        <v>9733</v>
      </c>
      <c r="I9" s="142">
        <v>0</v>
      </c>
      <c r="J9" s="142">
        <v>614456</v>
      </c>
      <c r="K9" s="111">
        <v>2</v>
      </c>
    </row>
    <row r="10" spans="1:11" x14ac:dyDescent="0.2">
      <c r="A10" s="111">
        <v>3</v>
      </c>
      <c r="B10" s="111" t="s">
        <v>110</v>
      </c>
      <c r="C10" s="142">
        <v>2779225</v>
      </c>
      <c r="D10" s="142">
        <v>11800</v>
      </c>
      <c r="E10" s="142">
        <v>220601</v>
      </c>
      <c r="F10" s="142">
        <f t="shared" si="0"/>
        <v>3011626</v>
      </c>
      <c r="G10" s="142">
        <v>35246</v>
      </c>
      <c r="H10" s="142">
        <v>2073835</v>
      </c>
      <c r="I10" s="142">
        <v>0</v>
      </c>
      <c r="J10" s="142">
        <v>37736</v>
      </c>
      <c r="K10" s="111">
        <v>3</v>
      </c>
    </row>
    <row r="11" spans="1:11" x14ac:dyDescent="0.2">
      <c r="A11" s="111">
        <v>4</v>
      </c>
      <c r="B11" s="111" t="s">
        <v>111</v>
      </c>
      <c r="C11" s="142">
        <v>280337</v>
      </c>
      <c r="D11" s="142">
        <v>0</v>
      </c>
      <c r="E11" s="142">
        <v>321350</v>
      </c>
      <c r="F11" s="142">
        <f t="shared" si="0"/>
        <v>601687</v>
      </c>
      <c r="G11" s="142">
        <v>58958</v>
      </c>
      <c r="H11" s="142">
        <v>0</v>
      </c>
      <c r="I11" s="142">
        <v>0</v>
      </c>
      <c r="J11" s="142">
        <v>109752</v>
      </c>
      <c r="K11" s="111">
        <v>4</v>
      </c>
    </row>
    <row r="12" spans="1:11" x14ac:dyDescent="0.2">
      <c r="A12" s="111">
        <v>5</v>
      </c>
      <c r="B12" s="111" t="s">
        <v>112</v>
      </c>
      <c r="C12" s="142">
        <v>440856</v>
      </c>
      <c r="D12" s="142">
        <v>0</v>
      </c>
      <c r="E12" s="142">
        <v>710040</v>
      </c>
      <c r="F12" s="142">
        <f t="shared" si="0"/>
        <v>1150896</v>
      </c>
      <c r="G12" s="142">
        <v>151090</v>
      </c>
      <c r="H12" s="142">
        <v>0</v>
      </c>
      <c r="I12" s="142">
        <v>0</v>
      </c>
      <c r="J12" s="142">
        <v>117057</v>
      </c>
      <c r="K12" s="111">
        <v>5</v>
      </c>
    </row>
    <row r="13" spans="1:11" x14ac:dyDescent="0.2">
      <c r="A13" s="111">
        <v>6</v>
      </c>
      <c r="B13" s="111" t="s">
        <v>113</v>
      </c>
      <c r="C13" s="142">
        <v>190092</v>
      </c>
      <c r="D13" s="142">
        <v>38516</v>
      </c>
      <c r="E13" s="142">
        <v>205673</v>
      </c>
      <c r="F13" s="142">
        <f t="shared" si="0"/>
        <v>434281</v>
      </c>
      <c r="G13" s="142">
        <v>56421</v>
      </c>
      <c r="H13" s="142">
        <v>0</v>
      </c>
      <c r="I13" s="142">
        <v>0</v>
      </c>
      <c r="J13" s="142">
        <v>55686</v>
      </c>
      <c r="K13" s="111">
        <v>6</v>
      </c>
    </row>
    <row r="14" spans="1:11" x14ac:dyDescent="0.2">
      <c r="A14" s="111">
        <v>7</v>
      </c>
      <c r="B14" s="111" t="s">
        <v>114</v>
      </c>
      <c r="C14" s="142">
        <v>49056611</v>
      </c>
      <c r="D14" s="142">
        <v>666060</v>
      </c>
      <c r="E14" s="142">
        <v>16639209</v>
      </c>
      <c r="F14" s="142">
        <f t="shared" si="0"/>
        <v>66361880</v>
      </c>
      <c r="G14" s="142">
        <v>316018</v>
      </c>
      <c r="H14" s="142">
        <v>169725</v>
      </c>
      <c r="I14" s="142">
        <v>0</v>
      </c>
      <c r="J14" s="142">
        <v>9711932</v>
      </c>
      <c r="K14" s="111">
        <v>7</v>
      </c>
    </row>
    <row r="15" spans="1:11" x14ac:dyDescent="0.2">
      <c r="A15" s="111">
        <v>8</v>
      </c>
      <c r="B15" s="111" t="s">
        <v>115</v>
      </c>
      <c r="C15" s="142">
        <v>1537919</v>
      </c>
      <c r="D15" s="142">
        <v>10000</v>
      </c>
      <c r="E15" s="142">
        <v>1389157</v>
      </c>
      <c r="F15" s="142">
        <f t="shared" si="0"/>
        <v>2937076</v>
      </c>
      <c r="G15" s="142">
        <v>165920</v>
      </c>
      <c r="H15" s="142">
        <v>0</v>
      </c>
      <c r="I15" s="142">
        <v>0</v>
      </c>
      <c r="J15" s="142">
        <v>824567</v>
      </c>
      <c r="K15" s="111">
        <v>8</v>
      </c>
    </row>
    <row r="16" spans="1:11" x14ac:dyDescent="0.2">
      <c r="A16" s="111">
        <v>9</v>
      </c>
      <c r="B16" s="111" t="s">
        <v>116</v>
      </c>
      <c r="C16" s="142">
        <v>372395</v>
      </c>
      <c r="D16" s="142">
        <v>0</v>
      </c>
      <c r="E16" s="142">
        <v>248533</v>
      </c>
      <c r="F16" s="142">
        <f t="shared" si="0"/>
        <v>620928</v>
      </c>
      <c r="G16" s="142">
        <v>65636</v>
      </c>
      <c r="H16" s="142">
        <v>2962</v>
      </c>
      <c r="I16" s="142">
        <v>0</v>
      </c>
      <c r="J16" s="142">
        <v>12068</v>
      </c>
      <c r="K16" s="111">
        <v>9</v>
      </c>
    </row>
    <row r="17" spans="1:11" x14ac:dyDescent="0.2">
      <c r="A17" s="111">
        <v>10</v>
      </c>
      <c r="B17" s="111" t="s">
        <v>117</v>
      </c>
      <c r="C17" s="142">
        <v>1505505</v>
      </c>
      <c r="D17" s="142">
        <v>138750</v>
      </c>
      <c r="E17" s="142">
        <v>1880413</v>
      </c>
      <c r="F17" s="142">
        <f t="shared" si="0"/>
        <v>3524668</v>
      </c>
      <c r="G17" s="142">
        <v>178489</v>
      </c>
      <c r="H17" s="142">
        <v>0</v>
      </c>
      <c r="I17" s="142">
        <v>0</v>
      </c>
      <c r="J17" s="142">
        <v>101540</v>
      </c>
      <c r="K17" s="111">
        <v>10</v>
      </c>
    </row>
    <row r="18" spans="1:11" x14ac:dyDescent="0.2">
      <c r="A18" s="111">
        <v>11</v>
      </c>
      <c r="B18" s="111" t="s">
        <v>118</v>
      </c>
      <c r="C18" s="142">
        <v>312375</v>
      </c>
      <c r="D18" s="142">
        <v>189435</v>
      </c>
      <c r="E18" s="142">
        <v>143592</v>
      </c>
      <c r="F18" s="142">
        <f t="shared" si="0"/>
        <v>645402</v>
      </c>
      <c r="G18" s="142">
        <v>0</v>
      </c>
      <c r="H18" s="142">
        <v>0</v>
      </c>
      <c r="I18" s="142">
        <v>0</v>
      </c>
      <c r="J18" s="142">
        <v>7498</v>
      </c>
      <c r="K18" s="111">
        <v>11</v>
      </c>
    </row>
    <row r="19" spans="1:11" x14ac:dyDescent="0.2">
      <c r="A19" s="111">
        <v>12</v>
      </c>
      <c r="B19" s="111" t="s">
        <v>119</v>
      </c>
      <c r="C19" s="142">
        <v>1569927</v>
      </c>
      <c r="D19" s="142">
        <v>62658</v>
      </c>
      <c r="E19" s="142">
        <v>1070630</v>
      </c>
      <c r="F19" s="142">
        <f t="shared" si="0"/>
        <v>2703215</v>
      </c>
      <c r="G19" s="142">
        <v>151636</v>
      </c>
      <c r="H19" s="142">
        <v>0</v>
      </c>
      <c r="I19" s="142">
        <v>0</v>
      </c>
      <c r="J19" s="142">
        <v>160335</v>
      </c>
      <c r="K19" s="111">
        <v>12</v>
      </c>
    </row>
    <row r="20" spans="1:11" x14ac:dyDescent="0.2">
      <c r="A20" s="111">
        <v>13</v>
      </c>
      <c r="B20" s="111" t="s">
        <v>120</v>
      </c>
      <c r="C20" s="142">
        <v>18283</v>
      </c>
      <c r="D20" s="142">
        <v>26599</v>
      </c>
      <c r="E20" s="142">
        <v>282859</v>
      </c>
      <c r="F20" s="142">
        <f t="shared" si="0"/>
        <v>327741</v>
      </c>
      <c r="G20" s="142">
        <v>78475</v>
      </c>
      <c r="H20" s="142">
        <v>0</v>
      </c>
      <c r="I20" s="142">
        <v>0</v>
      </c>
      <c r="J20" s="142">
        <v>18916</v>
      </c>
      <c r="K20" s="111">
        <v>13</v>
      </c>
    </row>
    <row r="21" spans="1:11" x14ac:dyDescent="0.2">
      <c r="A21" s="111">
        <v>14</v>
      </c>
      <c r="B21" s="111" t="s">
        <v>121</v>
      </c>
      <c r="C21" s="142">
        <v>708648</v>
      </c>
      <c r="D21" s="142">
        <v>0</v>
      </c>
      <c r="E21" s="142">
        <v>599639</v>
      </c>
      <c r="F21" s="142">
        <f t="shared" si="0"/>
        <v>1308287</v>
      </c>
      <c r="G21" s="142">
        <v>142024</v>
      </c>
      <c r="H21" s="142">
        <v>0</v>
      </c>
      <c r="I21" s="142">
        <v>0</v>
      </c>
      <c r="J21" s="142">
        <v>83627</v>
      </c>
      <c r="K21" s="111">
        <v>14</v>
      </c>
    </row>
    <row r="22" spans="1:11" x14ac:dyDescent="0.2">
      <c r="A22" s="111">
        <v>15</v>
      </c>
      <c r="B22" s="111" t="s">
        <v>122</v>
      </c>
      <c r="C22" s="142">
        <v>205246</v>
      </c>
      <c r="D22" s="142">
        <v>17563</v>
      </c>
      <c r="E22" s="142">
        <v>223173</v>
      </c>
      <c r="F22" s="142">
        <f t="shared" si="0"/>
        <v>445982</v>
      </c>
      <c r="G22" s="142">
        <v>54801</v>
      </c>
      <c r="H22" s="142">
        <v>0</v>
      </c>
      <c r="I22" s="142">
        <v>0</v>
      </c>
      <c r="J22" s="142">
        <v>27777</v>
      </c>
      <c r="K22" s="111">
        <v>15</v>
      </c>
    </row>
    <row r="23" spans="1:11" x14ac:dyDescent="0.2">
      <c r="A23" s="111">
        <v>16</v>
      </c>
      <c r="B23" s="111" t="s">
        <v>123</v>
      </c>
      <c r="C23" s="142">
        <v>617711</v>
      </c>
      <c r="D23" s="142">
        <v>0</v>
      </c>
      <c r="E23" s="142">
        <v>1098741</v>
      </c>
      <c r="F23" s="142">
        <f t="shared" si="0"/>
        <v>1716452</v>
      </c>
      <c r="G23" s="142">
        <v>160311</v>
      </c>
      <c r="H23" s="142">
        <v>0</v>
      </c>
      <c r="I23" s="142">
        <v>0</v>
      </c>
      <c r="J23" s="142">
        <v>201168</v>
      </c>
      <c r="K23" s="111">
        <v>16</v>
      </c>
    </row>
    <row r="24" spans="1:11" x14ac:dyDescent="0.2">
      <c r="A24" s="111">
        <v>17</v>
      </c>
      <c r="B24" s="111" t="s">
        <v>124</v>
      </c>
      <c r="C24" s="142">
        <v>481138</v>
      </c>
      <c r="D24" s="142">
        <v>0</v>
      </c>
      <c r="E24" s="142">
        <v>326290</v>
      </c>
      <c r="F24" s="142">
        <f t="shared" si="0"/>
        <v>807428</v>
      </c>
      <c r="G24" s="142">
        <v>0</v>
      </c>
      <c r="H24" s="142">
        <v>0</v>
      </c>
      <c r="I24" s="142">
        <v>0</v>
      </c>
      <c r="J24" s="142">
        <v>85910</v>
      </c>
      <c r="K24" s="111">
        <v>17</v>
      </c>
    </row>
    <row r="25" spans="1:11" x14ac:dyDescent="0.2">
      <c r="A25" s="111">
        <v>18</v>
      </c>
      <c r="B25" s="111" t="s">
        <v>125</v>
      </c>
      <c r="C25" s="142">
        <v>1073232</v>
      </c>
      <c r="D25" s="142">
        <v>0</v>
      </c>
      <c r="E25" s="142">
        <v>395066</v>
      </c>
      <c r="F25" s="142">
        <f t="shared" si="0"/>
        <v>1468298</v>
      </c>
      <c r="G25" s="142">
        <v>63124</v>
      </c>
      <c r="H25" s="142">
        <v>0</v>
      </c>
      <c r="I25" s="142">
        <v>0</v>
      </c>
      <c r="J25" s="142">
        <v>265067</v>
      </c>
      <c r="K25" s="111">
        <v>18</v>
      </c>
    </row>
    <row r="26" spans="1:11" x14ac:dyDescent="0.2">
      <c r="A26" s="111">
        <v>19</v>
      </c>
      <c r="B26" s="111" t="s">
        <v>126</v>
      </c>
      <c r="C26" s="142">
        <v>474218</v>
      </c>
      <c r="D26" s="142">
        <v>7113</v>
      </c>
      <c r="E26" s="142">
        <v>90622</v>
      </c>
      <c r="F26" s="142">
        <f t="shared" si="0"/>
        <v>571953</v>
      </c>
      <c r="G26" s="142">
        <v>5000</v>
      </c>
      <c r="H26" s="142">
        <v>0</v>
      </c>
      <c r="I26" s="142">
        <v>0</v>
      </c>
      <c r="J26" s="142">
        <v>44439</v>
      </c>
      <c r="K26" s="111">
        <v>19</v>
      </c>
    </row>
    <row r="27" spans="1:11" x14ac:dyDescent="0.2">
      <c r="A27" s="111">
        <v>20</v>
      </c>
      <c r="B27" s="111" t="s">
        <v>127</v>
      </c>
      <c r="C27" s="142">
        <v>16506</v>
      </c>
      <c r="D27" s="142">
        <v>70460</v>
      </c>
      <c r="E27" s="142">
        <v>261748</v>
      </c>
      <c r="F27" s="142">
        <f t="shared" si="0"/>
        <v>348714</v>
      </c>
      <c r="G27" s="142">
        <v>49334</v>
      </c>
      <c r="H27" s="142">
        <v>0</v>
      </c>
      <c r="I27" s="142">
        <v>0</v>
      </c>
      <c r="J27" s="142">
        <v>3240</v>
      </c>
      <c r="K27" s="111">
        <v>20</v>
      </c>
    </row>
    <row r="28" spans="1:11" x14ac:dyDescent="0.2">
      <c r="A28" s="111">
        <v>21</v>
      </c>
      <c r="B28" s="111" t="s">
        <v>128</v>
      </c>
      <c r="C28" s="142">
        <v>9219069</v>
      </c>
      <c r="D28" s="142">
        <v>743212</v>
      </c>
      <c r="E28" s="142">
        <v>9535730</v>
      </c>
      <c r="F28" s="142">
        <f t="shared" si="0"/>
        <v>19498011</v>
      </c>
      <c r="G28" s="142">
        <v>257088</v>
      </c>
      <c r="H28" s="142">
        <v>0</v>
      </c>
      <c r="I28" s="142">
        <v>0</v>
      </c>
      <c r="J28" s="142">
        <v>1319395</v>
      </c>
      <c r="K28" s="111">
        <v>21</v>
      </c>
    </row>
    <row r="29" spans="1:11" x14ac:dyDescent="0.2">
      <c r="A29" s="111">
        <v>22</v>
      </c>
      <c r="B29" s="111" t="s">
        <v>129</v>
      </c>
      <c r="C29" s="142">
        <v>749813</v>
      </c>
      <c r="D29" s="142">
        <v>17000</v>
      </c>
      <c r="E29" s="142">
        <v>308683</v>
      </c>
      <c r="F29" s="142">
        <f t="shared" si="0"/>
        <v>1075496</v>
      </c>
      <c r="G29" s="142">
        <v>54247</v>
      </c>
      <c r="H29" s="142">
        <v>0</v>
      </c>
      <c r="I29" s="142">
        <v>0</v>
      </c>
      <c r="J29" s="142">
        <v>401022</v>
      </c>
      <c r="K29" s="111">
        <v>22</v>
      </c>
    </row>
    <row r="30" spans="1:11" x14ac:dyDescent="0.2">
      <c r="A30" s="111">
        <v>23</v>
      </c>
      <c r="B30" s="111" t="s">
        <v>130</v>
      </c>
      <c r="C30" s="142">
        <v>0</v>
      </c>
      <c r="D30" s="142">
        <v>1200</v>
      </c>
      <c r="E30" s="142">
        <v>32709</v>
      </c>
      <c r="F30" s="142">
        <f t="shared" si="0"/>
        <v>33909</v>
      </c>
      <c r="G30" s="142">
        <v>6867</v>
      </c>
      <c r="H30" s="142">
        <v>0</v>
      </c>
      <c r="I30" s="142">
        <v>0</v>
      </c>
      <c r="J30" s="142">
        <v>0</v>
      </c>
      <c r="K30" s="111">
        <v>23</v>
      </c>
    </row>
    <row r="31" spans="1:11" x14ac:dyDescent="0.2">
      <c r="A31" s="111">
        <v>24</v>
      </c>
      <c r="B31" s="111" t="s">
        <v>131</v>
      </c>
      <c r="C31" s="142">
        <v>873488</v>
      </c>
      <c r="D31" s="142">
        <v>0</v>
      </c>
      <c r="E31" s="142">
        <v>1046527</v>
      </c>
      <c r="F31" s="142">
        <f t="shared" si="0"/>
        <v>1920015</v>
      </c>
      <c r="G31" s="142">
        <v>153288</v>
      </c>
      <c r="H31" s="142">
        <v>0</v>
      </c>
      <c r="I31" s="142">
        <v>0</v>
      </c>
      <c r="J31" s="142">
        <v>216603</v>
      </c>
      <c r="K31" s="111">
        <v>24</v>
      </c>
    </row>
    <row r="32" spans="1:11" x14ac:dyDescent="0.2">
      <c r="A32" s="111">
        <v>25</v>
      </c>
      <c r="B32" s="111" t="s">
        <v>132</v>
      </c>
      <c r="C32" s="142">
        <v>46181</v>
      </c>
      <c r="D32" s="142">
        <v>0</v>
      </c>
      <c r="E32" s="142">
        <v>115450</v>
      </c>
      <c r="F32" s="142">
        <f t="shared" si="0"/>
        <v>161631</v>
      </c>
      <c r="G32" s="142">
        <v>0</v>
      </c>
      <c r="H32" s="142">
        <v>0</v>
      </c>
      <c r="I32" s="142">
        <v>0</v>
      </c>
      <c r="J32" s="142">
        <v>14676</v>
      </c>
      <c r="K32" s="111">
        <v>25</v>
      </c>
    </row>
    <row r="33" spans="1:11" x14ac:dyDescent="0.2">
      <c r="A33" s="111">
        <v>26</v>
      </c>
      <c r="B33" s="111" t="s">
        <v>133</v>
      </c>
      <c r="C33" s="142">
        <v>146594</v>
      </c>
      <c r="D33" s="142">
        <v>0</v>
      </c>
      <c r="E33" s="142">
        <v>133908</v>
      </c>
      <c r="F33" s="142">
        <f t="shared" si="0"/>
        <v>280502</v>
      </c>
      <c r="G33" s="142">
        <v>78225</v>
      </c>
      <c r="H33" s="142">
        <v>0</v>
      </c>
      <c r="I33" s="142">
        <v>0</v>
      </c>
      <c r="J33" s="142">
        <v>39735</v>
      </c>
      <c r="K33" s="111">
        <v>26</v>
      </c>
    </row>
    <row r="34" spans="1:11" x14ac:dyDescent="0.2">
      <c r="A34" s="111">
        <v>27</v>
      </c>
      <c r="B34" s="111" t="s">
        <v>134</v>
      </c>
      <c r="C34" s="142">
        <v>1351181</v>
      </c>
      <c r="D34" s="142">
        <v>0</v>
      </c>
      <c r="E34" s="142">
        <v>268231</v>
      </c>
      <c r="F34" s="142">
        <f t="shared" si="0"/>
        <v>1619412</v>
      </c>
      <c r="G34" s="142">
        <v>0</v>
      </c>
      <c r="H34" s="142">
        <v>0</v>
      </c>
      <c r="I34" s="142">
        <v>29008</v>
      </c>
      <c r="J34" s="142">
        <v>175005</v>
      </c>
      <c r="K34" s="111">
        <v>27</v>
      </c>
    </row>
    <row r="35" spans="1:11" x14ac:dyDescent="0.2">
      <c r="A35" s="111">
        <v>28</v>
      </c>
      <c r="B35" s="111" t="s">
        <v>135</v>
      </c>
      <c r="C35" s="142">
        <v>248197</v>
      </c>
      <c r="D35" s="142">
        <v>22000</v>
      </c>
      <c r="E35" s="142">
        <v>179873</v>
      </c>
      <c r="F35" s="142">
        <f t="shared" si="0"/>
        <v>450070</v>
      </c>
      <c r="G35" s="142">
        <v>0</v>
      </c>
      <c r="H35" s="142">
        <v>0</v>
      </c>
      <c r="I35" s="142">
        <v>0</v>
      </c>
      <c r="J35" s="142">
        <v>36493</v>
      </c>
      <c r="K35" s="111">
        <v>28</v>
      </c>
    </row>
    <row r="36" spans="1:11" x14ac:dyDescent="0.2">
      <c r="A36" s="111">
        <v>29</v>
      </c>
      <c r="B36" s="111" t="s">
        <v>78</v>
      </c>
      <c r="C36" s="142">
        <v>96437268</v>
      </c>
      <c r="D36" s="142">
        <v>7597663</v>
      </c>
      <c r="E36" s="142">
        <v>30292473</v>
      </c>
      <c r="F36" s="142">
        <f t="shared" si="0"/>
        <v>134327404</v>
      </c>
      <c r="G36" s="142">
        <v>507879</v>
      </c>
      <c r="H36" s="142">
        <v>0</v>
      </c>
      <c r="I36" s="142">
        <v>0</v>
      </c>
      <c r="J36" s="142">
        <v>58767465</v>
      </c>
      <c r="K36" s="111">
        <v>29</v>
      </c>
    </row>
    <row r="37" spans="1:11" x14ac:dyDescent="0.2">
      <c r="A37" s="111">
        <v>30</v>
      </c>
      <c r="B37" s="111" t="s">
        <v>136</v>
      </c>
      <c r="C37" s="142">
        <v>4285605</v>
      </c>
      <c r="D37" s="142">
        <v>0</v>
      </c>
      <c r="E37" s="142">
        <v>2414137</v>
      </c>
      <c r="F37" s="142">
        <f t="shared" si="0"/>
        <v>6699742</v>
      </c>
      <c r="G37" s="142">
        <v>163072</v>
      </c>
      <c r="H37" s="142">
        <v>0</v>
      </c>
      <c r="I37" s="142">
        <v>0</v>
      </c>
      <c r="J37" s="142">
        <v>603674</v>
      </c>
      <c r="K37" s="111">
        <v>30</v>
      </c>
    </row>
    <row r="38" spans="1:11" x14ac:dyDescent="0.2">
      <c r="A38" s="111">
        <v>31</v>
      </c>
      <c r="B38" s="111" t="s">
        <v>137</v>
      </c>
      <c r="C38" s="142">
        <v>65000</v>
      </c>
      <c r="D38" s="142">
        <v>0</v>
      </c>
      <c r="E38" s="142">
        <v>267152</v>
      </c>
      <c r="F38" s="142">
        <f t="shared" si="0"/>
        <v>332152</v>
      </c>
      <c r="G38" s="142">
        <v>11261</v>
      </c>
      <c r="H38" s="142">
        <v>0</v>
      </c>
      <c r="I38" s="142">
        <v>0</v>
      </c>
      <c r="J38" s="142">
        <v>9512</v>
      </c>
      <c r="K38" s="111">
        <v>31</v>
      </c>
    </row>
    <row r="39" spans="1:11" x14ac:dyDescent="0.2">
      <c r="A39" s="111">
        <v>32</v>
      </c>
      <c r="B39" s="111" t="s">
        <v>138</v>
      </c>
      <c r="C39" s="142">
        <v>450552</v>
      </c>
      <c r="D39" s="142">
        <v>10525</v>
      </c>
      <c r="E39" s="142">
        <v>363414</v>
      </c>
      <c r="F39" s="142">
        <f t="shared" si="0"/>
        <v>824491</v>
      </c>
      <c r="G39" s="142">
        <v>71600</v>
      </c>
      <c r="H39" s="142">
        <v>0</v>
      </c>
      <c r="I39" s="142">
        <v>0</v>
      </c>
      <c r="J39" s="142">
        <v>118073</v>
      </c>
      <c r="K39" s="111">
        <v>32</v>
      </c>
    </row>
    <row r="40" spans="1:11" x14ac:dyDescent="0.2">
      <c r="A40" s="111">
        <v>33</v>
      </c>
      <c r="B40" s="111" t="s">
        <v>80</v>
      </c>
      <c r="C40" s="142">
        <v>1048351</v>
      </c>
      <c r="D40" s="142">
        <v>0</v>
      </c>
      <c r="E40" s="142">
        <v>1040214</v>
      </c>
      <c r="F40" s="142">
        <f t="shared" si="0"/>
        <v>2088565</v>
      </c>
      <c r="G40" s="142">
        <v>171475</v>
      </c>
      <c r="H40" s="142">
        <v>2500</v>
      </c>
      <c r="I40" s="142">
        <v>0</v>
      </c>
      <c r="J40" s="142">
        <v>215302</v>
      </c>
      <c r="K40" s="111">
        <v>33</v>
      </c>
    </row>
    <row r="41" spans="1:11" x14ac:dyDescent="0.2">
      <c r="A41" s="111">
        <v>34</v>
      </c>
      <c r="B41" s="111" t="s">
        <v>139</v>
      </c>
      <c r="C41" s="142">
        <v>5168520</v>
      </c>
      <c r="D41" s="142">
        <v>0</v>
      </c>
      <c r="E41" s="142">
        <v>1408645</v>
      </c>
      <c r="F41" s="142">
        <f t="shared" si="0"/>
        <v>6577165</v>
      </c>
      <c r="G41" s="142">
        <v>224735</v>
      </c>
      <c r="H41" s="142">
        <v>0</v>
      </c>
      <c r="I41" s="142">
        <v>0</v>
      </c>
      <c r="J41" s="142">
        <v>2243246</v>
      </c>
      <c r="K41" s="111">
        <v>34</v>
      </c>
    </row>
    <row r="42" spans="1:11" x14ac:dyDescent="0.2">
      <c r="A42" s="111">
        <v>35</v>
      </c>
      <c r="B42" s="111" t="s">
        <v>140</v>
      </c>
      <c r="C42" s="142">
        <v>656144</v>
      </c>
      <c r="D42" s="142">
        <v>0</v>
      </c>
      <c r="E42" s="142">
        <v>29250</v>
      </c>
      <c r="F42" s="142">
        <f t="shared" si="0"/>
        <v>685394</v>
      </c>
      <c r="G42" s="142">
        <v>0</v>
      </c>
      <c r="H42" s="142">
        <v>0</v>
      </c>
      <c r="I42" s="142">
        <v>0</v>
      </c>
      <c r="J42" s="142">
        <v>383438</v>
      </c>
      <c r="K42" s="111">
        <v>35</v>
      </c>
    </row>
    <row r="43" spans="1:11" x14ac:dyDescent="0.2">
      <c r="A43" s="111">
        <v>36</v>
      </c>
      <c r="B43" s="111" t="s">
        <v>141</v>
      </c>
      <c r="C43" s="142">
        <v>1199484</v>
      </c>
      <c r="D43" s="142">
        <v>72632</v>
      </c>
      <c r="E43" s="142">
        <v>1070867</v>
      </c>
      <c r="F43" s="142">
        <f t="shared" si="0"/>
        <v>2342983</v>
      </c>
      <c r="G43" s="142">
        <v>150410</v>
      </c>
      <c r="H43" s="142">
        <v>0</v>
      </c>
      <c r="I43" s="142">
        <v>0</v>
      </c>
      <c r="J43" s="142">
        <v>378351</v>
      </c>
      <c r="K43" s="111">
        <v>36</v>
      </c>
    </row>
    <row r="44" spans="1:11" x14ac:dyDescent="0.2">
      <c r="A44" s="111">
        <v>37</v>
      </c>
      <c r="B44" s="111" t="s">
        <v>142</v>
      </c>
      <c r="C44" s="142">
        <v>649402</v>
      </c>
      <c r="D44" s="142">
        <v>0</v>
      </c>
      <c r="E44" s="142">
        <v>513725</v>
      </c>
      <c r="F44" s="142">
        <f t="shared" si="0"/>
        <v>1163127</v>
      </c>
      <c r="G44" s="142">
        <v>87195</v>
      </c>
      <c r="H44" s="142">
        <v>0</v>
      </c>
      <c r="I44" s="142">
        <v>0</v>
      </c>
      <c r="J44" s="142">
        <v>221998</v>
      </c>
      <c r="K44" s="111">
        <v>37</v>
      </c>
    </row>
    <row r="45" spans="1:11" x14ac:dyDescent="0.2">
      <c r="A45" s="111">
        <v>38</v>
      </c>
      <c r="B45" s="111" t="s">
        <v>143</v>
      </c>
      <c r="C45" s="142">
        <v>192329</v>
      </c>
      <c r="D45" s="142">
        <v>0</v>
      </c>
      <c r="E45" s="142">
        <v>341349</v>
      </c>
      <c r="F45" s="142">
        <f t="shared" si="0"/>
        <v>533678</v>
      </c>
      <c r="G45" s="142">
        <v>69397</v>
      </c>
      <c r="H45" s="142">
        <v>0</v>
      </c>
      <c r="I45" s="142">
        <v>11256</v>
      </c>
      <c r="J45" s="142">
        <v>55692</v>
      </c>
      <c r="K45" s="111">
        <v>38</v>
      </c>
    </row>
    <row r="46" spans="1:11" x14ac:dyDescent="0.2">
      <c r="A46" s="111">
        <v>39</v>
      </c>
      <c r="B46" s="111" t="s">
        <v>144</v>
      </c>
      <c r="C46" s="142">
        <v>210376</v>
      </c>
      <c r="D46" s="142">
        <v>0</v>
      </c>
      <c r="E46" s="142">
        <v>423105</v>
      </c>
      <c r="F46" s="142">
        <f t="shared" si="0"/>
        <v>633481</v>
      </c>
      <c r="G46" s="142">
        <v>32333</v>
      </c>
      <c r="H46" s="142">
        <v>0</v>
      </c>
      <c r="I46" s="142">
        <v>833</v>
      </c>
      <c r="J46" s="142">
        <v>73867</v>
      </c>
      <c r="K46" s="111">
        <v>39</v>
      </c>
    </row>
    <row r="47" spans="1:11" x14ac:dyDescent="0.2">
      <c r="A47" s="111">
        <v>40</v>
      </c>
      <c r="B47" s="111" t="s">
        <v>145</v>
      </c>
      <c r="C47" s="147">
        <v>201541</v>
      </c>
      <c r="D47" s="147">
        <v>10000</v>
      </c>
      <c r="E47" s="147">
        <v>187402</v>
      </c>
      <c r="F47" s="142">
        <f t="shared" si="0"/>
        <v>398943</v>
      </c>
      <c r="G47" s="147">
        <v>39176</v>
      </c>
      <c r="H47" s="147">
        <v>0</v>
      </c>
      <c r="I47" s="147">
        <v>0</v>
      </c>
      <c r="J47" s="147">
        <v>11803</v>
      </c>
      <c r="K47" s="139">
        <v>40</v>
      </c>
    </row>
    <row r="48" spans="1:11" x14ac:dyDescent="0.2">
      <c r="A48" s="111">
        <v>41</v>
      </c>
      <c r="B48" s="111" t="s">
        <v>146</v>
      </c>
      <c r="C48" s="142">
        <v>220325</v>
      </c>
      <c r="D48" s="142">
        <v>10000</v>
      </c>
      <c r="E48" s="142">
        <v>306879</v>
      </c>
      <c r="F48" s="142">
        <f t="shared" si="0"/>
        <v>537204</v>
      </c>
      <c r="G48" s="142">
        <v>81268</v>
      </c>
      <c r="H48" s="142">
        <v>0</v>
      </c>
      <c r="I48" s="142">
        <v>0</v>
      </c>
      <c r="J48" s="142">
        <v>38036</v>
      </c>
      <c r="K48" s="111">
        <v>41</v>
      </c>
    </row>
    <row r="49" spans="1:11" x14ac:dyDescent="0.2">
      <c r="A49" s="111">
        <v>42</v>
      </c>
      <c r="B49" s="111" t="s">
        <v>147</v>
      </c>
      <c r="C49" s="142">
        <v>3603542</v>
      </c>
      <c r="D49" s="142">
        <v>0</v>
      </c>
      <c r="E49" s="142">
        <v>2698356</v>
      </c>
      <c r="F49" s="142">
        <f t="shared" si="0"/>
        <v>6301898</v>
      </c>
      <c r="G49" s="142">
        <v>0</v>
      </c>
      <c r="H49" s="142">
        <v>0</v>
      </c>
      <c r="I49" s="142">
        <v>0</v>
      </c>
      <c r="J49" s="142">
        <v>553634</v>
      </c>
      <c r="K49" s="111">
        <v>42</v>
      </c>
    </row>
    <row r="50" spans="1:11" x14ac:dyDescent="0.2">
      <c r="A50" s="111">
        <v>43</v>
      </c>
      <c r="B50" s="111" t="s">
        <v>148</v>
      </c>
      <c r="C50" s="142">
        <v>19166981</v>
      </c>
      <c r="D50" s="142">
        <v>0</v>
      </c>
      <c r="E50" s="142">
        <v>17325932</v>
      </c>
      <c r="F50" s="142">
        <f t="shared" si="0"/>
        <v>36492913</v>
      </c>
      <c r="G50" s="142">
        <v>198643</v>
      </c>
      <c r="H50" s="142">
        <v>10000</v>
      </c>
      <c r="I50" s="142">
        <v>0</v>
      </c>
      <c r="J50" s="142">
        <v>1854336</v>
      </c>
      <c r="K50" s="111">
        <v>43</v>
      </c>
    </row>
    <row r="51" spans="1:11" x14ac:dyDescent="0.2">
      <c r="A51" s="111">
        <v>44</v>
      </c>
      <c r="B51" s="111" t="s">
        <v>149</v>
      </c>
      <c r="C51" s="142">
        <v>1258068</v>
      </c>
      <c r="D51" s="142">
        <v>103588</v>
      </c>
      <c r="E51" s="142">
        <v>722368</v>
      </c>
      <c r="F51" s="142">
        <f t="shared" si="0"/>
        <v>2084024</v>
      </c>
      <c r="G51" s="142">
        <v>0</v>
      </c>
      <c r="H51" s="142">
        <v>0</v>
      </c>
      <c r="I51" s="142">
        <v>0</v>
      </c>
      <c r="J51" s="142">
        <v>178716</v>
      </c>
      <c r="K51" s="111">
        <v>44</v>
      </c>
    </row>
    <row r="52" spans="1:11" x14ac:dyDescent="0.2">
      <c r="A52" s="111">
        <v>45</v>
      </c>
      <c r="B52" s="111" t="s">
        <v>150</v>
      </c>
      <c r="C52" s="142">
        <v>58305</v>
      </c>
      <c r="D52" s="142">
        <v>0</v>
      </c>
      <c r="E52" s="142">
        <v>60129</v>
      </c>
      <c r="F52" s="142">
        <f t="shared" si="0"/>
        <v>118434</v>
      </c>
      <c r="G52" s="142">
        <v>0</v>
      </c>
      <c r="H52" s="142">
        <v>0</v>
      </c>
      <c r="I52" s="142">
        <v>0</v>
      </c>
      <c r="J52" s="142">
        <v>38499</v>
      </c>
      <c r="K52" s="111">
        <v>45</v>
      </c>
    </row>
    <row r="53" spans="1:11" x14ac:dyDescent="0.2">
      <c r="A53" s="111">
        <v>46</v>
      </c>
      <c r="B53" s="111" t="s">
        <v>151</v>
      </c>
      <c r="C53" s="142">
        <v>2128526</v>
      </c>
      <c r="D53" s="142">
        <v>5000</v>
      </c>
      <c r="E53" s="142">
        <v>1027669</v>
      </c>
      <c r="F53" s="142">
        <f t="shared" si="0"/>
        <v>3161195</v>
      </c>
      <c r="G53" s="142">
        <v>198097</v>
      </c>
      <c r="H53" s="142">
        <v>14933</v>
      </c>
      <c r="I53" s="142">
        <v>0</v>
      </c>
      <c r="J53" s="142">
        <v>522423</v>
      </c>
      <c r="K53" s="111">
        <v>46</v>
      </c>
    </row>
    <row r="54" spans="1:11" x14ac:dyDescent="0.2">
      <c r="A54" s="111">
        <v>47</v>
      </c>
      <c r="B54" s="111" t="s">
        <v>152</v>
      </c>
      <c r="C54" s="142">
        <v>6047330</v>
      </c>
      <c r="D54" s="142">
        <v>0</v>
      </c>
      <c r="E54" s="142">
        <v>4896496</v>
      </c>
      <c r="F54" s="142">
        <f t="shared" si="0"/>
        <v>10943826</v>
      </c>
      <c r="G54" s="142">
        <v>241067</v>
      </c>
      <c r="H54" s="142">
        <v>0</v>
      </c>
      <c r="I54" s="142">
        <v>0</v>
      </c>
      <c r="J54" s="142">
        <v>3786698</v>
      </c>
      <c r="K54" s="111">
        <v>47</v>
      </c>
    </row>
    <row r="55" spans="1:11" x14ac:dyDescent="0.2">
      <c r="A55" s="111">
        <v>48</v>
      </c>
      <c r="B55" s="111" t="s">
        <v>153</v>
      </c>
      <c r="C55" s="142">
        <v>3022</v>
      </c>
      <c r="D55" s="142">
        <v>0</v>
      </c>
      <c r="E55" s="142">
        <v>163151</v>
      </c>
      <c r="F55" s="142">
        <f t="shared" si="0"/>
        <v>166173</v>
      </c>
      <c r="G55" s="142">
        <v>500</v>
      </c>
      <c r="H55" s="142">
        <v>0</v>
      </c>
      <c r="I55" s="142">
        <v>0</v>
      </c>
      <c r="J55" s="142">
        <v>0</v>
      </c>
      <c r="K55" s="111">
        <v>48</v>
      </c>
    </row>
    <row r="56" spans="1:11" x14ac:dyDescent="0.2">
      <c r="A56" s="111">
        <v>49</v>
      </c>
      <c r="B56" s="111" t="s">
        <v>154</v>
      </c>
      <c r="C56" s="142">
        <v>781480</v>
      </c>
      <c r="D56" s="142">
        <v>0</v>
      </c>
      <c r="E56" s="142">
        <v>527287</v>
      </c>
      <c r="F56" s="142">
        <f t="shared" si="0"/>
        <v>1308767</v>
      </c>
      <c r="G56" s="142">
        <v>111995</v>
      </c>
      <c r="H56" s="142">
        <v>0</v>
      </c>
      <c r="I56" s="142">
        <v>4088</v>
      </c>
      <c r="J56" s="142">
        <v>484834</v>
      </c>
      <c r="K56" s="111">
        <v>49</v>
      </c>
    </row>
    <row r="57" spans="1:11" x14ac:dyDescent="0.2">
      <c r="A57" s="111">
        <v>50</v>
      </c>
      <c r="B57" s="111" t="s">
        <v>155</v>
      </c>
      <c r="C57" s="147">
        <v>276654</v>
      </c>
      <c r="D57" s="147">
        <v>0</v>
      </c>
      <c r="E57" s="147">
        <v>495020</v>
      </c>
      <c r="F57" s="142">
        <f t="shared" si="0"/>
        <v>771674</v>
      </c>
      <c r="G57" s="147">
        <v>55160</v>
      </c>
      <c r="H57" s="147">
        <v>0</v>
      </c>
      <c r="I57" s="147">
        <v>0</v>
      </c>
      <c r="J57" s="147">
        <v>146981</v>
      </c>
      <c r="K57" s="111">
        <v>50</v>
      </c>
    </row>
    <row r="58" spans="1:11" x14ac:dyDescent="0.2">
      <c r="A58" s="111">
        <v>51</v>
      </c>
      <c r="B58" s="111" t="s">
        <v>156</v>
      </c>
      <c r="C58" s="141">
        <v>75000</v>
      </c>
      <c r="D58" s="141">
        <v>4820</v>
      </c>
      <c r="E58" s="141">
        <v>112996</v>
      </c>
      <c r="F58" s="141">
        <f t="shared" si="0"/>
        <v>192816</v>
      </c>
      <c r="G58" s="141">
        <v>0</v>
      </c>
      <c r="H58" s="141">
        <v>0</v>
      </c>
      <c r="I58" s="141">
        <v>0</v>
      </c>
      <c r="J58" s="141">
        <v>0</v>
      </c>
      <c r="K58" s="111">
        <v>51</v>
      </c>
    </row>
    <row r="59" spans="1:11" x14ac:dyDescent="0.2">
      <c r="A59" s="111">
        <v>52</v>
      </c>
      <c r="B59" s="111" t="s">
        <v>157</v>
      </c>
      <c r="C59" s="142">
        <v>129559</v>
      </c>
      <c r="D59" s="142">
        <v>0</v>
      </c>
      <c r="E59" s="142">
        <v>348429</v>
      </c>
      <c r="F59" s="142">
        <f t="shared" si="0"/>
        <v>477988</v>
      </c>
      <c r="G59" s="142">
        <v>58435</v>
      </c>
      <c r="H59" s="142">
        <v>0</v>
      </c>
      <c r="I59" s="142">
        <v>0</v>
      </c>
      <c r="J59" s="142">
        <v>20677</v>
      </c>
      <c r="K59" s="111">
        <v>52</v>
      </c>
    </row>
    <row r="60" spans="1:11" x14ac:dyDescent="0.2">
      <c r="A60" s="111">
        <v>53</v>
      </c>
      <c r="B60" s="111" t="s">
        <v>158</v>
      </c>
      <c r="C60" s="142">
        <v>37171963</v>
      </c>
      <c r="D60" s="142">
        <v>168303</v>
      </c>
      <c r="E60" s="142">
        <v>16303727</v>
      </c>
      <c r="F60" s="142">
        <f t="shared" si="0"/>
        <v>53643993</v>
      </c>
      <c r="G60" s="142">
        <v>213275</v>
      </c>
      <c r="H60" s="142">
        <v>0</v>
      </c>
      <c r="I60" s="142">
        <v>0</v>
      </c>
      <c r="J60" s="142">
        <v>15713941</v>
      </c>
      <c r="K60" s="111">
        <v>53</v>
      </c>
    </row>
    <row r="61" spans="1:11" x14ac:dyDescent="0.2">
      <c r="A61" s="111">
        <v>54</v>
      </c>
      <c r="B61" s="111" t="s">
        <v>159</v>
      </c>
      <c r="C61" s="142">
        <v>1042375</v>
      </c>
      <c r="D61" s="142">
        <v>74500</v>
      </c>
      <c r="E61" s="142">
        <v>405255</v>
      </c>
      <c r="F61" s="142">
        <f t="shared" si="0"/>
        <v>1522130</v>
      </c>
      <c r="G61" s="142">
        <v>36649</v>
      </c>
      <c r="H61" s="142">
        <v>0</v>
      </c>
      <c r="I61" s="142">
        <v>815</v>
      </c>
      <c r="J61" s="142">
        <v>522470</v>
      </c>
      <c r="K61" s="111">
        <v>54</v>
      </c>
    </row>
    <row r="62" spans="1:11" x14ac:dyDescent="0.2">
      <c r="A62" s="111">
        <v>55</v>
      </c>
      <c r="B62" s="111" t="s">
        <v>160</v>
      </c>
      <c r="C62" s="142">
        <v>0</v>
      </c>
      <c r="D62" s="142">
        <v>0</v>
      </c>
      <c r="E62" s="142">
        <v>0</v>
      </c>
      <c r="F62" s="142">
        <f t="shared" si="0"/>
        <v>0</v>
      </c>
      <c r="G62" s="142">
        <v>0</v>
      </c>
      <c r="H62" s="142">
        <v>0</v>
      </c>
      <c r="I62" s="142">
        <v>0</v>
      </c>
      <c r="J62" s="142">
        <v>0</v>
      </c>
      <c r="K62" s="111">
        <v>55</v>
      </c>
    </row>
    <row r="63" spans="1:11" x14ac:dyDescent="0.2">
      <c r="A63" s="111">
        <v>56</v>
      </c>
      <c r="B63" s="111" t="s">
        <v>161</v>
      </c>
      <c r="C63" s="142">
        <v>357880</v>
      </c>
      <c r="D63" s="142">
        <v>3500</v>
      </c>
      <c r="E63" s="142">
        <v>123772</v>
      </c>
      <c r="F63" s="142">
        <f t="shared" si="0"/>
        <v>485152</v>
      </c>
      <c r="G63" s="142">
        <v>0</v>
      </c>
      <c r="H63" s="142">
        <v>0</v>
      </c>
      <c r="I63" s="142">
        <v>0</v>
      </c>
      <c r="J63" s="142">
        <v>122582</v>
      </c>
      <c r="K63" s="111">
        <v>56</v>
      </c>
    </row>
    <row r="64" spans="1:11" x14ac:dyDescent="0.2">
      <c r="A64" s="111">
        <v>57</v>
      </c>
      <c r="B64" s="111" t="s">
        <v>162</v>
      </c>
      <c r="C64" s="142">
        <v>103614</v>
      </c>
      <c r="D64" s="142">
        <v>0</v>
      </c>
      <c r="E64" s="142">
        <v>330177</v>
      </c>
      <c r="F64" s="142">
        <f t="shared" si="0"/>
        <v>433791</v>
      </c>
      <c r="G64" s="142">
        <v>120158</v>
      </c>
      <c r="H64" s="142">
        <v>0</v>
      </c>
      <c r="I64" s="142">
        <v>0</v>
      </c>
      <c r="J64" s="142">
        <v>6161</v>
      </c>
      <c r="K64" s="111">
        <v>57</v>
      </c>
    </row>
    <row r="65" spans="1:11" x14ac:dyDescent="0.2">
      <c r="A65" s="111">
        <v>58</v>
      </c>
      <c r="B65" s="111" t="s">
        <v>163</v>
      </c>
      <c r="C65" s="142">
        <v>12250</v>
      </c>
      <c r="D65" s="142">
        <v>63500</v>
      </c>
      <c r="E65" s="142">
        <v>624399</v>
      </c>
      <c r="F65" s="142">
        <f t="shared" si="0"/>
        <v>700149</v>
      </c>
      <c r="G65" s="142">
        <v>139467</v>
      </c>
      <c r="H65" s="142">
        <v>0</v>
      </c>
      <c r="I65" s="142">
        <v>0</v>
      </c>
      <c r="J65" s="142">
        <v>47558</v>
      </c>
      <c r="K65" s="111">
        <v>58</v>
      </c>
    </row>
    <row r="66" spans="1:11" x14ac:dyDescent="0.2">
      <c r="A66" s="111">
        <v>59</v>
      </c>
      <c r="B66" s="111" t="s">
        <v>164</v>
      </c>
      <c r="C66" s="142">
        <v>129035</v>
      </c>
      <c r="D66" s="142">
        <v>0</v>
      </c>
      <c r="E66" s="142">
        <v>106000</v>
      </c>
      <c r="F66" s="142">
        <f t="shared" si="0"/>
        <v>235035</v>
      </c>
      <c r="G66" s="142">
        <v>5000</v>
      </c>
      <c r="H66" s="142">
        <v>0</v>
      </c>
      <c r="I66" s="142">
        <v>0</v>
      </c>
      <c r="J66" s="142">
        <v>25893</v>
      </c>
      <c r="K66" s="111">
        <v>59</v>
      </c>
    </row>
    <row r="67" spans="1:11" x14ac:dyDescent="0.2">
      <c r="A67" s="111">
        <v>60</v>
      </c>
      <c r="B67" s="111" t="s">
        <v>165</v>
      </c>
      <c r="C67" s="142">
        <v>1008665</v>
      </c>
      <c r="D67" s="142">
        <v>35000</v>
      </c>
      <c r="E67" s="142">
        <v>2515206</v>
      </c>
      <c r="F67" s="142">
        <f t="shared" si="0"/>
        <v>3558871</v>
      </c>
      <c r="G67" s="142">
        <v>510315</v>
      </c>
      <c r="H67" s="142">
        <v>0</v>
      </c>
      <c r="I67" s="142">
        <v>0</v>
      </c>
      <c r="J67" s="142">
        <v>586125</v>
      </c>
      <c r="K67" s="111">
        <v>60</v>
      </c>
    </row>
    <row r="68" spans="1:11" x14ac:dyDescent="0.2">
      <c r="A68" s="111">
        <v>61</v>
      </c>
      <c r="B68" s="111" t="s">
        <v>166</v>
      </c>
      <c r="C68" s="142">
        <v>153016</v>
      </c>
      <c r="D68" s="142">
        <v>10000</v>
      </c>
      <c r="E68" s="142">
        <v>326433</v>
      </c>
      <c r="F68" s="142">
        <f t="shared" si="0"/>
        <v>489449</v>
      </c>
      <c r="G68" s="142">
        <v>63818</v>
      </c>
      <c r="H68" s="142">
        <v>0</v>
      </c>
      <c r="I68" s="142">
        <v>657</v>
      </c>
      <c r="J68" s="142">
        <v>64562</v>
      </c>
      <c r="K68" s="111">
        <v>61</v>
      </c>
    </row>
    <row r="69" spans="1:11" x14ac:dyDescent="0.2">
      <c r="A69" s="111">
        <v>62</v>
      </c>
      <c r="B69" s="111" t="s">
        <v>167</v>
      </c>
      <c r="C69" s="142">
        <v>514192</v>
      </c>
      <c r="D69" s="142">
        <v>19900</v>
      </c>
      <c r="E69" s="142">
        <v>199466</v>
      </c>
      <c r="F69" s="142">
        <f t="shared" si="0"/>
        <v>733558</v>
      </c>
      <c r="G69" s="142">
        <v>5000</v>
      </c>
      <c r="H69" s="142">
        <v>0</v>
      </c>
      <c r="I69" s="142">
        <v>0</v>
      </c>
      <c r="J69" s="142">
        <v>358905</v>
      </c>
      <c r="K69" s="111">
        <v>62</v>
      </c>
    </row>
    <row r="70" spans="1:11" x14ac:dyDescent="0.2">
      <c r="A70" s="111">
        <v>63</v>
      </c>
      <c r="B70" s="111" t="s">
        <v>168</v>
      </c>
      <c r="C70" s="142">
        <v>228688</v>
      </c>
      <c r="D70" s="142">
        <v>0</v>
      </c>
      <c r="E70" s="142">
        <v>217007</v>
      </c>
      <c r="F70" s="142">
        <f t="shared" si="0"/>
        <v>445695</v>
      </c>
      <c r="G70" s="142">
        <v>198660</v>
      </c>
      <c r="H70" s="142">
        <v>0</v>
      </c>
      <c r="I70" s="142">
        <v>0</v>
      </c>
      <c r="J70" s="142">
        <v>60554</v>
      </c>
      <c r="K70" s="111">
        <v>63</v>
      </c>
    </row>
    <row r="71" spans="1:11" x14ac:dyDescent="0.2">
      <c r="A71" s="111">
        <v>64</v>
      </c>
      <c r="B71" s="111" t="s">
        <v>169</v>
      </c>
      <c r="C71" s="142">
        <v>50000</v>
      </c>
      <c r="D71" s="142">
        <v>0</v>
      </c>
      <c r="E71" s="142">
        <v>143263</v>
      </c>
      <c r="F71" s="142">
        <f t="shared" si="0"/>
        <v>193263</v>
      </c>
      <c r="G71" s="142">
        <v>0</v>
      </c>
      <c r="H71" s="142">
        <v>0</v>
      </c>
      <c r="I71" s="142">
        <v>0</v>
      </c>
      <c r="J71" s="142">
        <v>0</v>
      </c>
      <c r="K71" s="111">
        <v>64</v>
      </c>
    </row>
    <row r="72" spans="1:11" x14ac:dyDescent="0.2">
      <c r="A72" s="111">
        <v>65</v>
      </c>
      <c r="B72" s="111" t="s">
        <v>170</v>
      </c>
      <c r="C72" s="142">
        <v>19500</v>
      </c>
      <c r="D72" s="142">
        <v>0</v>
      </c>
      <c r="E72" s="142">
        <v>252677</v>
      </c>
      <c r="F72" s="142">
        <f t="shared" ref="F72:F102" si="1">(C72+D72+E72)</f>
        <v>272177</v>
      </c>
      <c r="G72" s="142">
        <v>109753</v>
      </c>
      <c r="H72" s="142">
        <v>0</v>
      </c>
      <c r="I72" s="142">
        <v>0</v>
      </c>
      <c r="J72" s="142">
        <v>0</v>
      </c>
      <c r="K72" s="111">
        <v>65</v>
      </c>
    </row>
    <row r="73" spans="1:11" x14ac:dyDescent="0.2">
      <c r="A73" s="111">
        <v>66</v>
      </c>
      <c r="B73" s="111" t="s">
        <v>171</v>
      </c>
      <c r="C73" s="142">
        <v>200728</v>
      </c>
      <c r="D73" s="142">
        <v>32500</v>
      </c>
      <c r="E73" s="142">
        <v>999633</v>
      </c>
      <c r="F73" s="142">
        <f t="shared" si="1"/>
        <v>1232861</v>
      </c>
      <c r="G73" s="142">
        <v>150654</v>
      </c>
      <c r="H73" s="142">
        <v>0</v>
      </c>
      <c r="I73" s="142">
        <v>0</v>
      </c>
      <c r="J73" s="142">
        <v>111628</v>
      </c>
      <c r="K73" s="111">
        <v>66</v>
      </c>
    </row>
    <row r="74" spans="1:11" x14ac:dyDescent="0.2">
      <c r="A74" s="111">
        <v>67</v>
      </c>
      <c r="B74" s="111" t="s">
        <v>172</v>
      </c>
      <c r="C74" s="142">
        <v>94090</v>
      </c>
      <c r="D74" s="142">
        <v>0</v>
      </c>
      <c r="E74" s="142">
        <v>310781</v>
      </c>
      <c r="F74" s="142">
        <f t="shared" si="1"/>
        <v>404871</v>
      </c>
      <c r="G74" s="142">
        <v>46889</v>
      </c>
      <c r="H74" s="142">
        <v>0</v>
      </c>
      <c r="I74" s="142">
        <v>0</v>
      </c>
      <c r="J74" s="142">
        <v>45564</v>
      </c>
      <c r="K74" s="111">
        <v>67</v>
      </c>
    </row>
    <row r="75" spans="1:11" x14ac:dyDescent="0.2">
      <c r="A75" s="111">
        <v>68</v>
      </c>
      <c r="B75" s="111" t="s">
        <v>173</v>
      </c>
      <c r="C75" s="142">
        <v>249811</v>
      </c>
      <c r="D75" s="142">
        <v>0</v>
      </c>
      <c r="E75" s="142">
        <v>365348</v>
      </c>
      <c r="F75" s="142">
        <f t="shared" si="1"/>
        <v>615159</v>
      </c>
      <c r="G75" s="142">
        <v>68970</v>
      </c>
      <c r="H75" s="142">
        <v>0</v>
      </c>
      <c r="I75" s="142">
        <v>0</v>
      </c>
      <c r="J75" s="142">
        <v>32871</v>
      </c>
      <c r="K75" s="111">
        <v>68</v>
      </c>
    </row>
    <row r="76" spans="1:11" x14ac:dyDescent="0.2">
      <c r="A76" s="111">
        <v>69</v>
      </c>
      <c r="B76" s="111" t="s">
        <v>174</v>
      </c>
      <c r="C76" s="142">
        <v>521432</v>
      </c>
      <c r="D76" s="142">
        <v>0</v>
      </c>
      <c r="E76" s="142">
        <v>1332036</v>
      </c>
      <c r="F76" s="142">
        <f t="shared" si="1"/>
        <v>1853468</v>
      </c>
      <c r="G76" s="142">
        <v>159226</v>
      </c>
      <c r="H76" s="142">
        <v>0</v>
      </c>
      <c r="I76" s="142">
        <v>0</v>
      </c>
      <c r="J76" s="142">
        <v>73203</v>
      </c>
      <c r="K76" s="111">
        <v>69</v>
      </c>
    </row>
    <row r="77" spans="1:11" x14ac:dyDescent="0.2">
      <c r="A77" s="111">
        <v>70</v>
      </c>
      <c r="B77" s="111" t="s">
        <v>175</v>
      </c>
      <c r="C77" s="142">
        <v>93217</v>
      </c>
      <c r="D77" s="142">
        <v>0</v>
      </c>
      <c r="E77" s="142">
        <v>504985</v>
      </c>
      <c r="F77" s="142">
        <f t="shared" si="1"/>
        <v>598202</v>
      </c>
      <c r="G77" s="142">
        <v>102975</v>
      </c>
      <c r="H77" s="142">
        <v>0</v>
      </c>
      <c r="I77" s="142">
        <v>0</v>
      </c>
      <c r="J77" s="142">
        <v>30327</v>
      </c>
      <c r="K77" s="111">
        <v>70</v>
      </c>
    </row>
    <row r="78" spans="1:11" x14ac:dyDescent="0.2">
      <c r="A78" s="111">
        <v>71</v>
      </c>
      <c r="B78" s="111" t="s">
        <v>176</v>
      </c>
      <c r="C78" s="142">
        <v>69000</v>
      </c>
      <c r="D78" s="142">
        <v>9141</v>
      </c>
      <c r="E78" s="142">
        <v>281087</v>
      </c>
      <c r="F78" s="142">
        <f t="shared" si="1"/>
        <v>359228</v>
      </c>
      <c r="G78" s="142">
        <v>64724</v>
      </c>
      <c r="H78" s="142">
        <v>0</v>
      </c>
      <c r="I78" s="142">
        <v>0</v>
      </c>
      <c r="J78" s="142">
        <v>0</v>
      </c>
      <c r="K78" s="111">
        <v>71</v>
      </c>
    </row>
    <row r="79" spans="1:11" x14ac:dyDescent="0.2">
      <c r="A79" s="111">
        <v>72</v>
      </c>
      <c r="B79" s="111" t="s">
        <v>177</v>
      </c>
      <c r="C79" s="142">
        <v>929162</v>
      </c>
      <c r="D79" s="142">
        <v>9239</v>
      </c>
      <c r="E79" s="142">
        <v>579794</v>
      </c>
      <c r="F79" s="142">
        <f t="shared" si="1"/>
        <v>1518195</v>
      </c>
      <c r="G79" s="142">
        <v>0</v>
      </c>
      <c r="H79" s="142">
        <v>0</v>
      </c>
      <c r="I79" s="142">
        <v>0</v>
      </c>
      <c r="J79" s="142">
        <v>129408</v>
      </c>
      <c r="K79" s="111">
        <v>72</v>
      </c>
    </row>
    <row r="80" spans="1:11" x14ac:dyDescent="0.2">
      <c r="A80" s="111">
        <v>73</v>
      </c>
      <c r="B80" s="111" t="s">
        <v>178</v>
      </c>
      <c r="C80" s="142">
        <v>33977000</v>
      </c>
      <c r="D80" s="142">
        <v>1429000</v>
      </c>
      <c r="E80" s="142">
        <v>14616000</v>
      </c>
      <c r="F80" s="142">
        <f t="shared" si="1"/>
        <v>50022000</v>
      </c>
      <c r="G80" s="142">
        <v>482000</v>
      </c>
      <c r="H80" s="142">
        <v>0</v>
      </c>
      <c r="I80" s="142">
        <v>41000</v>
      </c>
      <c r="J80" s="142">
        <v>13990000</v>
      </c>
      <c r="K80" s="111">
        <v>73</v>
      </c>
    </row>
    <row r="81" spans="1:11" x14ac:dyDescent="0.2">
      <c r="A81" s="111">
        <v>74</v>
      </c>
      <c r="B81" s="111" t="s">
        <v>179</v>
      </c>
      <c r="C81" s="142">
        <v>680308</v>
      </c>
      <c r="D81" s="142">
        <v>16121</v>
      </c>
      <c r="E81" s="142">
        <v>648166</v>
      </c>
      <c r="F81" s="142">
        <f t="shared" si="1"/>
        <v>1344595</v>
      </c>
      <c r="G81" s="142">
        <v>141998</v>
      </c>
      <c r="H81" s="142">
        <v>0</v>
      </c>
      <c r="I81" s="142">
        <v>0</v>
      </c>
      <c r="J81" s="142">
        <v>363243</v>
      </c>
      <c r="K81" s="111">
        <v>74</v>
      </c>
    </row>
    <row r="82" spans="1:11" x14ac:dyDescent="0.2">
      <c r="A82" s="111">
        <v>75</v>
      </c>
      <c r="B82" s="111" t="s">
        <v>180</v>
      </c>
      <c r="C82" s="142">
        <v>21166</v>
      </c>
      <c r="D82" s="142">
        <v>0</v>
      </c>
      <c r="E82" s="142">
        <v>240740</v>
      </c>
      <c r="F82" s="142">
        <f t="shared" si="1"/>
        <v>261906</v>
      </c>
      <c r="G82" s="142">
        <v>41595</v>
      </c>
      <c r="H82" s="142">
        <v>0</v>
      </c>
      <c r="I82" s="142">
        <v>0</v>
      </c>
      <c r="J82" s="142">
        <v>14679</v>
      </c>
      <c r="K82" s="111">
        <v>75</v>
      </c>
    </row>
    <row r="83" spans="1:11" x14ac:dyDescent="0.2">
      <c r="A83" s="111">
        <v>76</v>
      </c>
      <c r="B83" s="111" t="s">
        <v>98</v>
      </c>
      <c r="C83" s="142">
        <v>25000</v>
      </c>
      <c r="D83" s="142">
        <v>7806</v>
      </c>
      <c r="E83" s="142">
        <v>88160</v>
      </c>
      <c r="F83" s="142">
        <f t="shared" si="1"/>
        <v>120966</v>
      </c>
      <c r="G83" s="142">
        <v>0</v>
      </c>
      <c r="H83" s="142">
        <v>0</v>
      </c>
      <c r="I83" s="142">
        <v>0</v>
      </c>
      <c r="J83" s="142">
        <v>0</v>
      </c>
      <c r="K83" s="111">
        <v>76</v>
      </c>
    </row>
    <row r="84" spans="1:11" x14ac:dyDescent="0.2">
      <c r="A84" s="111">
        <v>77</v>
      </c>
      <c r="B84" s="111" t="s">
        <v>99</v>
      </c>
      <c r="C84" s="142">
        <v>7948780</v>
      </c>
      <c r="D84" s="142">
        <v>184203</v>
      </c>
      <c r="E84" s="142">
        <v>4693419</v>
      </c>
      <c r="F84" s="142">
        <f t="shared" si="1"/>
        <v>12826402</v>
      </c>
      <c r="G84" s="142">
        <v>219947</v>
      </c>
      <c r="H84" s="142">
        <v>154761</v>
      </c>
      <c r="I84" s="142">
        <v>0</v>
      </c>
      <c r="J84" s="142">
        <v>4915280</v>
      </c>
      <c r="K84" s="111">
        <v>77</v>
      </c>
    </row>
    <row r="85" spans="1:11" x14ac:dyDescent="0.2">
      <c r="A85" s="111">
        <v>78</v>
      </c>
      <c r="B85" s="111" t="s">
        <v>181</v>
      </c>
      <c r="C85" s="142">
        <v>910354</v>
      </c>
      <c r="D85" s="142">
        <v>0</v>
      </c>
      <c r="E85" s="142">
        <v>933878</v>
      </c>
      <c r="F85" s="142">
        <f t="shared" si="1"/>
        <v>1844232</v>
      </c>
      <c r="G85" s="142">
        <v>172192</v>
      </c>
      <c r="H85" s="142">
        <v>10815</v>
      </c>
      <c r="I85" s="142">
        <v>0</v>
      </c>
      <c r="J85" s="142">
        <v>182563</v>
      </c>
      <c r="K85" s="111">
        <v>78</v>
      </c>
    </row>
    <row r="86" spans="1:11" x14ac:dyDescent="0.2">
      <c r="A86" s="111">
        <v>79</v>
      </c>
      <c r="B86" s="111" t="s">
        <v>182</v>
      </c>
      <c r="C86" s="142">
        <v>1644829</v>
      </c>
      <c r="D86" s="142">
        <v>0</v>
      </c>
      <c r="E86" s="142">
        <v>1199364</v>
      </c>
      <c r="F86" s="142">
        <f t="shared" si="1"/>
        <v>2844193</v>
      </c>
      <c r="G86" s="142">
        <v>207684</v>
      </c>
      <c r="H86" s="142">
        <v>0</v>
      </c>
      <c r="I86" s="142">
        <v>0</v>
      </c>
      <c r="J86" s="142">
        <v>934670</v>
      </c>
      <c r="K86" s="111">
        <v>79</v>
      </c>
    </row>
    <row r="87" spans="1:11" x14ac:dyDescent="0.2">
      <c r="A87" s="111">
        <v>80</v>
      </c>
      <c r="B87" s="111" t="s">
        <v>183</v>
      </c>
      <c r="C87" s="142">
        <v>194787</v>
      </c>
      <c r="D87" s="142">
        <v>0</v>
      </c>
      <c r="E87" s="142">
        <v>309504</v>
      </c>
      <c r="F87" s="142">
        <f t="shared" si="1"/>
        <v>504291</v>
      </c>
      <c r="G87" s="142">
        <v>85041</v>
      </c>
      <c r="H87" s="142">
        <v>0</v>
      </c>
      <c r="I87" s="142">
        <v>0</v>
      </c>
      <c r="J87" s="142">
        <v>42215</v>
      </c>
      <c r="K87" s="111">
        <v>80</v>
      </c>
    </row>
    <row r="88" spans="1:11" x14ac:dyDescent="0.2">
      <c r="A88" s="111">
        <v>81</v>
      </c>
      <c r="B88" s="111" t="s">
        <v>184</v>
      </c>
      <c r="C88" s="142">
        <v>314532</v>
      </c>
      <c r="D88" s="142">
        <v>0</v>
      </c>
      <c r="E88" s="142">
        <v>318655</v>
      </c>
      <c r="F88" s="142">
        <f t="shared" si="1"/>
        <v>633187</v>
      </c>
      <c r="G88" s="142">
        <v>63755</v>
      </c>
      <c r="H88" s="142">
        <v>0</v>
      </c>
      <c r="I88" s="142">
        <v>0</v>
      </c>
      <c r="J88" s="142">
        <v>72902</v>
      </c>
      <c r="K88" s="111">
        <v>81</v>
      </c>
    </row>
    <row r="89" spans="1:11" x14ac:dyDescent="0.2">
      <c r="A89" s="111">
        <v>82</v>
      </c>
      <c r="B89" s="111" t="s">
        <v>185</v>
      </c>
      <c r="C89" s="142">
        <v>1217715</v>
      </c>
      <c r="D89" s="142">
        <v>8750</v>
      </c>
      <c r="E89" s="142">
        <v>719943</v>
      </c>
      <c r="F89" s="142">
        <f t="shared" si="1"/>
        <v>1946408</v>
      </c>
      <c r="G89" s="142">
        <v>38780</v>
      </c>
      <c r="H89" s="142">
        <v>0</v>
      </c>
      <c r="I89" s="142">
        <v>0</v>
      </c>
      <c r="J89" s="142">
        <v>844570</v>
      </c>
      <c r="K89" s="111">
        <v>82</v>
      </c>
    </row>
    <row r="90" spans="1:11" x14ac:dyDescent="0.2">
      <c r="A90" s="111">
        <v>83</v>
      </c>
      <c r="B90" s="111" t="s">
        <v>186</v>
      </c>
      <c r="C90" s="142">
        <v>29001</v>
      </c>
      <c r="D90" s="142">
        <v>0</v>
      </c>
      <c r="E90" s="142">
        <v>694382</v>
      </c>
      <c r="F90" s="142">
        <f t="shared" si="1"/>
        <v>723383</v>
      </c>
      <c r="G90" s="142">
        <v>49326</v>
      </c>
      <c r="H90" s="142">
        <v>0</v>
      </c>
      <c r="I90" s="142">
        <v>0</v>
      </c>
      <c r="J90" s="142">
        <v>0</v>
      </c>
      <c r="K90" s="111">
        <v>83</v>
      </c>
    </row>
    <row r="91" spans="1:11" x14ac:dyDescent="0.2">
      <c r="A91" s="111">
        <v>84</v>
      </c>
      <c r="B91" s="111" t="s">
        <v>187</v>
      </c>
      <c r="C91" s="142">
        <v>0</v>
      </c>
      <c r="D91" s="142">
        <v>35082</v>
      </c>
      <c r="E91" s="142">
        <v>359717</v>
      </c>
      <c r="F91" s="142">
        <f t="shared" si="1"/>
        <v>394799</v>
      </c>
      <c r="G91" s="142">
        <v>76681</v>
      </c>
      <c r="H91" s="142">
        <v>0</v>
      </c>
      <c r="I91" s="142">
        <v>0</v>
      </c>
      <c r="J91" s="142">
        <v>10607</v>
      </c>
      <c r="K91" s="111">
        <v>84</v>
      </c>
    </row>
    <row r="92" spans="1:11" x14ac:dyDescent="0.2">
      <c r="A92" s="111">
        <v>85</v>
      </c>
      <c r="B92" s="111" t="s">
        <v>188</v>
      </c>
      <c r="C92" s="142">
        <v>2903230</v>
      </c>
      <c r="D92" s="142">
        <v>426989</v>
      </c>
      <c r="E92" s="142">
        <v>4191317</v>
      </c>
      <c r="F92" s="142">
        <f t="shared" si="1"/>
        <v>7521536</v>
      </c>
      <c r="G92" s="142">
        <v>243596</v>
      </c>
      <c r="H92" s="142">
        <v>0</v>
      </c>
      <c r="I92" s="142">
        <v>0</v>
      </c>
      <c r="J92" s="142">
        <v>621661</v>
      </c>
      <c r="K92" s="111">
        <v>85</v>
      </c>
    </row>
    <row r="93" spans="1:11" x14ac:dyDescent="0.2">
      <c r="A93" s="111">
        <v>86</v>
      </c>
      <c r="B93" s="111" t="s">
        <v>189</v>
      </c>
      <c r="C93" s="142">
        <v>8038357</v>
      </c>
      <c r="D93" s="142">
        <v>226070</v>
      </c>
      <c r="E93" s="142">
        <v>5604734</v>
      </c>
      <c r="F93" s="142">
        <f t="shared" si="1"/>
        <v>13869161</v>
      </c>
      <c r="G93" s="142">
        <v>303609</v>
      </c>
      <c r="H93" s="142">
        <v>0</v>
      </c>
      <c r="I93" s="142">
        <v>0</v>
      </c>
      <c r="J93" s="142">
        <v>1688348</v>
      </c>
      <c r="K93" s="111">
        <v>86</v>
      </c>
    </row>
    <row r="94" spans="1:11" x14ac:dyDescent="0.2">
      <c r="A94" s="111">
        <v>87</v>
      </c>
      <c r="B94" s="111" t="s">
        <v>190</v>
      </c>
      <c r="C94" s="142">
        <v>465081</v>
      </c>
      <c r="D94" s="142">
        <v>0</v>
      </c>
      <c r="E94" s="142">
        <v>146369</v>
      </c>
      <c r="F94" s="142">
        <f t="shared" si="1"/>
        <v>611450</v>
      </c>
      <c r="G94" s="142">
        <v>29125</v>
      </c>
      <c r="H94" s="142">
        <v>0</v>
      </c>
      <c r="I94" s="142">
        <v>0</v>
      </c>
      <c r="J94" s="142">
        <v>36226</v>
      </c>
      <c r="K94" s="111">
        <v>87</v>
      </c>
    </row>
    <row r="95" spans="1:11" x14ac:dyDescent="0.2">
      <c r="A95" s="111">
        <v>88</v>
      </c>
      <c r="B95" s="111" t="s">
        <v>191</v>
      </c>
      <c r="C95" s="142">
        <v>16325</v>
      </c>
      <c r="D95" s="142">
        <v>15000</v>
      </c>
      <c r="E95" s="142">
        <v>229521</v>
      </c>
      <c r="F95" s="142">
        <f t="shared" si="1"/>
        <v>260846</v>
      </c>
      <c r="G95" s="142">
        <v>50737</v>
      </c>
      <c r="H95" s="142">
        <v>0</v>
      </c>
      <c r="I95" s="142">
        <v>0</v>
      </c>
      <c r="J95" s="142">
        <v>6769</v>
      </c>
      <c r="K95" s="111">
        <v>88</v>
      </c>
    </row>
    <row r="96" spans="1:11" x14ac:dyDescent="0.2">
      <c r="A96" s="111">
        <v>89</v>
      </c>
      <c r="B96" s="111" t="s">
        <v>192</v>
      </c>
      <c r="C96" s="142">
        <v>193984</v>
      </c>
      <c r="D96" s="142">
        <v>74741</v>
      </c>
      <c r="E96" s="142">
        <v>1058357</v>
      </c>
      <c r="F96" s="142">
        <f t="shared" si="1"/>
        <v>1327082</v>
      </c>
      <c r="G96" s="142">
        <v>188908</v>
      </c>
      <c r="H96" s="142">
        <v>0</v>
      </c>
      <c r="I96" s="142">
        <v>0</v>
      </c>
      <c r="J96" s="142">
        <v>25000</v>
      </c>
      <c r="K96" s="111">
        <v>89</v>
      </c>
    </row>
    <row r="97" spans="1:11" x14ac:dyDescent="0.2">
      <c r="A97" s="111">
        <v>90</v>
      </c>
      <c r="B97" s="111" t="s">
        <v>193</v>
      </c>
      <c r="C97" s="147">
        <v>2485636</v>
      </c>
      <c r="D97" s="147">
        <v>19970</v>
      </c>
      <c r="E97" s="147">
        <v>945322</v>
      </c>
      <c r="F97" s="142">
        <f t="shared" si="1"/>
        <v>3450928</v>
      </c>
      <c r="G97" s="147">
        <v>5000</v>
      </c>
      <c r="H97" s="147">
        <v>0</v>
      </c>
      <c r="I97" s="147">
        <v>0</v>
      </c>
      <c r="J97" s="147">
        <v>439608</v>
      </c>
      <c r="K97" s="111">
        <v>90</v>
      </c>
    </row>
    <row r="98" spans="1:11" x14ac:dyDescent="0.2">
      <c r="A98" s="111">
        <v>91</v>
      </c>
      <c r="B98" s="111" t="s">
        <v>194</v>
      </c>
      <c r="C98" s="142">
        <v>615260</v>
      </c>
      <c r="D98" s="142">
        <v>83386</v>
      </c>
      <c r="E98" s="142">
        <v>1649311</v>
      </c>
      <c r="F98" s="142">
        <f t="shared" si="1"/>
        <v>2347957</v>
      </c>
      <c r="G98" s="142">
        <v>175384</v>
      </c>
      <c r="H98" s="142">
        <v>5000</v>
      </c>
      <c r="I98" s="142">
        <v>0</v>
      </c>
      <c r="J98" s="142">
        <v>71490</v>
      </c>
      <c r="K98" s="111">
        <v>91</v>
      </c>
    </row>
    <row r="99" spans="1:11" x14ac:dyDescent="0.2">
      <c r="A99" s="111">
        <v>92</v>
      </c>
      <c r="B99" s="111" t="s">
        <v>195</v>
      </c>
      <c r="C99" s="142">
        <v>101500</v>
      </c>
      <c r="D99" s="142">
        <v>33101</v>
      </c>
      <c r="E99" s="142">
        <v>459932</v>
      </c>
      <c r="F99" s="142">
        <f t="shared" si="1"/>
        <v>594533</v>
      </c>
      <c r="G99" s="142">
        <v>77761</v>
      </c>
      <c r="H99" s="142">
        <v>97477</v>
      </c>
      <c r="I99" s="142">
        <v>1917</v>
      </c>
      <c r="J99" s="142">
        <v>0</v>
      </c>
      <c r="K99" s="111">
        <v>92</v>
      </c>
    </row>
    <row r="100" spans="1:11" x14ac:dyDescent="0.2">
      <c r="A100" s="111">
        <v>93</v>
      </c>
      <c r="B100" s="111" t="s">
        <v>196</v>
      </c>
      <c r="C100" s="142">
        <v>48700</v>
      </c>
      <c r="D100" s="142">
        <v>86616</v>
      </c>
      <c r="E100" s="142">
        <v>1134896</v>
      </c>
      <c r="F100" s="142">
        <f t="shared" si="1"/>
        <v>1270212</v>
      </c>
      <c r="G100" s="142">
        <v>213458</v>
      </c>
      <c r="H100" s="142">
        <v>0</v>
      </c>
      <c r="I100" s="142">
        <v>0</v>
      </c>
      <c r="J100" s="142">
        <v>45950</v>
      </c>
      <c r="K100" s="111">
        <v>93</v>
      </c>
    </row>
    <row r="101" spans="1:11" x14ac:dyDescent="0.2">
      <c r="A101" s="111">
        <v>94</v>
      </c>
      <c r="B101" s="111" t="s">
        <v>197</v>
      </c>
      <c r="C101" s="142">
        <v>263641</v>
      </c>
      <c r="D101" s="142">
        <v>0</v>
      </c>
      <c r="E101" s="142">
        <v>404646</v>
      </c>
      <c r="F101" s="142">
        <f t="shared" si="1"/>
        <v>668287</v>
      </c>
      <c r="G101" s="142">
        <v>87264</v>
      </c>
      <c r="H101" s="142">
        <v>0</v>
      </c>
      <c r="I101" s="142">
        <v>13345</v>
      </c>
      <c r="J101" s="142">
        <v>71658</v>
      </c>
      <c r="K101" s="111">
        <v>94</v>
      </c>
    </row>
    <row r="102" spans="1:11" x14ac:dyDescent="0.2">
      <c r="A102" s="108">
        <v>95</v>
      </c>
      <c r="B102" s="111" t="s">
        <v>198</v>
      </c>
      <c r="C102" s="143">
        <v>2358395</v>
      </c>
      <c r="D102" s="143">
        <v>88213</v>
      </c>
      <c r="E102" s="143">
        <v>2895791</v>
      </c>
      <c r="F102" s="143">
        <f t="shared" si="1"/>
        <v>5342399</v>
      </c>
      <c r="G102" s="143">
        <v>190518</v>
      </c>
      <c r="H102" s="143">
        <v>0</v>
      </c>
      <c r="I102" s="143">
        <v>6632</v>
      </c>
      <c r="J102" s="143">
        <v>593022</v>
      </c>
      <c r="K102" s="108">
        <v>95</v>
      </c>
    </row>
    <row r="103" spans="1:11" x14ac:dyDescent="0.2">
      <c r="A103" s="108">
        <f>A102</f>
        <v>95</v>
      </c>
      <c r="B103" s="109" t="s">
        <v>107</v>
      </c>
      <c r="C103" s="144">
        <f t="shared" ref="C103:J103" si="2">SUM(C8:C102)</f>
        <v>329201043</v>
      </c>
      <c r="D103" s="144">
        <f t="shared" si="2"/>
        <v>13936440</v>
      </c>
      <c r="E103" s="144">
        <f t="shared" si="2"/>
        <v>179759736</v>
      </c>
      <c r="F103" s="144">
        <f t="shared" si="2"/>
        <v>522897219</v>
      </c>
      <c r="G103" s="144">
        <f t="shared" si="2"/>
        <v>10770886</v>
      </c>
      <c r="H103" s="144">
        <f t="shared" si="2"/>
        <v>2551741</v>
      </c>
      <c r="I103" s="144">
        <f t="shared" si="2"/>
        <v>109551</v>
      </c>
      <c r="J103" s="144">
        <f t="shared" si="2"/>
        <v>128367081</v>
      </c>
      <c r="K103" s="108">
        <f>K102</f>
        <v>95</v>
      </c>
    </row>
    <row r="104" spans="1:11" x14ac:dyDescent="0.2">
      <c r="A104" s="148"/>
      <c r="B104" s="111"/>
      <c r="C104" s="92"/>
      <c r="D104" s="92"/>
      <c r="E104" s="92"/>
      <c r="F104" s="92"/>
      <c r="G104" s="92"/>
      <c r="H104" s="92"/>
      <c r="I104" s="92"/>
      <c r="J104" s="92"/>
      <c r="K104" s="92"/>
    </row>
    <row r="105" spans="1:11" x14ac:dyDescent="0.2">
      <c r="A105" s="148"/>
      <c r="B105" s="111"/>
      <c r="C105" s="92"/>
      <c r="D105" s="92"/>
      <c r="E105" s="92"/>
      <c r="F105" s="92"/>
      <c r="G105" s="92"/>
      <c r="H105" s="92"/>
      <c r="I105" s="92"/>
      <c r="J105" s="92"/>
      <c r="K105" s="92"/>
    </row>
  </sheetData>
  <printOptions gridLines="1"/>
  <pageMargins left="0.38" right="0.36" top="0.52" bottom="0.49" header="0.41" footer="0.5"/>
  <pageSetup paperSize="5" scale="9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heetViews>
  <sheetFormatPr defaultRowHeight="11.25" x14ac:dyDescent="0.2"/>
  <cols>
    <col min="1" max="1" width="4.5" style="93" bestFit="1" customWidth="1"/>
    <col min="2" max="2" width="13.5" style="93" bestFit="1" customWidth="1"/>
    <col min="3" max="3" width="17.6640625" style="93" customWidth="1"/>
    <col min="4" max="4" width="15.5" style="93" customWidth="1"/>
    <col min="5" max="5" width="13.83203125" style="93" bestFit="1" customWidth="1"/>
    <col min="6" max="6" width="12.5" style="93" bestFit="1" customWidth="1"/>
    <col min="7" max="7" width="17.6640625" style="93" customWidth="1"/>
    <col min="8" max="8" width="15.83203125" style="93" customWidth="1"/>
    <col min="9" max="9" width="13.33203125" style="93" customWidth="1"/>
    <col min="10" max="10" width="12.83203125" style="93" bestFit="1" customWidth="1"/>
    <col min="11" max="11" width="4.1640625" style="93" bestFit="1" customWidth="1"/>
    <col min="12" max="16384" width="9.33203125" style="93"/>
  </cols>
  <sheetData>
    <row r="1" spans="1:11" s="114" customFormat="1" ht="10.5" customHeight="1" x14ac:dyDescent="0.2">
      <c r="A1" s="90" t="s">
        <v>46</v>
      </c>
      <c r="B1" s="91"/>
      <c r="C1" s="90"/>
      <c r="D1" s="90"/>
      <c r="E1" s="90"/>
      <c r="F1" s="118"/>
      <c r="G1" s="119"/>
      <c r="H1" s="90"/>
      <c r="I1" s="90"/>
      <c r="J1" s="135"/>
      <c r="K1" s="118"/>
    </row>
    <row r="2" spans="1:11" s="114" customFormat="1" ht="10.5" customHeight="1" x14ac:dyDescent="0.2">
      <c r="A2" s="90" t="s">
        <v>336</v>
      </c>
      <c r="B2" s="91"/>
      <c r="C2" s="90"/>
      <c r="D2" s="90"/>
      <c r="E2" s="90"/>
      <c r="F2" s="118"/>
      <c r="G2" s="119"/>
      <c r="H2" s="90"/>
      <c r="I2" s="90"/>
      <c r="J2" s="135"/>
      <c r="K2" s="118"/>
    </row>
    <row r="3" spans="1:11" s="114" customFormat="1" ht="10.5" customHeight="1" x14ac:dyDescent="0.2">
      <c r="A3" s="117" t="s">
        <v>48</v>
      </c>
      <c r="B3" s="91"/>
      <c r="C3" s="90"/>
      <c r="D3" s="90"/>
      <c r="E3" s="90"/>
      <c r="F3" s="118"/>
      <c r="G3" s="117"/>
      <c r="H3" s="90"/>
      <c r="I3" s="90"/>
      <c r="J3" s="90"/>
      <c r="K3" s="90"/>
    </row>
    <row r="4" spans="1:11" s="114" customFormat="1" ht="10.5" customHeight="1" x14ac:dyDescent="0.2">
      <c r="A4" s="117"/>
      <c r="B4" s="91"/>
      <c r="C4" s="90"/>
      <c r="D4" s="90"/>
      <c r="E4" s="90"/>
      <c r="F4" s="118"/>
      <c r="G4" s="117"/>
      <c r="H4" s="90"/>
      <c r="I4" s="90"/>
      <c r="J4" s="90"/>
      <c r="K4" s="90"/>
    </row>
    <row r="5" spans="1:11" ht="10.5" customHeight="1" x14ac:dyDescent="0.2">
      <c r="A5" s="91"/>
      <c r="B5" s="91"/>
      <c r="C5" s="91"/>
      <c r="D5" s="91"/>
      <c r="E5" s="91"/>
      <c r="F5" s="91"/>
      <c r="G5" s="91"/>
      <c r="H5" s="91"/>
      <c r="I5" s="91"/>
      <c r="J5" s="91"/>
      <c r="K5" s="91"/>
    </row>
    <row r="6" spans="1:11" ht="10.5" customHeight="1" x14ac:dyDescent="0.2">
      <c r="A6" s="149"/>
      <c r="B6" s="150"/>
      <c r="C6" s="150"/>
      <c r="D6" s="150"/>
      <c r="E6" s="150"/>
      <c r="F6" s="150"/>
      <c r="G6" s="151" t="s">
        <v>290</v>
      </c>
      <c r="H6" s="97"/>
      <c r="I6" s="97"/>
      <c r="J6" s="97"/>
      <c r="K6" s="149"/>
    </row>
    <row r="7" spans="1:11" s="102" customFormat="1" ht="22.5" x14ac:dyDescent="0.2">
      <c r="A7" s="152" t="s">
        <v>55</v>
      </c>
      <c r="B7" s="100" t="s">
        <v>57</v>
      </c>
      <c r="C7" s="123" t="s">
        <v>337</v>
      </c>
      <c r="D7" s="123" t="s">
        <v>338</v>
      </c>
      <c r="E7" s="123" t="s">
        <v>339</v>
      </c>
      <c r="F7" s="100" t="s">
        <v>107</v>
      </c>
      <c r="G7" s="123" t="s">
        <v>301</v>
      </c>
      <c r="H7" s="123" t="s">
        <v>59</v>
      </c>
      <c r="I7" s="123" t="s">
        <v>60</v>
      </c>
      <c r="J7" s="123" t="s">
        <v>302</v>
      </c>
      <c r="K7" s="152" t="s">
        <v>55</v>
      </c>
    </row>
    <row r="8" spans="1:11" x14ac:dyDescent="0.2">
      <c r="A8" s="91">
        <v>1</v>
      </c>
      <c r="B8" s="91" t="s">
        <v>199</v>
      </c>
      <c r="C8" s="141">
        <v>2570459</v>
      </c>
      <c r="D8" s="141">
        <v>638666</v>
      </c>
      <c r="E8" s="141">
        <v>0</v>
      </c>
      <c r="F8" s="141">
        <f t="shared" ref="F8:F45" si="0">(C8+D8+E8)</f>
        <v>3209125</v>
      </c>
      <c r="G8" s="141">
        <v>82975</v>
      </c>
      <c r="H8" s="141">
        <v>8000</v>
      </c>
      <c r="I8" s="141">
        <v>0</v>
      </c>
      <c r="J8" s="141">
        <v>438853</v>
      </c>
      <c r="K8" s="111">
        <v>1</v>
      </c>
    </row>
    <row r="9" spans="1:11" x14ac:dyDescent="0.2">
      <c r="A9" s="91">
        <v>2</v>
      </c>
      <c r="B9" s="91" t="s">
        <v>200</v>
      </c>
      <c r="C9" s="142">
        <v>189329</v>
      </c>
      <c r="D9" s="142">
        <v>0</v>
      </c>
      <c r="E9" s="142">
        <v>0</v>
      </c>
      <c r="F9" s="142">
        <f t="shared" si="0"/>
        <v>189329</v>
      </c>
      <c r="G9" s="142">
        <v>5000</v>
      </c>
      <c r="H9" s="142">
        <v>0</v>
      </c>
      <c r="I9" s="142">
        <v>0</v>
      </c>
      <c r="J9" s="142">
        <v>71010</v>
      </c>
      <c r="K9" s="111">
        <v>2</v>
      </c>
    </row>
    <row r="10" spans="1:11" x14ac:dyDescent="0.2">
      <c r="A10" s="91">
        <v>3</v>
      </c>
      <c r="B10" s="91" t="s">
        <v>117</v>
      </c>
      <c r="C10" s="142">
        <v>28448</v>
      </c>
      <c r="D10" s="142">
        <v>107826</v>
      </c>
      <c r="E10" s="142">
        <v>0</v>
      </c>
      <c r="F10" s="142">
        <f t="shared" si="0"/>
        <v>136274</v>
      </c>
      <c r="G10" s="142">
        <v>0</v>
      </c>
      <c r="H10" s="142">
        <v>0</v>
      </c>
      <c r="I10" s="142">
        <v>0</v>
      </c>
      <c r="J10" s="142">
        <v>105749</v>
      </c>
      <c r="K10" s="111">
        <v>3</v>
      </c>
    </row>
    <row r="11" spans="1:11" x14ac:dyDescent="0.2">
      <c r="A11" s="91">
        <v>4</v>
      </c>
      <c r="B11" s="91" t="s">
        <v>201</v>
      </c>
      <c r="C11" s="142">
        <v>13757</v>
      </c>
      <c r="D11" s="142">
        <v>0</v>
      </c>
      <c r="E11" s="142">
        <v>0</v>
      </c>
      <c r="F11" s="142">
        <f t="shared" si="0"/>
        <v>13757</v>
      </c>
      <c r="G11" s="142">
        <v>5000</v>
      </c>
      <c r="H11" s="142">
        <v>0</v>
      </c>
      <c r="I11" s="142">
        <v>0</v>
      </c>
      <c r="J11" s="142">
        <v>0</v>
      </c>
      <c r="K11" s="111">
        <v>4</v>
      </c>
    </row>
    <row r="12" spans="1:11" x14ac:dyDescent="0.2">
      <c r="A12" s="91">
        <v>5</v>
      </c>
      <c r="B12" s="91" t="s">
        <v>202</v>
      </c>
      <c r="C12" s="142">
        <v>1515432</v>
      </c>
      <c r="D12" s="142">
        <v>30000</v>
      </c>
      <c r="E12" s="142">
        <v>3521</v>
      </c>
      <c r="F12" s="142">
        <f t="shared" si="0"/>
        <v>1548953</v>
      </c>
      <c r="G12" s="142">
        <v>5638</v>
      </c>
      <c r="H12" s="142">
        <v>0</v>
      </c>
      <c r="I12" s="142">
        <v>137225</v>
      </c>
      <c r="J12" s="142">
        <v>88984</v>
      </c>
      <c r="K12" s="111">
        <v>5</v>
      </c>
    </row>
    <row r="13" spans="1:11" x14ac:dyDescent="0.2">
      <c r="A13" s="91">
        <v>6</v>
      </c>
      <c r="B13" s="91" t="s">
        <v>203</v>
      </c>
      <c r="C13" s="142">
        <v>2948509</v>
      </c>
      <c r="D13" s="142">
        <v>0</v>
      </c>
      <c r="E13" s="142">
        <v>3436</v>
      </c>
      <c r="F13" s="142">
        <f t="shared" si="0"/>
        <v>2951945</v>
      </c>
      <c r="G13" s="142">
        <v>2187</v>
      </c>
      <c r="H13" s="142">
        <v>0</v>
      </c>
      <c r="I13" s="142">
        <v>0</v>
      </c>
      <c r="J13" s="142">
        <v>632746</v>
      </c>
      <c r="K13" s="111">
        <v>6</v>
      </c>
    </row>
    <row r="14" spans="1:11" x14ac:dyDescent="0.2">
      <c r="A14" s="91">
        <v>7</v>
      </c>
      <c r="B14" s="91" t="s">
        <v>204</v>
      </c>
      <c r="C14" s="142">
        <v>0</v>
      </c>
      <c r="D14" s="142">
        <v>6954</v>
      </c>
      <c r="E14" s="142">
        <v>9526</v>
      </c>
      <c r="F14" s="142">
        <f t="shared" si="0"/>
        <v>16480</v>
      </c>
      <c r="G14" s="142">
        <v>0</v>
      </c>
      <c r="H14" s="142">
        <v>0</v>
      </c>
      <c r="I14" s="142">
        <v>0</v>
      </c>
      <c r="J14" s="142">
        <v>0</v>
      </c>
      <c r="K14" s="111">
        <v>7</v>
      </c>
    </row>
    <row r="15" spans="1:11" x14ac:dyDescent="0.2">
      <c r="A15" s="91">
        <v>8</v>
      </c>
      <c r="B15" s="91" t="s">
        <v>205</v>
      </c>
      <c r="C15" s="142">
        <v>403774</v>
      </c>
      <c r="D15" s="142">
        <v>86935</v>
      </c>
      <c r="E15" s="142">
        <v>0</v>
      </c>
      <c r="F15" s="142">
        <f t="shared" si="0"/>
        <v>490709</v>
      </c>
      <c r="G15" s="142">
        <v>0</v>
      </c>
      <c r="H15" s="142">
        <v>0</v>
      </c>
      <c r="I15" s="142">
        <v>0</v>
      </c>
      <c r="J15" s="142">
        <v>78708</v>
      </c>
      <c r="K15" s="111">
        <v>8</v>
      </c>
    </row>
    <row r="16" spans="1:11" x14ac:dyDescent="0.2">
      <c r="A16" s="91">
        <v>9</v>
      </c>
      <c r="B16" s="91" t="s">
        <v>206</v>
      </c>
      <c r="C16" s="142">
        <v>734914</v>
      </c>
      <c r="D16" s="142">
        <v>0</v>
      </c>
      <c r="E16" s="142">
        <v>0</v>
      </c>
      <c r="F16" s="142">
        <f t="shared" si="0"/>
        <v>734914</v>
      </c>
      <c r="G16" s="142">
        <v>0</v>
      </c>
      <c r="H16" s="142">
        <v>0</v>
      </c>
      <c r="I16" s="142">
        <v>0</v>
      </c>
      <c r="J16" s="142">
        <v>114967</v>
      </c>
      <c r="K16" s="111">
        <v>9</v>
      </c>
    </row>
    <row r="17" spans="1:11" x14ac:dyDescent="0.2">
      <c r="A17" s="91">
        <v>10</v>
      </c>
      <c r="B17" s="91" t="s">
        <v>207</v>
      </c>
      <c r="C17" s="142">
        <v>151881</v>
      </c>
      <c r="D17" s="142">
        <v>2000</v>
      </c>
      <c r="E17" s="142">
        <v>2000</v>
      </c>
      <c r="F17" s="142">
        <f t="shared" si="0"/>
        <v>155881</v>
      </c>
      <c r="G17" s="142">
        <v>0</v>
      </c>
      <c r="H17" s="142">
        <v>0</v>
      </c>
      <c r="I17" s="142">
        <v>0</v>
      </c>
      <c r="J17" s="142">
        <v>62089</v>
      </c>
      <c r="K17" s="111">
        <v>10</v>
      </c>
    </row>
    <row r="18" spans="1:11" x14ac:dyDescent="0.2">
      <c r="A18" s="91">
        <v>11</v>
      </c>
      <c r="B18" s="91" t="s">
        <v>208</v>
      </c>
      <c r="C18" s="142">
        <v>4456939</v>
      </c>
      <c r="D18" s="142">
        <v>0</v>
      </c>
      <c r="E18" s="142">
        <v>18859</v>
      </c>
      <c r="F18" s="142">
        <f t="shared" si="0"/>
        <v>4475798</v>
      </c>
      <c r="G18" s="142">
        <v>2237</v>
      </c>
      <c r="H18" s="142">
        <v>0</v>
      </c>
      <c r="I18" s="142">
        <v>0</v>
      </c>
      <c r="J18" s="142">
        <v>1180255</v>
      </c>
      <c r="K18" s="111">
        <v>11</v>
      </c>
    </row>
    <row r="19" spans="1:11" x14ac:dyDescent="0.2">
      <c r="A19" s="91">
        <v>12</v>
      </c>
      <c r="B19" s="93" t="s">
        <v>209</v>
      </c>
      <c r="C19" s="142">
        <v>190159</v>
      </c>
      <c r="D19" s="142">
        <v>24500</v>
      </c>
      <c r="E19" s="142">
        <v>194439</v>
      </c>
      <c r="F19" s="142">
        <f t="shared" si="0"/>
        <v>409098</v>
      </c>
      <c r="G19" s="142">
        <v>42787</v>
      </c>
      <c r="H19" s="142">
        <v>0</v>
      </c>
      <c r="I19" s="142">
        <v>0</v>
      </c>
      <c r="J19" s="142">
        <v>5651</v>
      </c>
      <c r="K19" s="111">
        <v>12</v>
      </c>
    </row>
    <row r="20" spans="1:11" x14ac:dyDescent="0.2">
      <c r="A20" s="91">
        <v>13</v>
      </c>
      <c r="B20" s="91" t="s">
        <v>210</v>
      </c>
      <c r="C20" s="142">
        <v>18800</v>
      </c>
      <c r="D20" s="142">
        <v>5000</v>
      </c>
      <c r="E20" s="142">
        <v>0</v>
      </c>
      <c r="F20" s="142">
        <f t="shared" si="0"/>
        <v>23800</v>
      </c>
      <c r="G20" s="142">
        <v>0</v>
      </c>
      <c r="H20" s="142">
        <v>0</v>
      </c>
      <c r="I20" s="142">
        <v>0</v>
      </c>
      <c r="J20" s="142">
        <v>0</v>
      </c>
      <c r="K20" s="111">
        <v>13</v>
      </c>
    </row>
    <row r="21" spans="1:11" x14ac:dyDescent="0.2">
      <c r="A21" s="91">
        <v>14</v>
      </c>
      <c r="B21" s="91" t="s">
        <v>131</v>
      </c>
      <c r="C21" s="142">
        <v>641783</v>
      </c>
      <c r="D21" s="142">
        <v>0</v>
      </c>
      <c r="E21" s="142">
        <v>0</v>
      </c>
      <c r="F21" s="142">
        <f t="shared" si="0"/>
        <v>641783</v>
      </c>
      <c r="G21" s="142">
        <v>0</v>
      </c>
      <c r="H21" s="142">
        <v>0</v>
      </c>
      <c r="I21" s="142">
        <v>0</v>
      </c>
      <c r="J21" s="142">
        <v>114065</v>
      </c>
      <c r="K21" s="111">
        <v>14</v>
      </c>
    </row>
    <row r="22" spans="1:11" x14ac:dyDescent="0.2">
      <c r="A22" s="91">
        <v>15</v>
      </c>
      <c r="B22" s="91" t="s">
        <v>211</v>
      </c>
      <c r="C22" s="142">
        <v>0</v>
      </c>
      <c r="D22" s="142">
        <v>0</v>
      </c>
      <c r="E22" s="142">
        <v>0</v>
      </c>
      <c r="F22" s="142">
        <f t="shared" si="0"/>
        <v>0</v>
      </c>
      <c r="G22" s="142">
        <v>0</v>
      </c>
      <c r="H22" s="142">
        <v>0</v>
      </c>
      <c r="I22" s="142">
        <v>0</v>
      </c>
      <c r="J22" s="142">
        <v>0</v>
      </c>
      <c r="K22" s="111">
        <v>15</v>
      </c>
    </row>
    <row r="23" spans="1:11" x14ac:dyDescent="0.2">
      <c r="A23" s="91">
        <v>16</v>
      </c>
      <c r="B23" s="91" t="s">
        <v>212</v>
      </c>
      <c r="C23" s="142">
        <v>623862</v>
      </c>
      <c r="D23" s="142">
        <v>2812</v>
      </c>
      <c r="E23" s="142">
        <v>131722</v>
      </c>
      <c r="F23" s="142">
        <f t="shared" si="0"/>
        <v>758396</v>
      </c>
      <c r="G23" s="142">
        <v>55181</v>
      </c>
      <c r="H23" s="142">
        <v>0</v>
      </c>
      <c r="I23" s="142">
        <v>0</v>
      </c>
      <c r="J23" s="142">
        <v>173712</v>
      </c>
      <c r="K23" s="111">
        <v>16</v>
      </c>
    </row>
    <row r="24" spans="1:11" x14ac:dyDescent="0.2">
      <c r="A24" s="91">
        <v>17</v>
      </c>
      <c r="B24" s="91" t="s">
        <v>213</v>
      </c>
      <c r="C24" s="142">
        <v>0</v>
      </c>
      <c r="D24" s="142">
        <v>0</v>
      </c>
      <c r="E24" s="142">
        <v>0</v>
      </c>
      <c r="F24" s="142">
        <f t="shared" si="0"/>
        <v>0</v>
      </c>
      <c r="G24" s="142">
        <v>5000</v>
      </c>
      <c r="H24" s="142">
        <v>0</v>
      </c>
      <c r="I24" s="142">
        <v>0</v>
      </c>
      <c r="J24" s="142">
        <v>0</v>
      </c>
      <c r="K24" s="111">
        <v>17</v>
      </c>
    </row>
    <row r="25" spans="1:11" x14ac:dyDescent="0.2">
      <c r="A25" s="91">
        <v>18</v>
      </c>
      <c r="B25" s="91" t="s">
        <v>214</v>
      </c>
      <c r="C25" s="142">
        <v>7428471</v>
      </c>
      <c r="D25" s="142">
        <v>0</v>
      </c>
      <c r="E25" s="142">
        <v>0</v>
      </c>
      <c r="F25" s="142">
        <f t="shared" si="0"/>
        <v>7428471</v>
      </c>
      <c r="G25" s="142">
        <v>0</v>
      </c>
      <c r="H25" s="142">
        <v>0</v>
      </c>
      <c r="I25" s="142">
        <v>0</v>
      </c>
      <c r="J25" s="142">
        <v>4660812</v>
      </c>
      <c r="K25" s="111">
        <v>18</v>
      </c>
    </row>
    <row r="26" spans="1:11" x14ac:dyDescent="0.2">
      <c r="A26" s="91">
        <v>19</v>
      </c>
      <c r="B26" s="91" t="s">
        <v>215</v>
      </c>
      <c r="C26" s="142">
        <v>7826783</v>
      </c>
      <c r="D26" s="142">
        <v>0</v>
      </c>
      <c r="E26" s="142">
        <v>517776</v>
      </c>
      <c r="F26" s="142">
        <f t="shared" si="0"/>
        <v>8344559</v>
      </c>
      <c r="G26" s="142">
        <v>5000</v>
      </c>
      <c r="H26" s="142">
        <v>0</v>
      </c>
      <c r="I26" s="142">
        <v>0</v>
      </c>
      <c r="J26" s="142">
        <v>4938988</v>
      </c>
      <c r="K26" s="111">
        <v>19</v>
      </c>
    </row>
    <row r="27" spans="1:11" x14ac:dyDescent="0.2">
      <c r="A27" s="91">
        <v>20</v>
      </c>
      <c r="B27" s="91" t="s">
        <v>216</v>
      </c>
      <c r="C27" s="142">
        <v>888836</v>
      </c>
      <c r="D27" s="142">
        <v>0</v>
      </c>
      <c r="E27" s="142">
        <v>0</v>
      </c>
      <c r="F27" s="142">
        <f t="shared" si="0"/>
        <v>888836</v>
      </c>
      <c r="G27" s="142">
        <v>5000</v>
      </c>
      <c r="H27" s="142">
        <v>1066</v>
      </c>
      <c r="I27" s="142">
        <v>0</v>
      </c>
      <c r="J27" s="142">
        <v>59357</v>
      </c>
      <c r="K27" s="111">
        <v>20</v>
      </c>
    </row>
    <row r="28" spans="1:11" x14ac:dyDescent="0.2">
      <c r="A28" s="91">
        <v>21</v>
      </c>
      <c r="B28" s="91" t="s">
        <v>217</v>
      </c>
      <c r="C28" s="142">
        <v>1132684</v>
      </c>
      <c r="D28" s="142">
        <v>412138</v>
      </c>
      <c r="E28" s="142">
        <v>0</v>
      </c>
      <c r="F28" s="142">
        <f t="shared" si="0"/>
        <v>1544822</v>
      </c>
      <c r="G28" s="142">
        <v>5000</v>
      </c>
      <c r="H28" s="142">
        <v>0</v>
      </c>
      <c r="I28" s="142">
        <v>0</v>
      </c>
      <c r="J28" s="142">
        <v>595925</v>
      </c>
      <c r="K28" s="111">
        <v>21</v>
      </c>
    </row>
    <row r="29" spans="1:11" x14ac:dyDescent="0.2">
      <c r="A29" s="91">
        <v>22</v>
      </c>
      <c r="B29" s="93" t="s">
        <v>171</v>
      </c>
      <c r="C29" s="142">
        <v>26623</v>
      </c>
      <c r="D29" s="142">
        <v>0</v>
      </c>
      <c r="E29" s="142">
        <v>0</v>
      </c>
      <c r="F29" s="142">
        <f t="shared" si="0"/>
        <v>26623</v>
      </c>
      <c r="G29" s="142">
        <v>0</v>
      </c>
      <c r="H29" s="142">
        <v>0</v>
      </c>
      <c r="I29" s="142">
        <v>0</v>
      </c>
      <c r="J29" s="142">
        <v>0</v>
      </c>
      <c r="K29" s="111">
        <v>22</v>
      </c>
    </row>
    <row r="30" spans="1:11" x14ac:dyDescent="0.2">
      <c r="A30" s="91">
        <v>23</v>
      </c>
      <c r="B30" s="91" t="s">
        <v>179</v>
      </c>
      <c r="C30" s="142">
        <v>654863</v>
      </c>
      <c r="D30" s="142">
        <v>47971</v>
      </c>
      <c r="E30" s="142">
        <v>0</v>
      </c>
      <c r="F30" s="142">
        <f t="shared" si="0"/>
        <v>702834</v>
      </c>
      <c r="G30" s="142">
        <v>0</v>
      </c>
      <c r="H30" s="142">
        <v>5000</v>
      </c>
      <c r="I30" s="142">
        <v>0</v>
      </c>
      <c r="J30" s="142">
        <v>51307</v>
      </c>
      <c r="K30" s="111">
        <v>23</v>
      </c>
    </row>
    <row r="31" spans="1:11" x14ac:dyDescent="0.2">
      <c r="A31" s="91">
        <v>24</v>
      </c>
      <c r="B31" s="105" t="s">
        <v>218</v>
      </c>
      <c r="C31" s="142">
        <v>174316</v>
      </c>
      <c r="D31" s="142">
        <v>10251</v>
      </c>
      <c r="E31" s="142">
        <v>0</v>
      </c>
      <c r="F31" s="142">
        <f t="shared" si="0"/>
        <v>184567</v>
      </c>
      <c r="G31" s="142">
        <v>1500</v>
      </c>
      <c r="H31" s="142">
        <v>0</v>
      </c>
      <c r="I31" s="142">
        <v>0</v>
      </c>
      <c r="J31" s="142">
        <v>0</v>
      </c>
      <c r="K31" s="111">
        <v>24</v>
      </c>
    </row>
    <row r="32" spans="1:11" x14ac:dyDescent="0.2">
      <c r="A32" s="91">
        <v>25</v>
      </c>
      <c r="B32" s="91" t="s">
        <v>219</v>
      </c>
      <c r="C32" s="142">
        <v>321307</v>
      </c>
      <c r="D32" s="142">
        <v>0</v>
      </c>
      <c r="E32" s="142">
        <v>2082</v>
      </c>
      <c r="F32" s="142">
        <f t="shared" si="0"/>
        <v>323389</v>
      </c>
      <c r="G32" s="142">
        <v>0</v>
      </c>
      <c r="H32" s="142">
        <v>0</v>
      </c>
      <c r="I32" s="142">
        <v>0</v>
      </c>
      <c r="J32" s="142">
        <v>51885</v>
      </c>
      <c r="K32" s="111">
        <v>25</v>
      </c>
    </row>
    <row r="33" spans="1:11" x14ac:dyDescent="0.2">
      <c r="A33" s="91">
        <v>26</v>
      </c>
      <c r="B33" s="91" t="s">
        <v>220</v>
      </c>
      <c r="C33" s="142">
        <v>1265614</v>
      </c>
      <c r="D33" s="142">
        <v>1260808</v>
      </c>
      <c r="E33" s="142">
        <v>0</v>
      </c>
      <c r="F33" s="142">
        <f t="shared" si="0"/>
        <v>2526422</v>
      </c>
      <c r="G33" s="142">
        <v>1490</v>
      </c>
      <c r="H33" s="142">
        <v>0</v>
      </c>
      <c r="I33" s="142">
        <v>0</v>
      </c>
      <c r="J33" s="142">
        <v>981176</v>
      </c>
      <c r="K33" s="111">
        <v>26</v>
      </c>
    </row>
    <row r="34" spans="1:11" x14ac:dyDescent="0.2">
      <c r="A34" s="91">
        <v>27</v>
      </c>
      <c r="B34" s="91" t="s">
        <v>221</v>
      </c>
      <c r="C34" s="142">
        <v>1280676</v>
      </c>
      <c r="D34" s="142">
        <v>10000</v>
      </c>
      <c r="E34" s="142">
        <v>1500</v>
      </c>
      <c r="F34" s="142">
        <f t="shared" si="0"/>
        <v>1292176</v>
      </c>
      <c r="G34" s="142">
        <v>5030</v>
      </c>
      <c r="H34" s="142">
        <v>0</v>
      </c>
      <c r="I34" s="142">
        <v>0</v>
      </c>
      <c r="J34" s="142">
        <v>0</v>
      </c>
      <c r="K34" s="111">
        <v>27</v>
      </c>
    </row>
    <row r="35" spans="1:11" x14ac:dyDescent="0.2">
      <c r="A35" s="91">
        <v>28</v>
      </c>
      <c r="B35" s="91" t="s">
        <v>222</v>
      </c>
      <c r="C35" s="142">
        <v>250973</v>
      </c>
      <c r="D35" s="142">
        <v>61170</v>
      </c>
      <c r="E35" s="142">
        <v>144392</v>
      </c>
      <c r="F35" s="142">
        <f t="shared" si="0"/>
        <v>456535</v>
      </c>
      <c r="G35" s="142">
        <v>29721</v>
      </c>
      <c r="H35" s="142">
        <v>0</v>
      </c>
      <c r="I35" s="142">
        <v>0</v>
      </c>
      <c r="J35" s="142">
        <v>24409</v>
      </c>
      <c r="K35" s="111">
        <v>28</v>
      </c>
    </row>
    <row r="36" spans="1:11" x14ac:dyDescent="0.2">
      <c r="A36" s="91">
        <v>29</v>
      </c>
      <c r="B36" s="91" t="s">
        <v>223</v>
      </c>
      <c r="C36" s="142">
        <v>388264</v>
      </c>
      <c r="D36" s="142">
        <v>0</v>
      </c>
      <c r="E36" s="142">
        <v>22386</v>
      </c>
      <c r="F36" s="142">
        <f t="shared" si="0"/>
        <v>410650</v>
      </c>
      <c r="G36" s="142">
        <v>5000</v>
      </c>
      <c r="H36" s="142">
        <v>0</v>
      </c>
      <c r="I36" s="142">
        <v>0</v>
      </c>
      <c r="J36" s="142">
        <v>0</v>
      </c>
      <c r="K36" s="111">
        <v>29</v>
      </c>
    </row>
    <row r="37" spans="1:11" x14ac:dyDescent="0.2">
      <c r="A37" s="91">
        <v>30</v>
      </c>
      <c r="B37" s="91" t="s">
        <v>224</v>
      </c>
      <c r="C37" s="142">
        <v>172015</v>
      </c>
      <c r="D37" s="142">
        <v>15000</v>
      </c>
      <c r="E37" s="142">
        <v>17000</v>
      </c>
      <c r="F37" s="142">
        <f t="shared" si="0"/>
        <v>204015</v>
      </c>
      <c r="G37" s="142">
        <v>0</v>
      </c>
      <c r="H37" s="142">
        <v>0</v>
      </c>
      <c r="I37" s="142">
        <v>0</v>
      </c>
      <c r="J37" s="142">
        <v>55907</v>
      </c>
      <c r="K37" s="111">
        <v>30</v>
      </c>
    </row>
    <row r="38" spans="1:11" x14ac:dyDescent="0.2">
      <c r="A38" s="91">
        <v>31</v>
      </c>
      <c r="B38" s="91" t="s">
        <v>192</v>
      </c>
      <c r="C38" s="142">
        <v>470673</v>
      </c>
      <c r="D38" s="142">
        <v>0</v>
      </c>
      <c r="E38" s="142">
        <v>0</v>
      </c>
      <c r="F38" s="142">
        <f t="shared" si="0"/>
        <v>470673</v>
      </c>
      <c r="G38" s="142">
        <v>0</v>
      </c>
      <c r="H38" s="142">
        <v>0</v>
      </c>
      <c r="I38" s="142">
        <v>0</v>
      </c>
      <c r="J38" s="142">
        <v>107884</v>
      </c>
      <c r="K38" s="111">
        <v>31</v>
      </c>
    </row>
    <row r="39" spans="1:11" x14ac:dyDescent="0.2">
      <c r="A39" s="91">
        <v>32</v>
      </c>
      <c r="B39" s="91" t="s">
        <v>225</v>
      </c>
      <c r="C39" s="142">
        <v>2787799</v>
      </c>
      <c r="D39" s="142">
        <v>44687</v>
      </c>
      <c r="E39" s="142">
        <v>0</v>
      </c>
      <c r="F39" s="142">
        <f t="shared" si="0"/>
        <v>2832486</v>
      </c>
      <c r="G39" s="142">
        <v>0</v>
      </c>
      <c r="H39" s="142">
        <v>0</v>
      </c>
      <c r="I39" s="142">
        <v>0</v>
      </c>
      <c r="J39" s="142">
        <v>501214</v>
      </c>
      <c r="K39" s="111">
        <v>32</v>
      </c>
    </row>
    <row r="40" spans="1:11" x14ac:dyDescent="0.2">
      <c r="A40" s="91">
        <v>33</v>
      </c>
      <c r="B40" s="91" t="s">
        <v>226</v>
      </c>
      <c r="C40" s="142">
        <v>602496</v>
      </c>
      <c r="D40" s="142">
        <v>0</v>
      </c>
      <c r="E40" s="142">
        <v>0</v>
      </c>
      <c r="F40" s="142">
        <f t="shared" si="0"/>
        <v>602496</v>
      </c>
      <c r="G40" s="142">
        <v>0</v>
      </c>
      <c r="H40" s="142">
        <v>0</v>
      </c>
      <c r="I40" s="142">
        <v>0</v>
      </c>
      <c r="J40" s="142">
        <v>190231</v>
      </c>
      <c r="K40" s="111">
        <v>33</v>
      </c>
    </row>
    <row r="41" spans="1:11" x14ac:dyDescent="0.2">
      <c r="A41" s="91">
        <v>34</v>
      </c>
      <c r="B41" s="91" t="s">
        <v>227</v>
      </c>
      <c r="C41" s="142">
        <v>2109522</v>
      </c>
      <c r="D41" s="142">
        <v>73313</v>
      </c>
      <c r="E41" s="142">
        <v>0</v>
      </c>
      <c r="F41" s="142">
        <f t="shared" si="0"/>
        <v>2182835</v>
      </c>
      <c r="G41" s="142">
        <v>5000</v>
      </c>
      <c r="H41" s="142">
        <v>0</v>
      </c>
      <c r="I41" s="142">
        <v>0</v>
      </c>
      <c r="J41" s="142">
        <v>1187054</v>
      </c>
      <c r="K41" s="111">
        <v>34</v>
      </c>
    </row>
    <row r="42" spans="1:11" x14ac:dyDescent="0.2">
      <c r="A42" s="91">
        <v>35</v>
      </c>
      <c r="B42" s="91" t="s">
        <v>228</v>
      </c>
      <c r="C42" s="142">
        <v>45806</v>
      </c>
      <c r="D42" s="142">
        <v>33032</v>
      </c>
      <c r="E42" s="142">
        <v>23840</v>
      </c>
      <c r="F42" s="142">
        <f t="shared" si="0"/>
        <v>102678</v>
      </c>
      <c r="G42" s="142">
        <v>5000</v>
      </c>
      <c r="H42" s="142">
        <v>0</v>
      </c>
      <c r="I42" s="142">
        <v>0</v>
      </c>
      <c r="J42" s="142">
        <v>0</v>
      </c>
      <c r="K42" s="111">
        <v>35</v>
      </c>
    </row>
    <row r="43" spans="1:11" x14ac:dyDescent="0.2">
      <c r="A43" s="91">
        <v>36</v>
      </c>
      <c r="B43" s="91" t="s">
        <v>196</v>
      </c>
      <c r="C43" s="142">
        <v>141936</v>
      </c>
      <c r="D43" s="142">
        <v>61233</v>
      </c>
      <c r="E43" s="142">
        <v>13147</v>
      </c>
      <c r="F43" s="142">
        <f>(C43+D43+E43)</f>
        <v>216316</v>
      </c>
      <c r="G43" s="142">
        <v>2384</v>
      </c>
      <c r="H43" s="142">
        <v>5000</v>
      </c>
      <c r="I43" s="142">
        <v>0</v>
      </c>
      <c r="J43" s="142">
        <v>48935</v>
      </c>
      <c r="K43" s="111">
        <v>36</v>
      </c>
    </row>
    <row r="44" spans="1:11" x14ac:dyDescent="0.2">
      <c r="A44" s="91">
        <v>37</v>
      </c>
      <c r="B44" s="91" t="s">
        <v>229</v>
      </c>
      <c r="C44" s="142">
        <v>233425</v>
      </c>
      <c r="D44" s="142">
        <v>0</v>
      </c>
      <c r="E44" s="142">
        <v>0</v>
      </c>
      <c r="F44" s="142">
        <f>(C44+D44+E44)</f>
        <v>233425</v>
      </c>
      <c r="G44" s="142">
        <v>0</v>
      </c>
      <c r="H44" s="142">
        <v>0</v>
      </c>
      <c r="I44" s="142">
        <v>0</v>
      </c>
      <c r="J44" s="142">
        <v>89978</v>
      </c>
      <c r="K44" s="111">
        <v>37</v>
      </c>
    </row>
    <row r="45" spans="1:11" x14ac:dyDescent="0.2">
      <c r="A45" s="106">
        <v>38</v>
      </c>
      <c r="B45" s="93" t="s">
        <v>230</v>
      </c>
      <c r="C45" s="143">
        <v>1859093</v>
      </c>
      <c r="D45" s="143">
        <v>491005</v>
      </c>
      <c r="E45" s="143">
        <v>1124</v>
      </c>
      <c r="F45" s="143">
        <f t="shared" si="0"/>
        <v>2351222</v>
      </c>
      <c r="G45" s="143">
        <v>5940</v>
      </c>
      <c r="H45" s="143">
        <v>0</v>
      </c>
      <c r="I45" s="143">
        <v>153</v>
      </c>
      <c r="J45" s="143">
        <v>872057</v>
      </c>
      <c r="K45" s="108">
        <v>38</v>
      </c>
    </row>
    <row r="46" spans="1:11" x14ac:dyDescent="0.2">
      <c r="A46" s="108">
        <f>A45</f>
        <v>38</v>
      </c>
      <c r="B46" s="109" t="s">
        <v>107</v>
      </c>
      <c r="C46" s="144">
        <f t="shared" ref="C46:J46" si="1">SUM(C8:C45)</f>
        <v>44550221</v>
      </c>
      <c r="D46" s="144">
        <f t="shared" si="1"/>
        <v>3425301</v>
      </c>
      <c r="E46" s="144">
        <f t="shared" si="1"/>
        <v>1106750</v>
      </c>
      <c r="F46" s="144">
        <f t="shared" si="1"/>
        <v>49082272</v>
      </c>
      <c r="G46" s="144">
        <f t="shared" si="1"/>
        <v>282070</v>
      </c>
      <c r="H46" s="144">
        <f t="shared" si="1"/>
        <v>19066</v>
      </c>
      <c r="I46" s="144">
        <f t="shared" si="1"/>
        <v>137378</v>
      </c>
      <c r="J46" s="144">
        <f t="shared" si="1"/>
        <v>17483908</v>
      </c>
      <c r="K46" s="108">
        <f>K45</f>
        <v>38</v>
      </c>
    </row>
    <row r="47" spans="1:11" x14ac:dyDescent="0.2">
      <c r="A47" s="153"/>
      <c r="B47" s="91"/>
      <c r="C47" s="92"/>
      <c r="D47" s="92"/>
      <c r="E47" s="92"/>
      <c r="F47" s="91"/>
      <c r="G47" s="92"/>
      <c r="H47" s="92"/>
      <c r="I47" s="92"/>
      <c r="J47" s="92"/>
      <c r="K47" s="153"/>
    </row>
    <row r="48" spans="1:11" x14ac:dyDescent="0.2">
      <c r="A48" s="92"/>
      <c r="B48" s="91"/>
      <c r="C48" s="92"/>
      <c r="D48" s="92"/>
      <c r="E48" s="92"/>
      <c r="F48" s="92"/>
      <c r="G48" s="92"/>
      <c r="H48" s="92"/>
      <c r="I48" s="92"/>
      <c r="J48" s="92"/>
      <c r="K48" s="92"/>
    </row>
    <row r="49" spans="1:11" x14ac:dyDescent="0.2">
      <c r="A49" s="92"/>
      <c r="B49" s="91"/>
      <c r="C49" s="92"/>
      <c r="D49" s="92"/>
      <c r="E49" s="92"/>
      <c r="F49" s="92"/>
      <c r="G49" s="92"/>
      <c r="H49" s="92"/>
      <c r="I49" s="92"/>
      <c r="J49" s="92"/>
      <c r="K49" s="92"/>
    </row>
    <row r="50" spans="1:11" x14ac:dyDescent="0.2">
      <c r="A50" s="92"/>
      <c r="B50" s="91"/>
      <c r="C50" s="92"/>
      <c r="D50" s="92"/>
      <c r="E50" s="92"/>
      <c r="F50" s="92"/>
      <c r="G50" s="92"/>
      <c r="H50" s="92"/>
      <c r="I50" s="92"/>
      <c r="J50" s="92"/>
      <c r="K50" s="92"/>
    </row>
    <row r="51" spans="1:11" x14ac:dyDescent="0.2">
      <c r="A51" s="92"/>
      <c r="B51" s="91"/>
      <c r="C51" s="92"/>
      <c r="D51" s="92"/>
      <c r="E51" s="92"/>
      <c r="F51" s="92"/>
      <c r="G51" s="92"/>
      <c r="H51" s="92"/>
      <c r="I51" s="92"/>
      <c r="J51" s="92"/>
      <c r="K51" s="92"/>
    </row>
    <row r="52" spans="1:11" x14ac:dyDescent="0.2">
      <c r="A52" s="92"/>
      <c r="B52" s="91"/>
      <c r="C52" s="92"/>
      <c r="D52" s="92"/>
      <c r="E52" s="92"/>
      <c r="F52" s="92"/>
      <c r="G52" s="92"/>
      <c r="H52" s="92"/>
      <c r="I52" s="92"/>
      <c r="J52" s="92"/>
      <c r="K52" s="92"/>
    </row>
    <row r="53" spans="1:11" x14ac:dyDescent="0.2">
      <c r="A53" s="92"/>
      <c r="B53" s="91"/>
      <c r="C53" s="92"/>
      <c r="D53" s="92"/>
      <c r="E53" s="92"/>
      <c r="F53" s="92"/>
      <c r="G53" s="92"/>
      <c r="H53" s="92"/>
      <c r="I53" s="92"/>
      <c r="J53" s="92"/>
      <c r="K53" s="92"/>
    </row>
    <row r="54" spans="1:11" x14ac:dyDescent="0.2">
      <c r="A54" s="92"/>
      <c r="B54" s="91"/>
      <c r="C54" s="92"/>
      <c r="D54" s="92"/>
      <c r="E54" s="92"/>
      <c r="F54" s="92"/>
      <c r="G54" s="92"/>
      <c r="H54" s="92"/>
      <c r="I54" s="92"/>
      <c r="J54" s="92"/>
      <c r="K54" s="92"/>
    </row>
    <row r="55" spans="1:11" x14ac:dyDescent="0.2">
      <c r="A55" s="92"/>
      <c r="B55" s="91"/>
      <c r="C55" s="92"/>
      <c r="D55" s="92"/>
      <c r="E55" s="92"/>
      <c r="F55" s="92"/>
      <c r="G55" s="92"/>
      <c r="H55" s="92"/>
      <c r="I55" s="92"/>
      <c r="J55" s="92"/>
      <c r="K55" s="92"/>
    </row>
  </sheetData>
  <printOptions gridLines="1"/>
  <pageMargins left="0.75" right="0.75" top="0.5" bottom="0.5" header="0.5" footer="0.5"/>
  <pageSetup paperSize="5"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300"/>
  <sheetViews>
    <sheetView zoomScaleNormal="100" workbookViewId="0"/>
  </sheetViews>
  <sheetFormatPr defaultColWidth="14.83203125" defaultRowHeight="9.75" customHeight="1" x14ac:dyDescent="0.2"/>
  <cols>
    <col min="1" max="1" width="4.6640625" style="93" bestFit="1" customWidth="1"/>
    <col min="2" max="2" width="20" style="93" customWidth="1"/>
    <col min="3" max="3" width="22.1640625" style="93" bestFit="1" customWidth="1"/>
    <col min="4" max="4" width="19.1640625" style="93" customWidth="1"/>
    <col min="5" max="5" width="21.6640625" style="93" customWidth="1"/>
    <col min="6" max="6" width="14.5" style="93" customWidth="1"/>
    <col min="7" max="7" width="16.6640625" style="93" customWidth="1"/>
    <col min="8" max="8" width="11.5" style="93" bestFit="1" customWidth="1"/>
    <col min="9" max="9" width="12.5" style="93" bestFit="1" customWidth="1"/>
    <col min="10" max="10" width="13" style="93" bestFit="1" customWidth="1"/>
    <col min="11" max="11" width="4" style="93" bestFit="1" customWidth="1"/>
    <col min="12" max="16384" width="14.83203125" style="93"/>
  </cols>
  <sheetData>
    <row r="1" spans="1:11" ht="12" x14ac:dyDescent="0.2">
      <c r="A1" s="90" t="s">
        <v>46</v>
      </c>
      <c r="B1" s="140"/>
      <c r="C1" s="90"/>
      <c r="D1" s="90"/>
      <c r="E1" s="90"/>
      <c r="F1" s="90"/>
      <c r="G1" s="90"/>
      <c r="H1" s="90"/>
      <c r="I1" s="90"/>
      <c r="J1" s="90"/>
      <c r="K1" s="90"/>
    </row>
    <row r="2" spans="1:11" ht="12" x14ac:dyDescent="0.2">
      <c r="A2" s="94" t="s">
        <v>340</v>
      </c>
      <c r="B2" s="90"/>
      <c r="C2" s="90"/>
      <c r="D2" s="90"/>
      <c r="E2" s="90"/>
      <c r="F2" s="118"/>
      <c r="G2" s="119"/>
      <c r="H2" s="90"/>
      <c r="I2" s="90"/>
      <c r="J2" s="135"/>
      <c r="K2" s="118"/>
    </row>
    <row r="3" spans="1:11" ht="12" x14ac:dyDescent="0.2">
      <c r="A3" s="95" t="s">
        <v>48</v>
      </c>
      <c r="B3" s="90"/>
      <c r="C3" s="90"/>
      <c r="D3" s="90"/>
      <c r="E3" s="90"/>
      <c r="F3" s="118"/>
      <c r="G3" s="119"/>
      <c r="H3" s="90"/>
      <c r="I3" s="90"/>
      <c r="J3" s="135"/>
      <c r="K3" s="118"/>
    </row>
    <row r="4" spans="1:11" ht="12" x14ac:dyDescent="0.2">
      <c r="A4" s="95"/>
      <c r="B4" s="90"/>
      <c r="C4" s="90"/>
      <c r="D4" s="90"/>
      <c r="E4" s="90"/>
      <c r="F4" s="118"/>
      <c r="G4" s="119"/>
      <c r="H4" s="90"/>
      <c r="I4" s="90"/>
      <c r="J4" s="135"/>
      <c r="K4" s="118"/>
    </row>
    <row r="5" spans="1:11" ht="11.25" x14ac:dyDescent="0.2">
      <c r="A5" s="91"/>
      <c r="B5" s="91"/>
      <c r="C5" s="91"/>
      <c r="D5" s="91"/>
      <c r="E5" s="91"/>
      <c r="F5" s="91"/>
      <c r="K5" s="91"/>
    </row>
    <row r="6" spans="1:11" ht="11.25" x14ac:dyDescent="0.2">
      <c r="A6" s="91"/>
      <c r="B6" s="91"/>
      <c r="C6" s="91"/>
      <c r="D6" s="91"/>
      <c r="E6" s="91"/>
      <c r="F6" s="91"/>
      <c r="G6" s="97" t="s">
        <v>290</v>
      </c>
      <c r="H6" s="97"/>
      <c r="I6" s="97"/>
      <c r="J6" s="97"/>
      <c r="K6" s="91"/>
    </row>
    <row r="7" spans="1:11" s="102" customFormat="1" ht="22.5" x14ac:dyDescent="0.2">
      <c r="A7" s="100" t="s">
        <v>55</v>
      </c>
      <c r="B7" s="100" t="s">
        <v>57</v>
      </c>
      <c r="C7" s="123" t="s">
        <v>341</v>
      </c>
      <c r="D7" s="123" t="s">
        <v>342</v>
      </c>
      <c r="E7" s="123" t="s">
        <v>343</v>
      </c>
      <c r="F7" s="100" t="s">
        <v>107</v>
      </c>
      <c r="G7" s="123" t="s">
        <v>301</v>
      </c>
      <c r="H7" s="123" t="s">
        <v>59</v>
      </c>
      <c r="I7" s="123" t="s">
        <v>60</v>
      </c>
      <c r="J7" s="123" t="s">
        <v>302</v>
      </c>
      <c r="K7" s="100" t="s">
        <v>55</v>
      </c>
    </row>
    <row r="8" spans="1:11" ht="11.25" x14ac:dyDescent="0.2">
      <c r="A8" s="111">
        <v>1</v>
      </c>
      <c r="B8" s="91" t="s">
        <v>69</v>
      </c>
      <c r="C8" s="141">
        <v>24854534</v>
      </c>
      <c r="D8" s="141">
        <v>923301</v>
      </c>
      <c r="E8" s="141">
        <v>0</v>
      </c>
      <c r="F8" s="141">
        <f t="shared" ref="F8:F46" si="0">(C8+D8+E8)</f>
        <v>25777835</v>
      </c>
      <c r="G8" s="141">
        <v>7399932</v>
      </c>
      <c r="H8" s="141">
        <v>984401</v>
      </c>
      <c r="I8" s="141">
        <v>1682420</v>
      </c>
      <c r="J8" s="141">
        <v>659571</v>
      </c>
      <c r="K8" s="111">
        <v>1</v>
      </c>
    </row>
    <row r="9" spans="1:11" ht="11.25" x14ac:dyDescent="0.2">
      <c r="A9" s="111">
        <v>2</v>
      </c>
      <c r="B9" s="91" t="s">
        <v>70</v>
      </c>
      <c r="C9" s="142">
        <v>2717181</v>
      </c>
      <c r="D9" s="142">
        <v>66192</v>
      </c>
      <c r="E9" s="142">
        <v>0</v>
      </c>
      <c r="F9" s="142">
        <f t="shared" si="0"/>
        <v>2783373</v>
      </c>
      <c r="G9" s="142">
        <v>500000</v>
      </c>
      <c r="H9" s="142">
        <v>54160</v>
      </c>
      <c r="I9" s="142">
        <v>0</v>
      </c>
      <c r="J9" s="142">
        <v>0</v>
      </c>
      <c r="K9" s="111">
        <v>2</v>
      </c>
    </row>
    <row r="10" spans="1:11" ht="11.25" x14ac:dyDescent="0.2">
      <c r="A10" s="111">
        <v>3</v>
      </c>
      <c r="B10" s="91" t="s">
        <v>71</v>
      </c>
      <c r="C10" s="142">
        <v>424899</v>
      </c>
      <c r="D10" s="142">
        <v>2000</v>
      </c>
      <c r="E10" s="142">
        <v>0</v>
      </c>
      <c r="F10" s="142">
        <f t="shared" si="0"/>
        <v>426899</v>
      </c>
      <c r="G10" s="142">
        <v>524</v>
      </c>
      <c r="H10" s="142">
        <v>0</v>
      </c>
      <c r="I10" s="142">
        <v>0</v>
      </c>
      <c r="J10" s="142">
        <v>117</v>
      </c>
      <c r="K10" s="111">
        <v>3</v>
      </c>
    </row>
    <row r="11" spans="1:11" ht="11.25" x14ac:dyDescent="0.2">
      <c r="A11" s="111">
        <v>4</v>
      </c>
      <c r="B11" s="91" t="s">
        <v>72</v>
      </c>
      <c r="C11" s="142">
        <v>9641355</v>
      </c>
      <c r="D11" s="142">
        <v>828812</v>
      </c>
      <c r="E11" s="142">
        <v>41051</v>
      </c>
      <c r="F11" s="142">
        <f t="shared" si="0"/>
        <v>10511218</v>
      </c>
      <c r="G11" s="142">
        <v>0</v>
      </c>
      <c r="H11" s="142">
        <v>159862</v>
      </c>
      <c r="I11" s="142">
        <v>182035</v>
      </c>
      <c r="J11" s="142">
        <v>1059506</v>
      </c>
      <c r="K11" s="111">
        <v>4</v>
      </c>
    </row>
    <row r="12" spans="1:11" ht="11.25" x14ac:dyDescent="0.2">
      <c r="A12" s="111">
        <v>5</v>
      </c>
      <c r="B12" s="91" t="s">
        <v>73</v>
      </c>
      <c r="C12" s="142">
        <v>10920540</v>
      </c>
      <c r="D12" s="142">
        <v>0</v>
      </c>
      <c r="E12" s="142">
        <v>416793</v>
      </c>
      <c r="F12" s="142">
        <f t="shared" si="0"/>
        <v>11337333</v>
      </c>
      <c r="G12" s="142">
        <v>49618</v>
      </c>
      <c r="H12" s="142">
        <v>0</v>
      </c>
      <c r="I12" s="142">
        <v>348658</v>
      </c>
      <c r="J12" s="142">
        <v>374006</v>
      </c>
      <c r="K12" s="111">
        <v>5</v>
      </c>
    </row>
    <row r="13" spans="1:11" ht="11.25" x14ac:dyDescent="0.2">
      <c r="A13" s="111">
        <v>6</v>
      </c>
      <c r="B13" s="91" t="s">
        <v>74</v>
      </c>
      <c r="C13" s="142">
        <v>349081</v>
      </c>
      <c r="D13" s="142">
        <v>0</v>
      </c>
      <c r="E13" s="142">
        <v>0</v>
      </c>
      <c r="F13" s="142">
        <f t="shared" si="0"/>
        <v>349081</v>
      </c>
      <c r="G13" s="142">
        <v>0</v>
      </c>
      <c r="H13" s="142">
        <v>6192</v>
      </c>
      <c r="I13" s="142">
        <v>0</v>
      </c>
      <c r="J13" s="142">
        <v>0</v>
      </c>
      <c r="K13" s="111">
        <v>6</v>
      </c>
    </row>
    <row r="14" spans="1:11" ht="11.25" x14ac:dyDescent="0.2">
      <c r="A14" s="111">
        <v>7</v>
      </c>
      <c r="B14" s="91" t="s">
        <v>75</v>
      </c>
      <c r="C14" s="142">
        <v>132608</v>
      </c>
      <c r="D14" s="142">
        <v>2500</v>
      </c>
      <c r="E14" s="142">
        <v>4221</v>
      </c>
      <c r="F14" s="142">
        <f t="shared" si="0"/>
        <v>139329</v>
      </c>
      <c r="G14" s="142">
        <v>0</v>
      </c>
      <c r="H14" s="142">
        <v>0</v>
      </c>
      <c r="I14" s="142">
        <v>0</v>
      </c>
      <c r="J14" s="142">
        <v>0</v>
      </c>
      <c r="K14" s="111">
        <v>7</v>
      </c>
    </row>
    <row r="15" spans="1:11" ht="11.25" x14ac:dyDescent="0.2">
      <c r="A15" s="111">
        <v>8</v>
      </c>
      <c r="B15" s="91" t="s">
        <v>76</v>
      </c>
      <c r="C15" s="142">
        <v>9993183</v>
      </c>
      <c r="D15" s="142">
        <v>0</v>
      </c>
      <c r="E15" s="142">
        <v>0</v>
      </c>
      <c r="F15" s="142">
        <f t="shared" si="0"/>
        <v>9993183</v>
      </c>
      <c r="G15" s="142">
        <v>525000</v>
      </c>
      <c r="H15" s="142">
        <v>0</v>
      </c>
      <c r="I15" s="142">
        <v>0</v>
      </c>
      <c r="J15" s="142">
        <v>1417196</v>
      </c>
      <c r="K15" s="111">
        <v>8</v>
      </c>
    </row>
    <row r="16" spans="1:11" ht="11.25" x14ac:dyDescent="0.2">
      <c r="A16" s="111">
        <v>9</v>
      </c>
      <c r="B16" s="91" t="s">
        <v>77</v>
      </c>
      <c r="C16" s="142">
        <v>1236289</v>
      </c>
      <c r="D16" s="142">
        <v>0</v>
      </c>
      <c r="E16" s="142">
        <v>37033</v>
      </c>
      <c r="F16" s="142">
        <f t="shared" si="0"/>
        <v>1273322</v>
      </c>
      <c r="G16" s="142">
        <v>60000</v>
      </c>
      <c r="H16" s="142">
        <v>8000</v>
      </c>
      <c r="I16" s="142">
        <v>0</v>
      </c>
      <c r="J16" s="142">
        <v>0</v>
      </c>
      <c r="K16" s="111">
        <v>9</v>
      </c>
    </row>
    <row r="17" spans="1:11" ht="11.25" x14ac:dyDescent="0.2">
      <c r="A17" s="111">
        <v>10</v>
      </c>
      <c r="B17" s="91" t="s">
        <v>78</v>
      </c>
      <c r="C17" s="142">
        <v>3618267</v>
      </c>
      <c r="D17" s="142">
        <v>0</v>
      </c>
      <c r="E17" s="142">
        <v>0</v>
      </c>
      <c r="F17" s="142">
        <f t="shared" si="0"/>
        <v>3618267</v>
      </c>
      <c r="G17" s="142">
        <v>0</v>
      </c>
      <c r="H17" s="142">
        <v>0</v>
      </c>
      <c r="I17" s="142">
        <v>0</v>
      </c>
      <c r="J17" s="142">
        <v>61883</v>
      </c>
      <c r="K17" s="111">
        <v>10</v>
      </c>
    </row>
    <row r="18" spans="1:11" ht="11.25" x14ac:dyDescent="0.2">
      <c r="A18" s="111">
        <v>11</v>
      </c>
      <c r="B18" s="91" t="s">
        <v>79</v>
      </c>
      <c r="C18" s="142">
        <v>2308123</v>
      </c>
      <c r="D18" s="142">
        <v>919225</v>
      </c>
      <c r="E18" s="142">
        <v>0</v>
      </c>
      <c r="F18" s="142">
        <f t="shared" si="0"/>
        <v>3227348</v>
      </c>
      <c r="G18" s="142">
        <v>0</v>
      </c>
      <c r="H18" s="142">
        <v>74943</v>
      </c>
      <c r="I18" s="142">
        <v>0</v>
      </c>
      <c r="J18" s="142">
        <v>4150</v>
      </c>
      <c r="K18" s="111">
        <v>11</v>
      </c>
    </row>
    <row r="19" spans="1:11" ht="11.25" x14ac:dyDescent="0.2">
      <c r="A19" s="111">
        <v>12</v>
      </c>
      <c r="B19" s="91" t="s">
        <v>80</v>
      </c>
      <c r="C19" s="142">
        <v>1158456</v>
      </c>
      <c r="D19" s="142">
        <v>9173</v>
      </c>
      <c r="E19" s="142">
        <v>651192</v>
      </c>
      <c r="F19" s="142">
        <f t="shared" si="0"/>
        <v>1818821</v>
      </c>
      <c r="G19" s="142">
        <v>0</v>
      </c>
      <c r="H19" s="142">
        <v>267340</v>
      </c>
      <c r="I19" s="142">
        <v>0</v>
      </c>
      <c r="J19" s="142">
        <v>0</v>
      </c>
      <c r="K19" s="111">
        <v>12</v>
      </c>
    </row>
    <row r="20" spans="1:11" ht="11.25" x14ac:dyDescent="0.2">
      <c r="A20" s="111">
        <v>13</v>
      </c>
      <c r="B20" s="91" t="s">
        <v>81</v>
      </c>
      <c r="C20" s="142">
        <v>3329288</v>
      </c>
      <c r="D20" s="142">
        <v>2000</v>
      </c>
      <c r="E20" s="142">
        <v>0</v>
      </c>
      <c r="F20" s="142">
        <f t="shared" si="0"/>
        <v>3331288</v>
      </c>
      <c r="G20" s="142">
        <v>0</v>
      </c>
      <c r="H20" s="142">
        <v>0</v>
      </c>
      <c r="I20" s="142">
        <v>117851</v>
      </c>
      <c r="J20" s="142">
        <v>138086</v>
      </c>
      <c r="K20" s="111">
        <v>13</v>
      </c>
    </row>
    <row r="21" spans="1:11" ht="11.25" x14ac:dyDescent="0.2">
      <c r="A21" s="111">
        <v>14</v>
      </c>
      <c r="B21" s="91" t="s">
        <v>82</v>
      </c>
      <c r="C21" s="142">
        <v>500677</v>
      </c>
      <c r="D21" s="142">
        <v>0</v>
      </c>
      <c r="E21" s="142">
        <v>0</v>
      </c>
      <c r="F21" s="142">
        <f t="shared" si="0"/>
        <v>500677</v>
      </c>
      <c r="G21" s="142">
        <v>3308</v>
      </c>
      <c r="H21" s="142">
        <v>196408</v>
      </c>
      <c r="I21" s="142">
        <v>0</v>
      </c>
      <c r="J21" s="142">
        <v>0</v>
      </c>
      <c r="K21" s="111">
        <v>14</v>
      </c>
    </row>
    <row r="22" spans="1:11" ht="11.25" x14ac:dyDescent="0.2">
      <c r="A22" s="111">
        <v>15</v>
      </c>
      <c r="B22" s="91" t="s">
        <v>83</v>
      </c>
      <c r="C22" s="142">
        <v>25008356</v>
      </c>
      <c r="D22" s="142">
        <v>202057</v>
      </c>
      <c r="E22" s="142">
        <v>122269</v>
      </c>
      <c r="F22" s="142">
        <f t="shared" si="0"/>
        <v>25332682</v>
      </c>
      <c r="G22" s="142">
        <v>21265</v>
      </c>
      <c r="H22" s="142">
        <v>9583</v>
      </c>
      <c r="I22" s="142">
        <v>1682092</v>
      </c>
      <c r="J22" s="142">
        <v>95626</v>
      </c>
      <c r="K22" s="111">
        <v>15</v>
      </c>
    </row>
    <row r="23" spans="1:11" ht="11.25" x14ac:dyDescent="0.2">
      <c r="A23" s="111">
        <v>16</v>
      </c>
      <c r="B23" s="91" t="s">
        <v>84</v>
      </c>
      <c r="C23" s="142">
        <v>3179258</v>
      </c>
      <c r="D23" s="142">
        <v>0</v>
      </c>
      <c r="E23" s="142">
        <v>0</v>
      </c>
      <c r="F23" s="142">
        <f t="shared" si="0"/>
        <v>3179258</v>
      </c>
      <c r="G23" s="142">
        <v>15000</v>
      </c>
      <c r="H23" s="142">
        <v>0</v>
      </c>
      <c r="I23" s="142">
        <v>486313</v>
      </c>
      <c r="J23" s="142">
        <v>110226</v>
      </c>
      <c r="K23" s="111">
        <v>16</v>
      </c>
    </row>
    <row r="24" spans="1:11" ht="11.25" x14ac:dyDescent="0.2">
      <c r="A24" s="111">
        <v>17</v>
      </c>
      <c r="B24" s="91" t="s">
        <v>85</v>
      </c>
      <c r="C24" s="142">
        <v>1142857</v>
      </c>
      <c r="D24" s="142">
        <v>150824</v>
      </c>
      <c r="E24" s="142">
        <v>0</v>
      </c>
      <c r="F24" s="142">
        <f t="shared" si="0"/>
        <v>1293681</v>
      </c>
      <c r="G24" s="142">
        <v>0</v>
      </c>
      <c r="H24" s="142">
        <v>0</v>
      </c>
      <c r="I24" s="142">
        <v>0</v>
      </c>
      <c r="J24" s="142">
        <v>149336</v>
      </c>
      <c r="K24" s="111">
        <v>17</v>
      </c>
    </row>
    <row r="25" spans="1:11" ht="11.25" x14ac:dyDescent="0.2">
      <c r="A25" s="111">
        <v>18</v>
      </c>
      <c r="B25" s="91" t="s">
        <v>86</v>
      </c>
      <c r="C25" s="142">
        <v>1134508</v>
      </c>
      <c r="D25" s="142">
        <v>35981</v>
      </c>
      <c r="E25" s="142">
        <v>0</v>
      </c>
      <c r="F25" s="142">
        <f t="shared" si="0"/>
        <v>1170489</v>
      </c>
      <c r="G25" s="142">
        <v>0</v>
      </c>
      <c r="H25" s="142">
        <v>0</v>
      </c>
      <c r="I25" s="142">
        <v>0</v>
      </c>
      <c r="J25" s="142">
        <v>22996</v>
      </c>
      <c r="K25" s="111">
        <v>18</v>
      </c>
    </row>
    <row r="26" spans="1:11" ht="11.25" x14ac:dyDescent="0.2">
      <c r="A26" s="111">
        <v>19</v>
      </c>
      <c r="B26" s="91" t="s">
        <v>87</v>
      </c>
      <c r="C26" s="142">
        <v>6244985</v>
      </c>
      <c r="D26" s="142">
        <v>10272</v>
      </c>
      <c r="E26" s="142">
        <v>37188</v>
      </c>
      <c r="F26" s="142">
        <f t="shared" si="0"/>
        <v>6292445</v>
      </c>
      <c r="G26" s="142">
        <v>33347</v>
      </c>
      <c r="H26" s="142">
        <v>0</v>
      </c>
      <c r="I26" s="142">
        <v>88469</v>
      </c>
      <c r="J26" s="142">
        <v>307609</v>
      </c>
      <c r="K26" s="111">
        <v>19</v>
      </c>
    </row>
    <row r="27" spans="1:11" ht="11.25" x14ac:dyDescent="0.2">
      <c r="A27" s="111">
        <v>20</v>
      </c>
      <c r="B27" s="91" t="s">
        <v>88</v>
      </c>
      <c r="C27" s="142">
        <v>2900769</v>
      </c>
      <c r="D27" s="142">
        <v>4500</v>
      </c>
      <c r="E27" s="142">
        <v>64574</v>
      </c>
      <c r="F27" s="142">
        <f t="shared" si="0"/>
        <v>2969843</v>
      </c>
      <c r="G27" s="142">
        <v>35000</v>
      </c>
      <c r="H27" s="142">
        <v>0</v>
      </c>
      <c r="I27" s="142">
        <v>0</v>
      </c>
      <c r="J27" s="142">
        <v>6772</v>
      </c>
      <c r="K27" s="111">
        <v>20</v>
      </c>
    </row>
    <row r="28" spans="1:11" ht="11.25" x14ac:dyDescent="0.2">
      <c r="A28" s="111">
        <v>21</v>
      </c>
      <c r="B28" s="91" t="s">
        <v>89</v>
      </c>
      <c r="C28" s="142">
        <v>566579</v>
      </c>
      <c r="D28" s="142">
        <v>0</v>
      </c>
      <c r="E28" s="142">
        <v>0</v>
      </c>
      <c r="F28" s="142">
        <f t="shared" si="0"/>
        <v>566579</v>
      </c>
      <c r="G28" s="142">
        <v>0</v>
      </c>
      <c r="H28" s="142">
        <v>0</v>
      </c>
      <c r="I28" s="142">
        <v>0</v>
      </c>
      <c r="J28" s="142">
        <v>99886</v>
      </c>
      <c r="K28" s="111">
        <v>21</v>
      </c>
    </row>
    <row r="29" spans="1:11" ht="11.25" x14ac:dyDescent="0.2">
      <c r="A29" s="111">
        <v>22</v>
      </c>
      <c r="B29" s="91" t="s">
        <v>90</v>
      </c>
      <c r="C29" s="142">
        <v>2621898</v>
      </c>
      <c r="D29" s="142">
        <v>0</v>
      </c>
      <c r="E29" s="142">
        <v>7756</v>
      </c>
      <c r="F29" s="142">
        <f t="shared" si="0"/>
        <v>2629654</v>
      </c>
      <c r="G29" s="142">
        <v>0</v>
      </c>
      <c r="H29" s="142">
        <v>0</v>
      </c>
      <c r="I29" s="142">
        <v>0</v>
      </c>
      <c r="J29" s="142">
        <v>1303920</v>
      </c>
      <c r="K29" s="111">
        <v>22</v>
      </c>
    </row>
    <row r="30" spans="1:11" ht="11.25" x14ac:dyDescent="0.2">
      <c r="A30" s="111">
        <v>23</v>
      </c>
      <c r="B30" s="91" t="s">
        <v>91</v>
      </c>
      <c r="C30" s="142">
        <v>27565233</v>
      </c>
      <c r="D30" s="142">
        <v>0</v>
      </c>
      <c r="E30" s="142">
        <v>220047</v>
      </c>
      <c r="F30" s="142">
        <f t="shared" si="0"/>
        <v>27785280</v>
      </c>
      <c r="G30" s="142">
        <v>0</v>
      </c>
      <c r="H30" s="142">
        <v>0</v>
      </c>
      <c r="I30" s="142">
        <v>1177880</v>
      </c>
      <c r="J30" s="142">
        <v>828</v>
      </c>
      <c r="K30" s="111">
        <v>23</v>
      </c>
    </row>
    <row r="31" spans="1:11" ht="11.25" x14ac:dyDescent="0.2">
      <c r="A31" s="111">
        <v>24</v>
      </c>
      <c r="B31" s="91" t="s">
        <v>92</v>
      </c>
      <c r="C31" s="142">
        <v>35208648</v>
      </c>
      <c r="D31" s="142">
        <v>0</v>
      </c>
      <c r="E31" s="142">
        <v>0</v>
      </c>
      <c r="F31" s="142">
        <f t="shared" si="0"/>
        <v>35208648</v>
      </c>
      <c r="G31" s="142">
        <v>600000</v>
      </c>
      <c r="H31" s="142">
        <v>0</v>
      </c>
      <c r="I31" s="142">
        <v>6622419</v>
      </c>
      <c r="J31" s="142">
        <v>483330</v>
      </c>
      <c r="K31" s="111">
        <v>24</v>
      </c>
    </row>
    <row r="32" spans="1:11" ht="11.25" x14ac:dyDescent="0.2">
      <c r="A32" s="111">
        <v>25</v>
      </c>
      <c r="B32" s="91" t="s">
        <v>93</v>
      </c>
      <c r="C32" s="142">
        <v>244160</v>
      </c>
      <c r="D32" s="142">
        <v>0</v>
      </c>
      <c r="E32" s="142">
        <v>0</v>
      </c>
      <c r="F32" s="142">
        <f t="shared" si="0"/>
        <v>244160</v>
      </c>
      <c r="G32" s="142">
        <v>0</v>
      </c>
      <c r="H32" s="142">
        <v>0</v>
      </c>
      <c r="I32" s="142">
        <v>35000</v>
      </c>
      <c r="J32" s="142">
        <v>2500</v>
      </c>
      <c r="K32" s="111">
        <v>25</v>
      </c>
    </row>
    <row r="33" spans="1:11" ht="11.25" x14ac:dyDescent="0.2">
      <c r="A33" s="111">
        <v>26</v>
      </c>
      <c r="B33" s="91" t="s">
        <v>94</v>
      </c>
      <c r="C33" s="142">
        <v>5420220</v>
      </c>
      <c r="D33" s="142">
        <v>0</v>
      </c>
      <c r="E33" s="142">
        <v>0</v>
      </c>
      <c r="F33" s="142">
        <f t="shared" si="0"/>
        <v>5420220</v>
      </c>
      <c r="G33" s="142">
        <v>0</v>
      </c>
      <c r="H33" s="142">
        <v>0</v>
      </c>
      <c r="I33" s="142">
        <v>0</v>
      </c>
      <c r="J33" s="142">
        <v>0</v>
      </c>
      <c r="K33" s="111">
        <v>26</v>
      </c>
    </row>
    <row r="34" spans="1:11" ht="11.25" x14ac:dyDescent="0.2">
      <c r="A34" s="111">
        <v>27</v>
      </c>
      <c r="B34" s="91" t="s">
        <v>95</v>
      </c>
      <c r="C34" s="142">
        <v>1699026</v>
      </c>
      <c r="D34" s="142">
        <v>0</v>
      </c>
      <c r="E34" s="142">
        <v>0</v>
      </c>
      <c r="F34" s="142">
        <f t="shared" si="0"/>
        <v>1699026</v>
      </c>
      <c r="G34" s="142">
        <v>201566</v>
      </c>
      <c r="H34" s="142">
        <v>743835</v>
      </c>
      <c r="I34" s="142">
        <v>0</v>
      </c>
      <c r="J34" s="142">
        <v>24972</v>
      </c>
      <c r="K34" s="111">
        <v>27</v>
      </c>
    </row>
    <row r="35" spans="1:11" ht="11.25" x14ac:dyDescent="0.2">
      <c r="A35" s="111">
        <v>28</v>
      </c>
      <c r="B35" s="91" t="s">
        <v>96</v>
      </c>
      <c r="C35" s="142">
        <v>8629747</v>
      </c>
      <c r="D35" s="142">
        <v>0</v>
      </c>
      <c r="E35" s="142">
        <v>0</v>
      </c>
      <c r="F35" s="142">
        <f t="shared" si="0"/>
        <v>8629747</v>
      </c>
      <c r="G35" s="142">
        <v>1996170</v>
      </c>
      <c r="H35" s="142">
        <v>572305</v>
      </c>
      <c r="I35" s="142">
        <v>3330096</v>
      </c>
      <c r="J35" s="142">
        <v>208582</v>
      </c>
      <c r="K35" s="111">
        <v>28</v>
      </c>
    </row>
    <row r="36" spans="1:11" ht="11.25" x14ac:dyDescent="0.2">
      <c r="A36" s="111">
        <v>29</v>
      </c>
      <c r="B36" s="91" t="s">
        <v>97</v>
      </c>
      <c r="C36" s="142">
        <v>571198</v>
      </c>
      <c r="D36" s="142">
        <v>0</v>
      </c>
      <c r="E36" s="142">
        <v>0</v>
      </c>
      <c r="F36" s="142">
        <f t="shared" si="0"/>
        <v>571198</v>
      </c>
      <c r="G36" s="142">
        <v>2400</v>
      </c>
      <c r="H36" s="142">
        <v>158979</v>
      </c>
      <c r="I36" s="142">
        <v>0</v>
      </c>
      <c r="J36" s="142">
        <v>34159</v>
      </c>
      <c r="K36" s="111">
        <v>29</v>
      </c>
    </row>
    <row r="37" spans="1:11" ht="11.25" x14ac:dyDescent="0.2">
      <c r="A37" s="111">
        <v>30</v>
      </c>
      <c r="B37" s="91" t="s">
        <v>98</v>
      </c>
      <c r="C37" s="142">
        <v>84583524</v>
      </c>
      <c r="D37" s="142">
        <v>0</v>
      </c>
      <c r="E37" s="142">
        <v>0</v>
      </c>
      <c r="F37" s="142">
        <f t="shared" si="0"/>
        <v>84583524</v>
      </c>
      <c r="G37" s="142">
        <v>170061</v>
      </c>
      <c r="H37" s="142">
        <v>4133</v>
      </c>
      <c r="I37" s="142">
        <v>56548926</v>
      </c>
      <c r="J37" s="142">
        <v>12813198</v>
      </c>
      <c r="K37" s="111">
        <v>30</v>
      </c>
    </row>
    <row r="38" spans="1:11" ht="11.25" x14ac:dyDescent="0.2">
      <c r="A38" s="111">
        <v>31</v>
      </c>
      <c r="B38" s="91" t="s">
        <v>99</v>
      </c>
      <c r="C38" s="142">
        <v>11030546</v>
      </c>
      <c r="D38" s="142">
        <v>464256</v>
      </c>
      <c r="E38" s="142">
        <v>80407</v>
      </c>
      <c r="F38" s="142">
        <f t="shared" si="0"/>
        <v>11575209</v>
      </c>
      <c r="G38" s="142">
        <v>0</v>
      </c>
      <c r="H38" s="142">
        <v>0</v>
      </c>
      <c r="I38" s="142">
        <v>1371820</v>
      </c>
      <c r="J38" s="142">
        <v>0</v>
      </c>
      <c r="K38" s="111">
        <v>31</v>
      </c>
    </row>
    <row r="39" spans="1:11" ht="11.25" x14ac:dyDescent="0.2">
      <c r="A39" s="111">
        <v>32</v>
      </c>
      <c r="B39" s="91" t="s">
        <v>100</v>
      </c>
      <c r="C39" s="142">
        <v>2194437</v>
      </c>
      <c r="D39" s="142">
        <v>0</v>
      </c>
      <c r="E39" s="142">
        <v>16544</v>
      </c>
      <c r="F39" s="142">
        <f t="shared" si="0"/>
        <v>2210981</v>
      </c>
      <c r="G39" s="142">
        <v>3000</v>
      </c>
      <c r="H39" s="142">
        <v>0</v>
      </c>
      <c r="I39" s="142">
        <v>0</v>
      </c>
      <c r="J39" s="142">
        <v>0</v>
      </c>
      <c r="K39" s="111">
        <v>32</v>
      </c>
    </row>
    <row r="40" spans="1:11" ht="11.25" x14ac:dyDescent="0.2">
      <c r="A40" s="111">
        <v>33</v>
      </c>
      <c r="B40" s="91" t="s">
        <v>101</v>
      </c>
      <c r="C40" s="142">
        <v>1510101</v>
      </c>
      <c r="D40" s="142">
        <v>63808</v>
      </c>
      <c r="E40" s="142">
        <v>0</v>
      </c>
      <c r="F40" s="142">
        <f t="shared" si="0"/>
        <v>1573909</v>
      </c>
      <c r="G40" s="142">
        <v>255000</v>
      </c>
      <c r="H40" s="142">
        <v>0</v>
      </c>
      <c r="I40" s="142">
        <v>0</v>
      </c>
      <c r="J40" s="142">
        <v>8950</v>
      </c>
      <c r="K40" s="111">
        <v>33</v>
      </c>
    </row>
    <row r="41" spans="1:11" ht="11.25" x14ac:dyDescent="0.2">
      <c r="A41" s="111">
        <v>34</v>
      </c>
      <c r="B41" s="91" t="s">
        <v>102</v>
      </c>
      <c r="C41" s="142">
        <v>9135161</v>
      </c>
      <c r="D41" s="142">
        <v>4056194</v>
      </c>
      <c r="E41" s="142">
        <v>55482</v>
      </c>
      <c r="F41" s="142">
        <f t="shared" si="0"/>
        <v>13246837</v>
      </c>
      <c r="G41" s="142">
        <v>1251875</v>
      </c>
      <c r="H41" s="142">
        <v>0</v>
      </c>
      <c r="I41" s="142">
        <v>343636</v>
      </c>
      <c r="J41" s="142">
        <v>5979270</v>
      </c>
      <c r="K41" s="111">
        <v>34</v>
      </c>
    </row>
    <row r="42" spans="1:11" ht="11.25" x14ac:dyDescent="0.2">
      <c r="A42" s="111">
        <v>35</v>
      </c>
      <c r="B42" s="91" t="s">
        <v>103</v>
      </c>
      <c r="C42" s="142">
        <v>106267367</v>
      </c>
      <c r="D42" s="142">
        <v>865769</v>
      </c>
      <c r="E42" s="142">
        <v>277650</v>
      </c>
      <c r="F42" s="142">
        <f t="shared" si="0"/>
        <v>107410786</v>
      </c>
      <c r="G42" s="142">
        <v>1012832</v>
      </c>
      <c r="H42" s="142">
        <v>0</v>
      </c>
      <c r="I42" s="142">
        <v>21785426</v>
      </c>
      <c r="J42" s="142">
        <v>4028984</v>
      </c>
      <c r="K42" s="111">
        <v>35</v>
      </c>
    </row>
    <row r="43" spans="1:11" ht="11.25" x14ac:dyDescent="0.2">
      <c r="A43" s="111">
        <v>36</v>
      </c>
      <c r="B43" s="91" t="s">
        <v>104</v>
      </c>
      <c r="C43" s="142">
        <v>1925348</v>
      </c>
      <c r="D43" s="142">
        <v>0</v>
      </c>
      <c r="E43" s="142">
        <v>0</v>
      </c>
      <c r="F43" s="142">
        <f t="shared" si="0"/>
        <v>1925348</v>
      </c>
      <c r="G43" s="142">
        <v>60000</v>
      </c>
      <c r="H43" s="142">
        <v>0</v>
      </c>
      <c r="I43" s="142">
        <v>31773</v>
      </c>
      <c r="J43" s="142">
        <v>27428</v>
      </c>
      <c r="K43" s="111">
        <v>36</v>
      </c>
    </row>
    <row r="44" spans="1:11" ht="11.25" x14ac:dyDescent="0.2">
      <c r="A44" s="111">
        <v>37</v>
      </c>
      <c r="B44" s="91" t="s">
        <v>105</v>
      </c>
      <c r="C44" s="142">
        <v>4729435</v>
      </c>
      <c r="D44" s="142">
        <v>0</v>
      </c>
      <c r="E44" s="142">
        <v>0</v>
      </c>
      <c r="F44" s="142">
        <f t="shared" si="0"/>
        <v>4729435</v>
      </c>
      <c r="G44" s="142">
        <v>6192</v>
      </c>
      <c r="H44" s="142">
        <v>173200</v>
      </c>
      <c r="I44" s="142">
        <v>0</v>
      </c>
      <c r="J44" s="142">
        <v>50305</v>
      </c>
      <c r="K44" s="111">
        <v>37</v>
      </c>
    </row>
    <row r="45" spans="1:11" ht="11.25" x14ac:dyDescent="0.2">
      <c r="A45" s="108">
        <v>38</v>
      </c>
      <c r="B45" s="91" t="s">
        <v>106</v>
      </c>
      <c r="C45" s="143">
        <v>2427144</v>
      </c>
      <c r="D45" s="143">
        <v>0</v>
      </c>
      <c r="E45" s="143">
        <v>0</v>
      </c>
      <c r="F45" s="143">
        <f t="shared" si="0"/>
        <v>2427144</v>
      </c>
      <c r="G45" s="143">
        <v>5000</v>
      </c>
      <c r="H45" s="143">
        <v>0</v>
      </c>
      <c r="I45" s="143">
        <v>198451</v>
      </c>
      <c r="J45" s="143">
        <v>0</v>
      </c>
      <c r="K45" s="108">
        <v>38</v>
      </c>
    </row>
    <row r="46" spans="1:11" ht="11.25" x14ac:dyDescent="0.2">
      <c r="A46" s="108">
        <f>A45</f>
        <v>38</v>
      </c>
      <c r="B46" s="109" t="s">
        <v>107</v>
      </c>
      <c r="C46" s="144">
        <f>SUM(C8:C45)</f>
        <v>417124986</v>
      </c>
      <c r="D46" s="144">
        <f>SUM(D8:D45)</f>
        <v>8606864</v>
      </c>
      <c r="E46" s="144">
        <f>SUM(E8:E45)</f>
        <v>2032207</v>
      </c>
      <c r="F46" s="144">
        <f t="shared" si="0"/>
        <v>427764057</v>
      </c>
      <c r="G46" s="144">
        <f>SUM(G8:G45)</f>
        <v>14207090</v>
      </c>
      <c r="H46" s="144">
        <f>SUM(H8:H45)</f>
        <v>3413341</v>
      </c>
      <c r="I46" s="144">
        <f>SUM(I8:I45)</f>
        <v>96033265</v>
      </c>
      <c r="J46" s="144">
        <f>SUM(J8:J45)</f>
        <v>29473392</v>
      </c>
      <c r="K46" s="108">
        <f>K45</f>
        <v>38</v>
      </c>
    </row>
    <row r="47" spans="1:11" ht="9.75" customHeight="1" x14ac:dyDescent="0.2">
      <c r="A47" s="148"/>
      <c r="B47" s="91"/>
      <c r="C47" s="92"/>
      <c r="D47" s="92"/>
      <c r="E47" s="92"/>
      <c r="F47" s="92"/>
      <c r="G47" s="92"/>
      <c r="H47" s="92"/>
      <c r="I47" s="92"/>
      <c r="J47" s="92"/>
      <c r="K47" s="92"/>
    </row>
    <row r="48" spans="1:11" ht="9.75" customHeight="1" x14ac:dyDescent="0.2">
      <c r="A48" s="148"/>
      <c r="B48" s="91"/>
      <c r="C48" s="92"/>
      <c r="D48" s="92"/>
      <c r="E48" s="92"/>
      <c r="F48" s="92"/>
      <c r="G48" s="92"/>
      <c r="H48" s="92"/>
      <c r="I48" s="92"/>
      <c r="J48" s="92"/>
      <c r="K48" s="92"/>
    </row>
    <row r="49" spans="1:11" s="114" customFormat="1" ht="10.5" customHeight="1" x14ac:dyDescent="0.2">
      <c r="A49" s="148"/>
      <c r="B49" s="111"/>
      <c r="C49" s="92"/>
      <c r="D49" s="92"/>
      <c r="E49" s="92"/>
      <c r="F49" s="92"/>
      <c r="G49" s="92"/>
      <c r="H49" s="92"/>
      <c r="I49" s="92"/>
      <c r="J49" s="92"/>
      <c r="K49" s="92"/>
    </row>
    <row r="50" spans="1:11" s="114" customFormat="1" ht="10.5" customHeight="1" x14ac:dyDescent="0.2">
      <c r="A50" s="148"/>
      <c r="B50" s="111"/>
      <c r="C50" s="92"/>
      <c r="D50" s="92"/>
      <c r="E50" s="92"/>
      <c r="F50" s="92"/>
      <c r="G50" s="92"/>
      <c r="H50" s="92"/>
      <c r="I50" s="92"/>
      <c r="J50" s="92"/>
      <c r="K50" s="92"/>
    </row>
    <row r="51" spans="1:11" ht="10.5" customHeight="1" x14ac:dyDescent="0.2">
      <c r="K51" s="113"/>
    </row>
    <row r="52" spans="1:11" ht="10.5" customHeight="1" x14ac:dyDescent="0.2">
      <c r="K52" s="113"/>
    </row>
    <row r="53" spans="1:11" ht="10.5" customHeight="1" x14ac:dyDescent="0.2">
      <c r="K53" s="113"/>
    </row>
    <row r="54" spans="1:11" ht="10.5" customHeight="1" x14ac:dyDescent="0.2">
      <c r="K54" s="113"/>
    </row>
    <row r="55" spans="1:11" ht="10.5" customHeight="1" x14ac:dyDescent="0.2">
      <c r="K55" s="113"/>
    </row>
    <row r="56" spans="1:11" ht="10.5" customHeight="1" x14ac:dyDescent="0.2">
      <c r="K56" s="113"/>
    </row>
    <row r="57" spans="1:11" ht="10.5" customHeight="1" x14ac:dyDescent="0.2">
      <c r="K57" s="113"/>
    </row>
    <row r="58" spans="1:11" ht="10.5" customHeight="1" x14ac:dyDescent="0.2">
      <c r="K58" s="113"/>
    </row>
    <row r="59" spans="1:11" ht="9.75" customHeight="1" x14ac:dyDescent="0.2">
      <c r="K59" s="113"/>
    </row>
    <row r="60" spans="1:11" ht="9.75" customHeight="1" x14ac:dyDescent="0.2">
      <c r="K60" s="113"/>
    </row>
    <row r="61" spans="1:11" ht="9.75" customHeight="1" x14ac:dyDescent="0.2">
      <c r="K61" s="113"/>
    </row>
    <row r="62" spans="1:11" ht="9.75" customHeight="1" x14ac:dyDescent="0.2">
      <c r="K62" s="113"/>
    </row>
    <row r="63" spans="1:11" ht="9.75" customHeight="1" x14ac:dyDescent="0.2">
      <c r="K63" s="113"/>
    </row>
    <row r="64" spans="1:11" ht="9.75" customHeight="1" x14ac:dyDescent="0.2">
      <c r="K64" s="113"/>
    </row>
    <row r="65" spans="11:11" ht="9.75" customHeight="1" x14ac:dyDescent="0.2">
      <c r="K65" s="113"/>
    </row>
    <row r="66" spans="11:11" ht="9.75" customHeight="1" x14ac:dyDescent="0.2">
      <c r="K66" s="113"/>
    </row>
    <row r="67" spans="11:11" ht="9.75" customHeight="1" x14ac:dyDescent="0.2">
      <c r="K67" s="113"/>
    </row>
    <row r="68" spans="11:11" ht="9.75" customHeight="1" x14ac:dyDescent="0.2">
      <c r="K68" s="113"/>
    </row>
    <row r="69" spans="11:11" ht="9.75" customHeight="1" x14ac:dyDescent="0.2">
      <c r="K69" s="113"/>
    </row>
    <row r="70" spans="11:11" ht="9.75" customHeight="1" x14ac:dyDescent="0.2">
      <c r="K70" s="113"/>
    </row>
    <row r="71" spans="11:11" ht="9.75" customHeight="1" x14ac:dyDescent="0.2">
      <c r="K71" s="113"/>
    </row>
    <row r="72" spans="11:11" ht="9.75" customHeight="1" x14ac:dyDescent="0.2">
      <c r="K72" s="113"/>
    </row>
    <row r="73" spans="11:11" ht="9.75" customHeight="1" x14ac:dyDescent="0.2">
      <c r="K73" s="113"/>
    </row>
    <row r="74" spans="11:11" ht="9.75" customHeight="1" x14ac:dyDescent="0.2">
      <c r="K74" s="113"/>
    </row>
    <row r="75" spans="11:11" ht="9.75" customHeight="1" x14ac:dyDescent="0.2">
      <c r="K75" s="113"/>
    </row>
    <row r="76" spans="11:11" ht="9.75" customHeight="1" x14ac:dyDescent="0.2">
      <c r="K76" s="113"/>
    </row>
    <row r="77" spans="11:11" ht="9.75" customHeight="1" x14ac:dyDescent="0.2">
      <c r="K77" s="113"/>
    </row>
    <row r="78" spans="11:11" ht="9.75" customHeight="1" x14ac:dyDescent="0.2">
      <c r="K78" s="113"/>
    </row>
    <row r="79" spans="11:11" ht="9.75" customHeight="1" x14ac:dyDescent="0.2">
      <c r="K79" s="113"/>
    </row>
    <row r="80" spans="11:11" ht="9.75" customHeight="1" x14ac:dyDescent="0.2">
      <c r="K80" s="113"/>
    </row>
    <row r="81" spans="11:11" ht="9.75" customHeight="1" x14ac:dyDescent="0.2">
      <c r="K81" s="113"/>
    </row>
    <row r="82" spans="11:11" ht="9.75" customHeight="1" x14ac:dyDescent="0.2">
      <c r="K82" s="113"/>
    </row>
    <row r="83" spans="11:11" ht="9.75" customHeight="1" x14ac:dyDescent="0.2">
      <c r="K83" s="113"/>
    </row>
    <row r="84" spans="11:11" ht="9.75" customHeight="1" x14ac:dyDescent="0.2">
      <c r="K84" s="113"/>
    </row>
    <row r="85" spans="11:11" ht="9.75" customHeight="1" x14ac:dyDescent="0.2">
      <c r="K85" s="113"/>
    </row>
    <row r="86" spans="11:11" ht="9.75" customHeight="1" x14ac:dyDescent="0.2">
      <c r="K86" s="113"/>
    </row>
    <row r="87" spans="11:11" ht="9.75" customHeight="1" x14ac:dyDescent="0.2">
      <c r="K87" s="113"/>
    </row>
    <row r="88" spans="11:11" ht="9.75" customHeight="1" x14ac:dyDescent="0.2">
      <c r="K88" s="113"/>
    </row>
    <row r="89" spans="11:11" ht="9.75" customHeight="1" x14ac:dyDescent="0.2">
      <c r="K89" s="113"/>
    </row>
    <row r="90" spans="11:11" ht="9.75" customHeight="1" x14ac:dyDescent="0.2">
      <c r="K90" s="113"/>
    </row>
    <row r="91" spans="11:11" ht="9.75" customHeight="1" x14ac:dyDescent="0.2">
      <c r="K91" s="113"/>
    </row>
    <row r="92" spans="11:11" ht="9.75" customHeight="1" x14ac:dyDescent="0.2">
      <c r="K92" s="113"/>
    </row>
    <row r="93" spans="11:11" ht="9.75" customHeight="1" x14ac:dyDescent="0.2">
      <c r="K93" s="113"/>
    </row>
    <row r="94" spans="11:11" ht="9.75" customHeight="1" x14ac:dyDescent="0.2">
      <c r="K94" s="113"/>
    </row>
    <row r="95" spans="11:11" ht="9.75" customHeight="1" x14ac:dyDescent="0.2">
      <c r="K95" s="113"/>
    </row>
    <row r="96" spans="11:11" ht="9.75" customHeight="1" x14ac:dyDescent="0.2">
      <c r="K96" s="113"/>
    </row>
    <row r="97" spans="11:11" ht="9.75" customHeight="1" x14ac:dyDescent="0.2">
      <c r="K97" s="113"/>
    </row>
    <row r="98" spans="11:11" ht="9.75" customHeight="1" x14ac:dyDescent="0.2">
      <c r="K98" s="113"/>
    </row>
    <row r="99" spans="11:11" ht="9.75" customHeight="1" x14ac:dyDescent="0.2">
      <c r="K99" s="113"/>
    </row>
    <row r="100" spans="11:11" ht="9.75" customHeight="1" x14ac:dyDescent="0.2">
      <c r="K100" s="113"/>
    </row>
    <row r="101" spans="11:11" ht="9.75" customHeight="1" x14ac:dyDescent="0.2">
      <c r="K101" s="113"/>
    </row>
    <row r="102" spans="11:11" ht="9.75" customHeight="1" x14ac:dyDescent="0.2">
      <c r="K102" s="113"/>
    </row>
    <row r="103" spans="11:11" ht="9.75" customHeight="1" x14ac:dyDescent="0.2">
      <c r="K103" s="113"/>
    </row>
    <row r="104" spans="11:11" ht="9.75" customHeight="1" x14ac:dyDescent="0.2">
      <c r="K104" s="113"/>
    </row>
    <row r="105" spans="11:11" ht="9.75" customHeight="1" x14ac:dyDescent="0.2">
      <c r="K105" s="113"/>
    </row>
    <row r="106" spans="11:11" ht="9.75" customHeight="1" x14ac:dyDescent="0.2">
      <c r="K106" s="113"/>
    </row>
    <row r="107" spans="11:11" ht="9.75" customHeight="1" x14ac:dyDescent="0.2">
      <c r="K107" s="113"/>
    </row>
    <row r="108" spans="11:11" ht="9.75" customHeight="1" x14ac:dyDescent="0.2">
      <c r="K108" s="113"/>
    </row>
    <row r="109" spans="11:11" ht="9.75" customHeight="1" x14ac:dyDescent="0.2">
      <c r="K109" s="113"/>
    </row>
    <row r="110" spans="11:11" ht="9.75" customHeight="1" x14ac:dyDescent="0.2">
      <c r="K110" s="113"/>
    </row>
    <row r="111" spans="11:11" ht="9.75" customHeight="1" x14ac:dyDescent="0.2">
      <c r="K111" s="113"/>
    </row>
    <row r="112" spans="11:11" ht="9.75" customHeight="1" x14ac:dyDescent="0.2">
      <c r="K112" s="113"/>
    </row>
    <row r="113" spans="1:11" ht="9.75" customHeight="1" x14ac:dyDescent="0.2">
      <c r="K113" s="113"/>
    </row>
    <row r="114" spans="1:11" ht="9.75" customHeight="1" x14ac:dyDescent="0.2">
      <c r="K114" s="113"/>
    </row>
    <row r="115" spans="1:11" ht="9.75" customHeight="1" x14ac:dyDescent="0.2">
      <c r="K115" s="113"/>
    </row>
    <row r="116" spans="1:11" ht="9.75" customHeight="1" x14ac:dyDescent="0.2">
      <c r="K116" s="113"/>
    </row>
    <row r="117" spans="1:11" ht="9.75" customHeight="1" x14ac:dyDescent="0.2">
      <c r="K117" s="113"/>
    </row>
    <row r="118" spans="1:11" ht="9.75" customHeight="1" x14ac:dyDescent="0.2">
      <c r="K118" s="113"/>
    </row>
    <row r="119" spans="1:11" ht="9.75" customHeight="1" x14ac:dyDescent="0.2">
      <c r="K119" s="113"/>
    </row>
    <row r="120" spans="1:11" ht="9.75" customHeight="1" x14ac:dyDescent="0.2">
      <c r="K120" s="113"/>
    </row>
    <row r="121" spans="1:11" s="114" customFormat="1" ht="10.5" customHeight="1" x14ac:dyDescent="0.2">
      <c r="A121" s="93"/>
      <c r="B121" s="93"/>
      <c r="C121" s="93"/>
      <c r="D121" s="93"/>
      <c r="E121" s="93"/>
      <c r="F121" s="93"/>
      <c r="G121" s="93"/>
      <c r="H121" s="93"/>
      <c r="I121" s="93"/>
      <c r="J121" s="93"/>
      <c r="K121" s="113"/>
    </row>
    <row r="122" spans="1:11" s="114" customFormat="1" ht="10.5" customHeight="1" x14ac:dyDescent="0.2">
      <c r="A122" s="93"/>
      <c r="B122" s="93"/>
      <c r="C122" s="93"/>
      <c r="D122" s="93"/>
      <c r="E122" s="93"/>
      <c r="F122" s="93"/>
      <c r="G122" s="93"/>
      <c r="H122" s="93"/>
      <c r="I122" s="93"/>
      <c r="J122" s="93"/>
      <c r="K122" s="113"/>
    </row>
    <row r="123" spans="1:11" s="114" customFormat="1" ht="10.5" customHeight="1" x14ac:dyDescent="0.2">
      <c r="A123" s="93"/>
      <c r="B123" s="93"/>
      <c r="C123" s="93"/>
      <c r="D123" s="93"/>
      <c r="E123" s="93"/>
      <c r="F123" s="93"/>
      <c r="G123" s="93"/>
      <c r="H123" s="93"/>
      <c r="I123" s="93"/>
      <c r="J123" s="93"/>
      <c r="K123" s="113"/>
    </row>
    <row r="124" spans="1:11" s="114" customFormat="1" ht="10.5" customHeight="1" x14ac:dyDescent="0.2">
      <c r="A124" s="93"/>
      <c r="B124" s="93"/>
      <c r="C124" s="93"/>
      <c r="D124" s="93"/>
      <c r="E124" s="93"/>
      <c r="F124" s="93"/>
      <c r="G124" s="93"/>
      <c r="H124" s="93"/>
      <c r="I124" s="93"/>
      <c r="J124" s="93"/>
      <c r="K124" s="113"/>
    </row>
    <row r="125" spans="1:11" ht="9.75" customHeight="1" x14ac:dyDescent="0.2">
      <c r="K125" s="113"/>
    </row>
    <row r="126" spans="1:11" ht="10.5" customHeight="1" x14ac:dyDescent="0.2">
      <c r="K126" s="113"/>
    </row>
    <row r="127" spans="1:11" ht="10.5" customHeight="1" x14ac:dyDescent="0.2">
      <c r="K127" s="113"/>
    </row>
    <row r="128" spans="1:11" ht="10.5" customHeight="1" x14ac:dyDescent="0.2">
      <c r="K128" s="113"/>
    </row>
    <row r="129" spans="11:11" ht="10.5" customHeight="1" x14ac:dyDescent="0.2">
      <c r="K129" s="113"/>
    </row>
    <row r="130" spans="11:11" ht="10.5" customHeight="1" x14ac:dyDescent="0.2">
      <c r="K130" s="113"/>
    </row>
    <row r="131" spans="11:11" ht="10.5" customHeight="1" x14ac:dyDescent="0.2">
      <c r="K131" s="113"/>
    </row>
    <row r="132" spans="11:11" ht="10.5" customHeight="1" x14ac:dyDescent="0.2">
      <c r="K132" s="113"/>
    </row>
    <row r="133" spans="11:11" ht="10.5" customHeight="1" x14ac:dyDescent="0.2">
      <c r="K133" s="113"/>
    </row>
    <row r="134" spans="11:11" ht="10.5" customHeight="1" x14ac:dyDescent="0.2">
      <c r="K134" s="113"/>
    </row>
    <row r="135" spans="11:11" ht="9.75" customHeight="1" x14ac:dyDescent="0.2">
      <c r="K135" s="113"/>
    </row>
    <row r="136" spans="11:11" ht="9.75" customHeight="1" x14ac:dyDescent="0.2">
      <c r="K136" s="113"/>
    </row>
    <row r="137" spans="11:11" ht="9.75" customHeight="1" x14ac:dyDescent="0.2">
      <c r="K137" s="113"/>
    </row>
    <row r="138" spans="11:11" ht="9.75" customHeight="1" x14ac:dyDescent="0.2">
      <c r="K138" s="113"/>
    </row>
    <row r="139" spans="11:11" ht="9.75" customHeight="1" x14ac:dyDescent="0.2">
      <c r="K139" s="113"/>
    </row>
    <row r="140" spans="11:11" ht="9.75" customHeight="1" x14ac:dyDescent="0.2">
      <c r="K140" s="113"/>
    </row>
    <row r="141" spans="11:11" ht="9.75" customHeight="1" x14ac:dyDescent="0.2">
      <c r="K141" s="113"/>
    </row>
    <row r="142" spans="11:11" ht="9.75" customHeight="1" x14ac:dyDescent="0.2">
      <c r="K142" s="113"/>
    </row>
    <row r="143" spans="11:11" ht="9.75" customHeight="1" x14ac:dyDescent="0.2">
      <c r="K143" s="113"/>
    </row>
    <row r="144" spans="11:11" ht="9.75" customHeight="1" x14ac:dyDescent="0.2">
      <c r="K144" s="113"/>
    </row>
    <row r="145" spans="11:11" ht="9.75" customHeight="1" x14ac:dyDescent="0.2">
      <c r="K145" s="113"/>
    </row>
    <row r="146" spans="11:11" ht="9.75" customHeight="1" x14ac:dyDescent="0.2">
      <c r="K146" s="113"/>
    </row>
    <row r="147" spans="11:11" ht="9.75" customHeight="1" x14ac:dyDescent="0.2">
      <c r="K147" s="113"/>
    </row>
    <row r="148" spans="11:11" ht="9.75" customHeight="1" x14ac:dyDescent="0.2">
      <c r="K148" s="113"/>
    </row>
    <row r="149" spans="11:11" ht="9.75" customHeight="1" x14ac:dyDescent="0.2">
      <c r="K149" s="113"/>
    </row>
    <row r="150" spans="11:11" ht="9.75" customHeight="1" x14ac:dyDescent="0.2">
      <c r="K150" s="113"/>
    </row>
    <row r="151" spans="11:11" ht="9.75" customHeight="1" x14ac:dyDescent="0.2">
      <c r="K151" s="113"/>
    </row>
    <row r="152" spans="11:11" ht="9.75" customHeight="1" x14ac:dyDescent="0.2">
      <c r="K152" s="113"/>
    </row>
    <row r="153" spans="11:11" ht="9.75" customHeight="1" x14ac:dyDescent="0.2">
      <c r="K153" s="113"/>
    </row>
    <row r="154" spans="11:11" ht="9.75" customHeight="1" x14ac:dyDescent="0.2">
      <c r="K154" s="113"/>
    </row>
    <row r="155" spans="11:11" ht="9.75" customHeight="1" x14ac:dyDescent="0.2">
      <c r="K155" s="113"/>
    </row>
    <row r="156" spans="11:11" ht="9.75" customHeight="1" x14ac:dyDescent="0.2">
      <c r="K156" s="113"/>
    </row>
    <row r="157" spans="11:11" ht="9.75" customHeight="1" x14ac:dyDescent="0.2">
      <c r="K157" s="113"/>
    </row>
    <row r="158" spans="11:11" ht="9.75" customHeight="1" x14ac:dyDescent="0.2">
      <c r="K158" s="113"/>
    </row>
    <row r="159" spans="11:11" ht="9.75" customHeight="1" x14ac:dyDescent="0.2">
      <c r="K159" s="113"/>
    </row>
    <row r="160" spans="11:11" ht="9.75" customHeight="1" x14ac:dyDescent="0.2">
      <c r="K160" s="113"/>
    </row>
    <row r="161" spans="11:11" ht="9.75" customHeight="1" x14ac:dyDescent="0.2">
      <c r="K161" s="113"/>
    </row>
    <row r="162" spans="11:11" ht="9.75" customHeight="1" x14ac:dyDescent="0.2">
      <c r="K162" s="113"/>
    </row>
    <row r="163" spans="11:11" ht="9.75" customHeight="1" x14ac:dyDescent="0.2">
      <c r="K163" s="113"/>
    </row>
    <row r="164" spans="11:11" ht="9.75" customHeight="1" x14ac:dyDescent="0.2">
      <c r="K164" s="113"/>
    </row>
    <row r="165" spans="11:11" ht="9.75" customHeight="1" x14ac:dyDescent="0.2">
      <c r="K165" s="113"/>
    </row>
    <row r="166" spans="11:11" ht="9.75" customHeight="1" x14ac:dyDescent="0.2">
      <c r="K166" s="113"/>
    </row>
    <row r="167" spans="11:11" ht="9.75" customHeight="1" x14ac:dyDescent="0.2">
      <c r="K167" s="113"/>
    </row>
    <row r="168" spans="11:11" ht="9.75" customHeight="1" x14ac:dyDescent="0.2">
      <c r="K168" s="113"/>
    </row>
    <row r="169" spans="11:11" ht="9.75" customHeight="1" x14ac:dyDescent="0.2">
      <c r="K169" s="113"/>
    </row>
    <row r="170" spans="11:11" ht="9.75" customHeight="1" x14ac:dyDescent="0.2">
      <c r="K170" s="113"/>
    </row>
    <row r="171" spans="11:11" ht="9.75" customHeight="1" x14ac:dyDescent="0.2">
      <c r="K171" s="113"/>
    </row>
    <row r="172" spans="11:11" ht="9.75" customHeight="1" x14ac:dyDescent="0.2">
      <c r="K172" s="113"/>
    </row>
    <row r="173" spans="11:11" ht="9.75" customHeight="1" x14ac:dyDescent="0.2">
      <c r="K173" s="113"/>
    </row>
    <row r="174" spans="11:11" ht="9.75" customHeight="1" x14ac:dyDescent="0.2">
      <c r="K174" s="113"/>
    </row>
    <row r="175" spans="11:11" ht="9.75" customHeight="1" x14ac:dyDescent="0.2">
      <c r="K175" s="113"/>
    </row>
    <row r="176" spans="11:11" ht="9.75" customHeight="1" x14ac:dyDescent="0.2">
      <c r="K176" s="113"/>
    </row>
    <row r="177" spans="11:11" ht="9.75" customHeight="1" x14ac:dyDescent="0.2">
      <c r="K177" s="113"/>
    </row>
    <row r="178" spans="11:11" ht="10.5" customHeight="1" x14ac:dyDescent="0.2">
      <c r="K178" s="113"/>
    </row>
    <row r="179" spans="11:11" ht="9.75" customHeight="1" x14ac:dyDescent="0.2">
      <c r="K179" s="113"/>
    </row>
    <row r="180" spans="11:11" ht="12.2" customHeight="1" x14ac:dyDescent="0.2">
      <c r="K180" s="113"/>
    </row>
    <row r="181" spans="11:11" ht="9.75" customHeight="1" x14ac:dyDescent="0.2">
      <c r="K181" s="113"/>
    </row>
    <row r="182" spans="11:11" ht="9.75" customHeight="1" x14ac:dyDescent="0.2">
      <c r="K182" s="113"/>
    </row>
    <row r="183" spans="11:11" ht="9.75" customHeight="1" x14ac:dyDescent="0.2">
      <c r="K183" s="113"/>
    </row>
    <row r="184" spans="11:11" ht="9.75" customHeight="1" x14ac:dyDescent="0.2">
      <c r="K184" s="113"/>
    </row>
    <row r="185" spans="11:11" ht="9.75" customHeight="1" x14ac:dyDescent="0.2">
      <c r="K185" s="113"/>
    </row>
    <row r="186" spans="11:11" ht="9.75" customHeight="1" x14ac:dyDescent="0.2">
      <c r="K186" s="113"/>
    </row>
    <row r="187" spans="11:11" ht="9.75" customHeight="1" x14ac:dyDescent="0.2">
      <c r="K187" s="113"/>
    </row>
    <row r="188" spans="11:11" ht="9.75" customHeight="1" x14ac:dyDescent="0.2">
      <c r="K188" s="113"/>
    </row>
    <row r="189" spans="11:11" ht="9.75" customHeight="1" x14ac:dyDescent="0.2">
      <c r="K189" s="113"/>
    </row>
    <row r="190" spans="11:11" ht="9.75" customHeight="1" x14ac:dyDescent="0.2">
      <c r="K190" s="113"/>
    </row>
    <row r="191" spans="11:11" ht="9.75" customHeight="1" x14ac:dyDescent="0.2">
      <c r="K191" s="113"/>
    </row>
    <row r="192" spans="11:11" ht="9.75" customHeight="1" x14ac:dyDescent="0.2">
      <c r="K192" s="113"/>
    </row>
    <row r="193" spans="1:11" ht="9.75" customHeight="1" x14ac:dyDescent="0.2">
      <c r="K193" s="113"/>
    </row>
    <row r="194" spans="1:11" ht="9.75" customHeight="1" x14ac:dyDescent="0.2">
      <c r="K194" s="113"/>
    </row>
    <row r="195" spans="1:11" ht="9.75" customHeight="1" x14ac:dyDescent="0.2">
      <c r="K195" s="113"/>
    </row>
    <row r="196" spans="1:11" s="114" customFormat="1" ht="10.5" customHeight="1" x14ac:dyDescent="0.2">
      <c r="A196" s="93"/>
      <c r="B196" s="93"/>
      <c r="C196" s="93"/>
      <c r="D196" s="93"/>
      <c r="E196" s="93"/>
      <c r="F196" s="93"/>
      <c r="G196" s="93"/>
      <c r="H196" s="93"/>
      <c r="I196" s="93"/>
      <c r="J196" s="93"/>
      <c r="K196" s="113"/>
    </row>
    <row r="197" spans="1:11" ht="9.75" customHeight="1" x14ac:dyDescent="0.2">
      <c r="K197" s="113"/>
    </row>
    <row r="198" spans="1:11" ht="9.75" customHeight="1" x14ac:dyDescent="0.2">
      <c r="K198" s="113"/>
    </row>
    <row r="199" spans="1:11" ht="9.75" customHeight="1" x14ac:dyDescent="0.2">
      <c r="K199" s="113"/>
    </row>
    <row r="200" spans="1:11" ht="9.75" customHeight="1" x14ac:dyDescent="0.2">
      <c r="K200" s="113"/>
    </row>
    <row r="201" spans="1:11" ht="9.75" customHeight="1" x14ac:dyDescent="0.2">
      <c r="K201" s="113"/>
    </row>
    <row r="202" spans="1:11" ht="9.75" customHeight="1" x14ac:dyDescent="0.2">
      <c r="K202" s="113"/>
    </row>
    <row r="203" spans="1:11" ht="9.75" customHeight="1" x14ac:dyDescent="0.2">
      <c r="K203" s="113"/>
    </row>
    <row r="204" spans="1:11" ht="9.75" customHeight="1" x14ac:dyDescent="0.2">
      <c r="K204" s="113"/>
    </row>
    <row r="205" spans="1:11" ht="9.75" customHeight="1" x14ac:dyDescent="0.2">
      <c r="K205" s="113"/>
    </row>
    <row r="206" spans="1:11" ht="9.75" customHeight="1" x14ac:dyDescent="0.2">
      <c r="K206" s="113"/>
    </row>
    <row r="207" spans="1:11" ht="9.75" customHeight="1" x14ac:dyDescent="0.2">
      <c r="K207" s="113"/>
    </row>
    <row r="208" spans="1:11" ht="9.75" customHeight="1" x14ac:dyDescent="0.2">
      <c r="K208" s="113"/>
    </row>
    <row r="209" spans="11:11" ht="9.75" customHeight="1" x14ac:dyDescent="0.2">
      <c r="K209" s="113"/>
    </row>
    <row r="210" spans="11:11" ht="9.75" customHeight="1" x14ac:dyDescent="0.2">
      <c r="K210" s="113"/>
    </row>
    <row r="211" spans="11:11" ht="9.75" customHeight="1" x14ac:dyDescent="0.2">
      <c r="K211" s="113"/>
    </row>
    <row r="212" spans="11:11" ht="9.75" customHeight="1" x14ac:dyDescent="0.2">
      <c r="K212" s="113"/>
    </row>
    <row r="213" spans="11:11" ht="9.75" customHeight="1" x14ac:dyDescent="0.2">
      <c r="K213" s="113"/>
    </row>
    <row r="214" spans="11:11" ht="9.75" customHeight="1" x14ac:dyDescent="0.2">
      <c r="K214" s="113"/>
    </row>
    <row r="215" spans="11:11" ht="9.75" customHeight="1" x14ac:dyDescent="0.2">
      <c r="K215" s="113"/>
    </row>
    <row r="216" spans="11:11" ht="9.75" customHeight="1" x14ac:dyDescent="0.2">
      <c r="K216" s="113"/>
    </row>
    <row r="217" spans="11:11" ht="9.75" customHeight="1" x14ac:dyDescent="0.2">
      <c r="K217" s="113"/>
    </row>
    <row r="218" spans="11:11" ht="9.75" customHeight="1" x14ac:dyDescent="0.2">
      <c r="K218" s="113"/>
    </row>
    <row r="219" spans="11:11" ht="9.75" customHeight="1" x14ac:dyDescent="0.2">
      <c r="K219" s="113"/>
    </row>
    <row r="220" spans="11:11" ht="9.75" customHeight="1" x14ac:dyDescent="0.2">
      <c r="K220" s="113"/>
    </row>
    <row r="221" spans="11:11" ht="9.75" customHeight="1" x14ac:dyDescent="0.2">
      <c r="K221" s="113"/>
    </row>
    <row r="222" spans="11:11" ht="9.75" customHeight="1" x14ac:dyDescent="0.2">
      <c r="K222" s="113"/>
    </row>
    <row r="223" spans="11:11" ht="9.75" customHeight="1" x14ac:dyDescent="0.2">
      <c r="K223" s="113"/>
    </row>
    <row r="224" spans="11:11" ht="9.75" customHeight="1" x14ac:dyDescent="0.2">
      <c r="K224" s="113"/>
    </row>
    <row r="225" spans="11:11" ht="9.75" customHeight="1" x14ac:dyDescent="0.2">
      <c r="K225" s="113"/>
    </row>
    <row r="226" spans="11:11" ht="9.75" customHeight="1" x14ac:dyDescent="0.2">
      <c r="K226" s="113"/>
    </row>
    <row r="227" spans="11:11" ht="9.75" customHeight="1" x14ac:dyDescent="0.2">
      <c r="K227" s="113"/>
    </row>
    <row r="228" spans="11:11" ht="9.75" customHeight="1" x14ac:dyDescent="0.2">
      <c r="K228" s="113"/>
    </row>
    <row r="229" spans="11:11" ht="9.75" customHeight="1" x14ac:dyDescent="0.2">
      <c r="K229" s="113"/>
    </row>
    <row r="230" spans="11:11" ht="9.75" customHeight="1" x14ac:dyDescent="0.2">
      <c r="K230" s="113"/>
    </row>
    <row r="231" spans="11:11" ht="9.75" customHeight="1" x14ac:dyDescent="0.2">
      <c r="K231" s="113"/>
    </row>
    <row r="232" spans="11:11" ht="9.75" customHeight="1" x14ac:dyDescent="0.2">
      <c r="K232" s="113"/>
    </row>
    <row r="233" spans="11:11" ht="9.75" customHeight="1" x14ac:dyDescent="0.2">
      <c r="K233" s="113"/>
    </row>
    <row r="234" spans="11:11" ht="9.75" customHeight="1" x14ac:dyDescent="0.2">
      <c r="K234" s="113"/>
    </row>
    <row r="235" spans="11:11" ht="9.75" customHeight="1" x14ac:dyDescent="0.2">
      <c r="K235" s="113"/>
    </row>
    <row r="236" spans="11:11" ht="9.75" customHeight="1" x14ac:dyDescent="0.2">
      <c r="K236" s="113"/>
    </row>
    <row r="237" spans="11:11" ht="9.75" customHeight="1" x14ac:dyDescent="0.2">
      <c r="K237" s="113"/>
    </row>
    <row r="238" spans="11:11" ht="9.75" customHeight="1" x14ac:dyDescent="0.2">
      <c r="K238" s="113"/>
    </row>
    <row r="239" spans="11:11" ht="9.75" customHeight="1" x14ac:dyDescent="0.2">
      <c r="K239" s="113"/>
    </row>
    <row r="240" spans="11:11" ht="9.75" customHeight="1" x14ac:dyDescent="0.2">
      <c r="K240" s="113"/>
    </row>
    <row r="241" spans="11:11" ht="9.75" customHeight="1" x14ac:dyDescent="0.2">
      <c r="K241" s="113"/>
    </row>
    <row r="242" spans="11:11" ht="9.75" customHeight="1" x14ac:dyDescent="0.2">
      <c r="K242" s="113"/>
    </row>
    <row r="243" spans="11:11" ht="9.75" customHeight="1" x14ac:dyDescent="0.2">
      <c r="K243" s="113"/>
    </row>
    <row r="244" spans="11:11" ht="9.75" customHeight="1" x14ac:dyDescent="0.2">
      <c r="K244" s="113"/>
    </row>
    <row r="245" spans="11:11" ht="9.75" customHeight="1" x14ac:dyDescent="0.2">
      <c r="K245" s="113"/>
    </row>
    <row r="246" spans="11:11" ht="9.75" customHeight="1" x14ac:dyDescent="0.2">
      <c r="K246" s="113"/>
    </row>
    <row r="247" spans="11:11" ht="9.75" customHeight="1" x14ac:dyDescent="0.2">
      <c r="K247" s="113"/>
    </row>
    <row r="248" spans="11:11" ht="9.75" customHeight="1" x14ac:dyDescent="0.2">
      <c r="K248" s="113"/>
    </row>
    <row r="249" spans="11:11" ht="9.75" customHeight="1" x14ac:dyDescent="0.2">
      <c r="K249" s="113"/>
    </row>
    <row r="250" spans="11:11" ht="9.75" customHeight="1" x14ac:dyDescent="0.2">
      <c r="K250" s="113"/>
    </row>
    <row r="251" spans="11:11" ht="9.75" customHeight="1" x14ac:dyDescent="0.2">
      <c r="K251" s="113"/>
    </row>
    <row r="252" spans="11:11" ht="9.75" customHeight="1" x14ac:dyDescent="0.2">
      <c r="K252" s="113"/>
    </row>
    <row r="253" spans="11:11" ht="9.75" customHeight="1" x14ac:dyDescent="0.2">
      <c r="K253" s="113"/>
    </row>
    <row r="254" spans="11:11" ht="9.75" customHeight="1" x14ac:dyDescent="0.2">
      <c r="K254" s="113"/>
    </row>
    <row r="255" spans="11:11" ht="9.75" customHeight="1" x14ac:dyDescent="0.2">
      <c r="K255" s="113"/>
    </row>
    <row r="256" spans="11:11" ht="9.75" customHeight="1" x14ac:dyDescent="0.2">
      <c r="K256" s="113"/>
    </row>
    <row r="257" spans="11:11" ht="9.75" customHeight="1" x14ac:dyDescent="0.2">
      <c r="K257" s="113"/>
    </row>
    <row r="258" spans="11:11" ht="9.75" customHeight="1" x14ac:dyDescent="0.2">
      <c r="K258" s="113"/>
    </row>
    <row r="259" spans="11:11" ht="9.75" customHeight="1" x14ac:dyDescent="0.2">
      <c r="K259" s="113"/>
    </row>
    <row r="260" spans="11:11" ht="9.75" customHeight="1" x14ac:dyDescent="0.2">
      <c r="K260" s="113"/>
    </row>
    <row r="261" spans="11:11" ht="9.75" customHeight="1" x14ac:dyDescent="0.2">
      <c r="K261" s="113"/>
    </row>
    <row r="262" spans="11:11" ht="9.75" customHeight="1" x14ac:dyDescent="0.2">
      <c r="K262" s="113"/>
    </row>
    <row r="263" spans="11:11" ht="9.75" customHeight="1" x14ac:dyDescent="0.2">
      <c r="K263" s="113"/>
    </row>
    <row r="264" spans="11:11" ht="9.75" customHeight="1" x14ac:dyDescent="0.2">
      <c r="K264" s="113"/>
    </row>
    <row r="265" spans="11:11" ht="9.75" customHeight="1" x14ac:dyDescent="0.2">
      <c r="K265" s="113"/>
    </row>
    <row r="266" spans="11:11" ht="9.75" customHeight="1" x14ac:dyDescent="0.2">
      <c r="K266" s="113"/>
    </row>
    <row r="267" spans="11:11" ht="9.75" customHeight="1" x14ac:dyDescent="0.2">
      <c r="K267" s="113"/>
    </row>
    <row r="268" spans="11:11" ht="9.75" customHeight="1" x14ac:dyDescent="0.2">
      <c r="K268" s="113"/>
    </row>
    <row r="269" spans="11:11" ht="9.75" customHeight="1" x14ac:dyDescent="0.2">
      <c r="K269" s="113"/>
    </row>
    <row r="270" spans="11:11" ht="9.75" customHeight="1" x14ac:dyDescent="0.2">
      <c r="K270" s="113"/>
    </row>
    <row r="271" spans="11:11" ht="9.75" customHeight="1" x14ac:dyDescent="0.2">
      <c r="K271" s="113"/>
    </row>
    <row r="272" spans="11:11" ht="9.75" customHeight="1" x14ac:dyDescent="0.2">
      <c r="K272" s="113"/>
    </row>
    <row r="273" spans="11:11" ht="9.75" customHeight="1" x14ac:dyDescent="0.2">
      <c r="K273" s="113"/>
    </row>
    <row r="274" spans="11:11" ht="9.75" customHeight="1" x14ac:dyDescent="0.2">
      <c r="K274" s="113"/>
    </row>
    <row r="275" spans="11:11" ht="9.75" customHeight="1" x14ac:dyDescent="0.2">
      <c r="K275" s="113"/>
    </row>
    <row r="276" spans="11:11" ht="9.75" customHeight="1" x14ac:dyDescent="0.2">
      <c r="K276" s="113"/>
    </row>
    <row r="277" spans="11:11" ht="9.75" customHeight="1" x14ac:dyDescent="0.2">
      <c r="K277" s="113"/>
    </row>
    <row r="278" spans="11:11" ht="9.75" customHeight="1" x14ac:dyDescent="0.2">
      <c r="K278" s="113"/>
    </row>
    <row r="279" spans="11:11" ht="9.75" customHeight="1" x14ac:dyDescent="0.2">
      <c r="K279" s="113"/>
    </row>
    <row r="280" spans="11:11" ht="9.75" customHeight="1" x14ac:dyDescent="0.2">
      <c r="K280" s="113"/>
    </row>
    <row r="281" spans="11:11" ht="9.75" customHeight="1" x14ac:dyDescent="0.2">
      <c r="K281" s="113"/>
    </row>
    <row r="282" spans="11:11" ht="9.75" customHeight="1" x14ac:dyDescent="0.2">
      <c r="K282" s="113"/>
    </row>
    <row r="283" spans="11:11" ht="9.75" customHeight="1" x14ac:dyDescent="0.2">
      <c r="K283" s="113"/>
    </row>
    <row r="284" spans="11:11" ht="9.75" customHeight="1" x14ac:dyDescent="0.2">
      <c r="K284" s="113"/>
    </row>
    <row r="285" spans="11:11" ht="9.75" customHeight="1" x14ac:dyDescent="0.2">
      <c r="K285" s="113"/>
    </row>
    <row r="286" spans="11:11" ht="9.75" customHeight="1" x14ac:dyDescent="0.2">
      <c r="K286" s="113"/>
    </row>
    <row r="287" spans="11:11" ht="9.75" customHeight="1" x14ac:dyDescent="0.2">
      <c r="K287" s="113"/>
    </row>
    <row r="288" spans="11:11" ht="9.75" customHeight="1" x14ac:dyDescent="0.2">
      <c r="K288" s="113"/>
    </row>
    <row r="289" spans="11:11" ht="9.75" customHeight="1" x14ac:dyDescent="0.2">
      <c r="K289" s="113"/>
    </row>
    <row r="290" spans="11:11" ht="9.75" customHeight="1" x14ac:dyDescent="0.2">
      <c r="K290" s="113"/>
    </row>
    <row r="291" spans="11:11" ht="9.75" customHeight="1" x14ac:dyDescent="0.2">
      <c r="K291" s="113"/>
    </row>
    <row r="292" spans="11:11" ht="9.75" customHeight="1" x14ac:dyDescent="0.2">
      <c r="K292" s="113"/>
    </row>
    <row r="293" spans="11:11" ht="9.75" customHeight="1" x14ac:dyDescent="0.2">
      <c r="K293" s="113"/>
    </row>
    <row r="294" spans="11:11" ht="9.75" customHeight="1" x14ac:dyDescent="0.2">
      <c r="K294" s="113"/>
    </row>
    <row r="295" spans="11:11" ht="9.75" customHeight="1" x14ac:dyDescent="0.2">
      <c r="K295" s="113"/>
    </row>
    <row r="296" spans="11:11" ht="9.75" customHeight="1" x14ac:dyDescent="0.2">
      <c r="K296" s="113"/>
    </row>
    <row r="297" spans="11:11" ht="9.75" customHeight="1" x14ac:dyDescent="0.2">
      <c r="K297" s="113"/>
    </row>
    <row r="298" spans="11:11" ht="9.75" customHeight="1" x14ac:dyDescent="0.2">
      <c r="K298" s="113"/>
    </row>
    <row r="299" spans="11:11" ht="9.75" customHeight="1" x14ac:dyDescent="0.2">
      <c r="K299" s="113"/>
    </row>
    <row r="300" spans="11:11" ht="9.75" customHeight="1" x14ac:dyDescent="0.2">
      <c r="K300" s="113"/>
    </row>
  </sheetData>
  <printOptions gridLines="1"/>
  <pageMargins left="0.75" right="0.5" top="0.5" bottom="0.25" header="0" footer="0"/>
  <pageSetup paperSize="5"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6"/>
  <sheetViews>
    <sheetView zoomScaleNormal="100" workbookViewId="0"/>
  </sheetViews>
  <sheetFormatPr defaultRowHeight="11.25" x14ac:dyDescent="0.2"/>
  <cols>
    <col min="1" max="1" width="3.83203125" style="93" bestFit="1" customWidth="1"/>
    <col min="2" max="2" width="10.83203125" style="93" bestFit="1" customWidth="1"/>
    <col min="3" max="3" width="16.33203125" style="93" bestFit="1" customWidth="1"/>
    <col min="4" max="4" width="17.1640625" style="93" customWidth="1"/>
    <col min="5" max="5" width="15.6640625" style="93" bestFit="1" customWidth="1"/>
    <col min="6" max="6" width="15.1640625" style="93" bestFit="1" customWidth="1"/>
    <col min="7" max="7" width="14.1640625" style="93" bestFit="1" customWidth="1"/>
    <col min="8" max="8" width="16.83203125" style="93" bestFit="1" customWidth="1"/>
    <col min="9" max="9" width="13.6640625" style="93" bestFit="1" customWidth="1"/>
    <col min="10" max="10" width="14.1640625" style="93" bestFit="1" customWidth="1"/>
    <col min="11" max="12" width="16.83203125" style="93" bestFit="1" customWidth="1"/>
    <col min="13" max="13" width="14.1640625" style="93" bestFit="1" customWidth="1"/>
    <col min="14" max="14" width="15.1640625" style="93" bestFit="1" customWidth="1"/>
    <col min="15" max="15" width="13" style="93" bestFit="1" customWidth="1"/>
    <col min="16" max="16" width="3.83203125" style="93" bestFit="1" customWidth="1"/>
    <col min="17" max="16384" width="9.33203125" style="93"/>
  </cols>
  <sheetData>
    <row r="1" spans="1:17" ht="12" x14ac:dyDescent="0.2">
      <c r="A1" s="114" t="s">
        <v>46</v>
      </c>
      <c r="B1" s="114"/>
      <c r="C1" s="90"/>
      <c r="D1" s="118"/>
      <c r="E1" s="90"/>
      <c r="F1" s="90"/>
      <c r="G1" s="90"/>
      <c r="H1" s="90"/>
      <c r="I1" s="90"/>
      <c r="J1" s="90"/>
      <c r="K1" s="90"/>
      <c r="L1" s="90"/>
      <c r="M1" s="90"/>
      <c r="N1" s="90"/>
      <c r="O1" s="90"/>
      <c r="P1" s="90"/>
      <c r="Q1" s="114"/>
    </row>
    <row r="2" spans="1:17" ht="12" x14ac:dyDescent="0.2">
      <c r="A2" s="114" t="s">
        <v>47</v>
      </c>
      <c r="B2" s="114"/>
      <c r="C2" s="90"/>
      <c r="D2" s="118"/>
      <c r="E2" s="90"/>
      <c r="F2" s="90"/>
      <c r="G2" s="90"/>
      <c r="J2" s="90"/>
      <c r="K2" s="90"/>
      <c r="L2" s="90"/>
      <c r="M2" s="90"/>
      <c r="N2" s="90"/>
      <c r="O2" s="90"/>
      <c r="P2" s="118"/>
      <c r="Q2" s="114"/>
    </row>
    <row r="3" spans="1:17" ht="12" x14ac:dyDescent="0.2">
      <c r="A3" s="267" t="s">
        <v>48</v>
      </c>
      <c r="B3" s="114"/>
      <c r="C3" s="90"/>
      <c r="D3" s="118"/>
      <c r="E3" s="117"/>
      <c r="F3" s="90"/>
      <c r="G3" s="90"/>
      <c r="J3" s="90"/>
      <c r="K3" s="90"/>
      <c r="L3" s="90"/>
      <c r="M3" s="90"/>
      <c r="N3" s="90"/>
      <c r="O3" s="90"/>
      <c r="P3" s="118"/>
      <c r="Q3" s="114"/>
    </row>
    <row r="4" spans="1:17" x14ac:dyDescent="0.2">
      <c r="A4" s="91"/>
      <c r="B4" s="91"/>
      <c r="C4" s="91"/>
      <c r="D4" s="91"/>
      <c r="E4" s="91"/>
      <c r="F4" s="91"/>
      <c r="G4" s="91"/>
      <c r="H4" s="91"/>
      <c r="I4" s="91"/>
      <c r="J4" s="91"/>
      <c r="K4" s="91"/>
      <c r="L4" s="98"/>
      <c r="M4" s="98"/>
      <c r="N4" s="98"/>
      <c r="O4" s="98"/>
      <c r="P4" s="91"/>
    </row>
    <row r="5" spans="1:17" x14ac:dyDescent="0.2">
      <c r="A5" s="91"/>
      <c r="C5" s="91"/>
      <c r="D5" s="97" t="s">
        <v>49</v>
      </c>
      <c r="E5" s="97"/>
      <c r="F5" s="97"/>
      <c r="G5" s="97"/>
      <c r="H5" s="91"/>
      <c r="I5" s="91"/>
      <c r="J5" s="115"/>
      <c r="K5" s="91"/>
      <c r="L5" s="97" t="s">
        <v>50</v>
      </c>
      <c r="M5" s="97"/>
      <c r="N5" s="97"/>
      <c r="O5" s="97"/>
      <c r="P5" s="91"/>
    </row>
    <row r="6" spans="1:17" x14ac:dyDescent="0.2">
      <c r="A6" s="91"/>
      <c r="C6" s="91"/>
      <c r="D6" s="97" t="s">
        <v>51</v>
      </c>
      <c r="E6" s="97" t="s">
        <v>52</v>
      </c>
      <c r="F6" s="97" t="s">
        <v>52</v>
      </c>
      <c r="G6" s="97"/>
      <c r="H6" s="115"/>
      <c r="I6" s="115"/>
      <c r="J6" s="115"/>
      <c r="K6" s="115"/>
      <c r="L6" s="97" t="s">
        <v>53</v>
      </c>
      <c r="M6" s="97" t="s">
        <v>54</v>
      </c>
      <c r="N6" s="97"/>
      <c r="O6" s="97"/>
      <c r="P6" s="91"/>
    </row>
    <row r="7" spans="1:17" ht="33.75" x14ac:dyDescent="0.2">
      <c r="A7" s="137" t="s">
        <v>55</v>
      </c>
      <c r="B7" s="137" t="s">
        <v>56</v>
      </c>
      <c r="C7" s="137" t="s">
        <v>57</v>
      </c>
      <c r="D7" s="151" t="s">
        <v>9</v>
      </c>
      <c r="E7" s="156" t="s">
        <v>58</v>
      </c>
      <c r="F7" s="123" t="s">
        <v>59</v>
      </c>
      <c r="G7" s="123" t="s">
        <v>60</v>
      </c>
      <c r="H7" s="137" t="s">
        <v>61</v>
      </c>
      <c r="I7" s="123" t="s">
        <v>62</v>
      </c>
      <c r="J7" s="123" t="s">
        <v>63</v>
      </c>
      <c r="K7" s="123" t="s">
        <v>64</v>
      </c>
      <c r="L7" s="123" t="s">
        <v>65</v>
      </c>
      <c r="M7" s="123" t="s">
        <v>66</v>
      </c>
      <c r="N7" s="123" t="s">
        <v>67</v>
      </c>
      <c r="O7" s="123" t="s">
        <v>68</v>
      </c>
      <c r="P7" s="268" t="s">
        <v>55</v>
      </c>
    </row>
    <row r="8" spans="1:17" x14ac:dyDescent="0.2">
      <c r="A8" s="91">
        <v>1</v>
      </c>
      <c r="B8" s="270">
        <v>33330</v>
      </c>
      <c r="C8" s="91" t="s">
        <v>108</v>
      </c>
      <c r="D8" s="269">
        <v>52260603</v>
      </c>
      <c r="E8" s="269">
        <v>45028257</v>
      </c>
      <c r="F8" s="269">
        <v>9506042</v>
      </c>
      <c r="G8" s="269">
        <v>283545</v>
      </c>
      <c r="H8" s="269">
        <f t="shared" ref="H8:H71" si="0">(D8+E8+F8+G8)</f>
        <v>107078447</v>
      </c>
      <c r="I8" s="269">
        <v>141192</v>
      </c>
      <c r="J8" s="269">
        <v>0</v>
      </c>
      <c r="K8" s="269">
        <f t="shared" ref="K8:K71" si="1">(H8+I8+J8)</f>
        <v>107219639</v>
      </c>
      <c r="L8" s="269">
        <v>103882746</v>
      </c>
      <c r="M8" s="269">
        <v>2032836</v>
      </c>
      <c r="N8" s="269">
        <v>5000091</v>
      </c>
      <c r="O8" s="269">
        <v>193732</v>
      </c>
      <c r="P8" s="91">
        <v>1</v>
      </c>
    </row>
    <row r="9" spans="1:17" x14ac:dyDescent="0.2">
      <c r="A9" s="91">
        <v>2</v>
      </c>
      <c r="B9" s="270">
        <v>105715</v>
      </c>
      <c r="C9" s="91" t="s">
        <v>109</v>
      </c>
      <c r="D9" s="270">
        <v>256139488</v>
      </c>
      <c r="E9" s="270">
        <v>90768256</v>
      </c>
      <c r="F9" s="270">
        <v>17712774</v>
      </c>
      <c r="G9" s="270">
        <v>3408366</v>
      </c>
      <c r="H9" s="270">
        <f t="shared" si="0"/>
        <v>368028884</v>
      </c>
      <c r="I9" s="270">
        <v>0</v>
      </c>
      <c r="J9" s="270">
        <v>0</v>
      </c>
      <c r="K9" s="270">
        <f t="shared" si="1"/>
        <v>368028884</v>
      </c>
      <c r="L9" s="270">
        <v>328818455</v>
      </c>
      <c r="M9" s="270">
        <v>0</v>
      </c>
      <c r="N9" s="270">
        <v>22031481</v>
      </c>
      <c r="O9" s="270">
        <v>0</v>
      </c>
      <c r="P9" s="91">
        <v>2</v>
      </c>
    </row>
    <row r="10" spans="1:17" x14ac:dyDescent="0.2">
      <c r="A10" s="91">
        <v>3</v>
      </c>
      <c r="B10" s="270">
        <v>15561</v>
      </c>
      <c r="C10" s="91" t="s">
        <v>110</v>
      </c>
      <c r="D10" s="270">
        <v>26112317</v>
      </c>
      <c r="E10" s="270">
        <v>23882840</v>
      </c>
      <c r="F10" s="270">
        <v>5783796</v>
      </c>
      <c r="G10" s="270">
        <v>243126</v>
      </c>
      <c r="H10" s="270">
        <f t="shared" si="0"/>
        <v>56022079</v>
      </c>
      <c r="I10" s="270">
        <v>0</v>
      </c>
      <c r="J10" s="270">
        <v>100000</v>
      </c>
      <c r="K10" s="270">
        <f t="shared" si="1"/>
        <v>56122079</v>
      </c>
      <c r="L10" s="270">
        <v>53568176</v>
      </c>
      <c r="M10" s="270">
        <v>458621</v>
      </c>
      <c r="N10" s="270">
        <v>1890373</v>
      </c>
      <c r="O10" s="270">
        <v>0</v>
      </c>
      <c r="P10" s="91">
        <v>3</v>
      </c>
    </row>
    <row r="11" spans="1:17" x14ac:dyDescent="0.2">
      <c r="A11" s="91">
        <v>4</v>
      </c>
      <c r="B11" s="270">
        <v>12856</v>
      </c>
      <c r="C11" s="91" t="s">
        <v>111</v>
      </c>
      <c r="D11" s="270">
        <v>18275079</v>
      </c>
      <c r="E11" s="270">
        <v>15472727</v>
      </c>
      <c r="F11" s="270">
        <v>2253166</v>
      </c>
      <c r="G11" s="270">
        <v>291</v>
      </c>
      <c r="H11" s="270">
        <f t="shared" si="0"/>
        <v>36001263</v>
      </c>
      <c r="I11" s="270">
        <v>0</v>
      </c>
      <c r="J11" s="270">
        <v>0</v>
      </c>
      <c r="K11" s="270">
        <f t="shared" si="1"/>
        <v>36001263</v>
      </c>
      <c r="L11" s="270">
        <v>33277761</v>
      </c>
      <c r="M11" s="270">
        <v>0</v>
      </c>
      <c r="N11" s="270">
        <v>0</v>
      </c>
      <c r="O11" s="270">
        <v>171839</v>
      </c>
      <c r="P11" s="91">
        <v>4</v>
      </c>
    </row>
    <row r="12" spans="1:17" x14ac:dyDescent="0.2">
      <c r="A12" s="91">
        <v>5</v>
      </c>
      <c r="B12" s="270">
        <v>32140</v>
      </c>
      <c r="C12" s="91" t="s">
        <v>112</v>
      </c>
      <c r="D12" s="270">
        <v>38646668</v>
      </c>
      <c r="E12" s="270">
        <v>37219105</v>
      </c>
      <c r="F12" s="270">
        <v>5653394</v>
      </c>
      <c r="G12" s="270">
        <v>56823</v>
      </c>
      <c r="H12" s="270">
        <f t="shared" si="0"/>
        <v>81575990</v>
      </c>
      <c r="I12" s="270">
        <v>292938</v>
      </c>
      <c r="J12" s="270">
        <v>0</v>
      </c>
      <c r="K12" s="270">
        <f t="shared" si="1"/>
        <v>81868928</v>
      </c>
      <c r="L12" s="270">
        <v>78234244</v>
      </c>
      <c r="M12" s="270">
        <v>485313</v>
      </c>
      <c r="N12" s="270">
        <v>2706936</v>
      </c>
      <c r="O12" s="270">
        <v>0</v>
      </c>
      <c r="P12" s="91">
        <v>5</v>
      </c>
    </row>
    <row r="13" spans="1:17" x14ac:dyDescent="0.2">
      <c r="A13" s="91">
        <v>6</v>
      </c>
      <c r="B13" s="270">
        <v>15388</v>
      </c>
      <c r="C13" s="91" t="s">
        <v>113</v>
      </c>
      <c r="D13" s="270">
        <v>18732214</v>
      </c>
      <c r="E13" s="270">
        <v>20736021</v>
      </c>
      <c r="F13" s="270">
        <v>3082696</v>
      </c>
      <c r="G13" s="270">
        <v>4474</v>
      </c>
      <c r="H13" s="270">
        <f t="shared" si="0"/>
        <v>42555405</v>
      </c>
      <c r="I13" s="270">
        <v>0</v>
      </c>
      <c r="J13" s="270">
        <v>0</v>
      </c>
      <c r="K13" s="270">
        <f t="shared" si="1"/>
        <v>42555405</v>
      </c>
      <c r="L13" s="270">
        <v>37158822</v>
      </c>
      <c r="M13" s="270">
        <v>0</v>
      </c>
      <c r="N13" s="270">
        <v>0</v>
      </c>
      <c r="O13" s="270">
        <v>229617</v>
      </c>
      <c r="P13" s="91">
        <v>6</v>
      </c>
    </row>
    <row r="14" spans="1:17" x14ac:dyDescent="0.2">
      <c r="A14" s="91">
        <v>7</v>
      </c>
      <c r="B14" s="270">
        <v>236691</v>
      </c>
      <c r="C14" s="91" t="s">
        <v>114</v>
      </c>
      <c r="D14" s="270">
        <v>1180615644</v>
      </c>
      <c r="E14" s="270">
        <v>169318050</v>
      </c>
      <c r="F14" s="270">
        <v>33518250</v>
      </c>
      <c r="G14" s="270">
        <v>22413038</v>
      </c>
      <c r="H14" s="270">
        <f t="shared" si="0"/>
        <v>1405864982</v>
      </c>
      <c r="I14" s="270">
        <v>4257312</v>
      </c>
      <c r="J14" s="270">
        <v>84597173</v>
      </c>
      <c r="K14" s="270">
        <f t="shared" si="1"/>
        <v>1494719467</v>
      </c>
      <c r="L14" s="270">
        <v>1204957133</v>
      </c>
      <c r="M14" s="270">
        <v>583154</v>
      </c>
      <c r="N14" s="270">
        <v>106495283</v>
      </c>
      <c r="O14" s="270">
        <v>400000</v>
      </c>
      <c r="P14" s="91">
        <v>7</v>
      </c>
    </row>
    <row r="15" spans="1:17" x14ac:dyDescent="0.2">
      <c r="A15" s="91">
        <v>8</v>
      </c>
      <c r="B15" s="270">
        <v>74809</v>
      </c>
      <c r="C15" s="91" t="s">
        <v>115</v>
      </c>
      <c r="D15" s="270">
        <v>90030534</v>
      </c>
      <c r="E15" s="270">
        <v>78652474</v>
      </c>
      <c r="F15" s="270">
        <v>15234710</v>
      </c>
      <c r="G15" s="270">
        <v>4276945</v>
      </c>
      <c r="H15" s="270">
        <f t="shared" si="0"/>
        <v>188194663</v>
      </c>
      <c r="I15" s="270">
        <v>0</v>
      </c>
      <c r="J15" s="270">
        <v>1363714</v>
      </c>
      <c r="K15" s="270">
        <f t="shared" si="1"/>
        <v>189558377</v>
      </c>
      <c r="L15" s="270">
        <v>179113292</v>
      </c>
      <c r="M15" s="270">
        <v>5598508</v>
      </c>
      <c r="N15" s="270">
        <v>0</v>
      </c>
      <c r="O15" s="270">
        <v>0</v>
      </c>
      <c r="P15" s="91">
        <v>8</v>
      </c>
    </row>
    <row r="16" spans="1:17" x14ac:dyDescent="0.2">
      <c r="A16" s="91">
        <v>9</v>
      </c>
      <c r="B16" s="270">
        <v>4652</v>
      </c>
      <c r="C16" s="91" t="s">
        <v>116</v>
      </c>
      <c r="D16" s="270">
        <v>15570347</v>
      </c>
      <c r="E16" s="270">
        <v>3883426</v>
      </c>
      <c r="F16" s="270">
        <v>964764</v>
      </c>
      <c r="G16" s="270">
        <v>441332</v>
      </c>
      <c r="H16" s="270">
        <f t="shared" si="0"/>
        <v>20859869</v>
      </c>
      <c r="I16" s="270">
        <v>0</v>
      </c>
      <c r="J16" s="270">
        <v>298707</v>
      </c>
      <c r="K16" s="270">
        <f t="shared" si="1"/>
        <v>21158576</v>
      </c>
      <c r="L16" s="270">
        <v>20224881</v>
      </c>
      <c r="M16" s="270">
        <v>0</v>
      </c>
      <c r="N16" s="270">
        <v>185606</v>
      </c>
      <c r="O16" s="270">
        <v>0</v>
      </c>
      <c r="P16" s="91">
        <v>9</v>
      </c>
    </row>
    <row r="17" spans="1:16" x14ac:dyDescent="0.2">
      <c r="A17" s="91">
        <v>10</v>
      </c>
      <c r="B17" s="270">
        <v>77465</v>
      </c>
      <c r="C17" s="91" t="s">
        <v>117</v>
      </c>
      <c r="D17" s="270">
        <v>91390417</v>
      </c>
      <c r="E17" s="270">
        <v>78512110</v>
      </c>
      <c r="F17" s="270">
        <v>11985232</v>
      </c>
      <c r="G17" s="270">
        <v>327866</v>
      </c>
      <c r="H17" s="270">
        <f t="shared" si="0"/>
        <v>182215625</v>
      </c>
      <c r="I17" s="270">
        <v>1305270</v>
      </c>
      <c r="J17" s="270">
        <v>0</v>
      </c>
      <c r="K17" s="270">
        <f t="shared" si="1"/>
        <v>183520895</v>
      </c>
      <c r="L17" s="270">
        <v>168257157</v>
      </c>
      <c r="M17" s="270">
        <v>0</v>
      </c>
      <c r="N17" s="270">
        <v>8788367</v>
      </c>
      <c r="O17" s="270">
        <v>0</v>
      </c>
      <c r="P17" s="91">
        <v>10</v>
      </c>
    </row>
    <row r="18" spans="1:16" x14ac:dyDescent="0.2">
      <c r="A18" s="91">
        <v>11</v>
      </c>
      <c r="B18" s="270">
        <v>6571</v>
      </c>
      <c r="C18" s="91" t="s">
        <v>118</v>
      </c>
      <c r="D18" s="270">
        <v>9599579</v>
      </c>
      <c r="E18" s="270">
        <v>7946216</v>
      </c>
      <c r="F18" s="270">
        <v>1515251</v>
      </c>
      <c r="G18" s="270">
        <v>118494</v>
      </c>
      <c r="H18" s="270">
        <f t="shared" si="0"/>
        <v>19179540</v>
      </c>
      <c r="I18" s="270">
        <v>0</v>
      </c>
      <c r="J18" s="270">
        <v>0</v>
      </c>
      <c r="K18" s="270">
        <f t="shared" si="1"/>
        <v>19179540</v>
      </c>
      <c r="L18" s="270">
        <v>18467173</v>
      </c>
      <c r="M18" s="270">
        <v>13002</v>
      </c>
      <c r="N18" s="270">
        <v>192413</v>
      </c>
      <c r="O18" s="270">
        <v>0</v>
      </c>
      <c r="P18" s="91">
        <v>11</v>
      </c>
    </row>
    <row r="19" spans="1:16" x14ac:dyDescent="0.2">
      <c r="A19" s="91">
        <v>12</v>
      </c>
      <c r="B19" s="270">
        <v>33176</v>
      </c>
      <c r="C19" s="91" t="s">
        <v>119</v>
      </c>
      <c r="D19" s="270">
        <v>50452285</v>
      </c>
      <c r="E19" s="270">
        <v>39457411</v>
      </c>
      <c r="F19" s="270">
        <v>3298313</v>
      </c>
      <c r="G19" s="270">
        <v>174167</v>
      </c>
      <c r="H19" s="270">
        <f t="shared" si="0"/>
        <v>93382176</v>
      </c>
      <c r="I19" s="270">
        <v>505586</v>
      </c>
      <c r="J19" s="270">
        <v>0</v>
      </c>
      <c r="K19" s="270">
        <f t="shared" si="1"/>
        <v>93887762</v>
      </c>
      <c r="L19" s="270">
        <v>87858931</v>
      </c>
      <c r="M19" s="270">
        <v>1035549</v>
      </c>
      <c r="N19" s="270">
        <v>3474022</v>
      </c>
      <c r="O19" s="270">
        <v>0</v>
      </c>
      <c r="P19" s="91">
        <v>12</v>
      </c>
    </row>
    <row r="20" spans="1:16" x14ac:dyDescent="0.2">
      <c r="A20" s="91">
        <v>13</v>
      </c>
      <c r="B20" s="270">
        <v>16687</v>
      </c>
      <c r="C20" s="91" t="s">
        <v>120</v>
      </c>
      <c r="D20" s="270">
        <v>21258963</v>
      </c>
      <c r="E20" s="270">
        <v>21966030</v>
      </c>
      <c r="F20" s="270">
        <v>4789622</v>
      </c>
      <c r="G20" s="270">
        <v>0</v>
      </c>
      <c r="H20" s="270">
        <f t="shared" si="0"/>
        <v>48014615</v>
      </c>
      <c r="I20" s="270">
        <v>45000</v>
      </c>
      <c r="J20" s="270">
        <v>0</v>
      </c>
      <c r="K20" s="270">
        <f t="shared" si="1"/>
        <v>48059615</v>
      </c>
      <c r="L20" s="270">
        <v>43820563</v>
      </c>
      <c r="M20" s="270">
        <v>0</v>
      </c>
      <c r="N20" s="270">
        <v>0</v>
      </c>
      <c r="O20" s="270">
        <v>0</v>
      </c>
      <c r="P20" s="91">
        <v>13</v>
      </c>
    </row>
    <row r="21" spans="1:16" x14ac:dyDescent="0.2">
      <c r="A21" s="91">
        <v>14</v>
      </c>
      <c r="B21" s="270">
        <v>22473</v>
      </c>
      <c r="C21" s="91" t="s">
        <v>121</v>
      </c>
      <c r="D21" s="270">
        <v>42552972</v>
      </c>
      <c r="E21" s="270">
        <v>30380708</v>
      </c>
      <c r="F21" s="270">
        <v>7508428</v>
      </c>
      <c r="G21" s="270">
        <v>1521301</v>
      </c>
      <c r="H21" s="270">
        <f t="shared" si="0"/>
        <v>81963409</v>
      </c>
      <c r="I21" s="270">
        <v>0</v>
      </c>
      <c r="J21" s="270">
        <v>0</v>
      </c>
      <c r="K21" s="270">
        <f t="shared" si="1"/>
        <v>81963409</v>
      </c>
      <c r="L21" s="270">
        <v>69181077</v>
      </c>
      <c r="M21" s="270">
        <v>34512</v>
      </c>
      <c r="N21" s="270">
        <v>1751958</v>
      </c>
      <c r="O21" s="270">
        <v>953772</v>
      </c>
      <c r="P21" s="91">
        <v>14</v>
      </c>
    </row>
    <row r="22" spans="1:16" x14ac:dyDescent="0.2">
      <c r="A22" s="91">
        <v>15</v>
      </c>
      <c r="B22" s="270">
        <v>16913</v>
      </c>
      <c r="C22" s="91" t="s">
        <v>122</v>
      </c>
      <c r="D22" s="270">
        <v>19771892</v>
      </c>
      <c r="E22" s="270">
        <v>19021901</v>
      </c>
      <c r="F22" s="270">
        <v>4302386</v>
      </c>
      <c r="G22" s="270">
        <v>0</v>
      </c>
      <c r="H22" s="270">
        <f t="shared" si="0"/>
        <v>43096179</v>
      </c>
      <c r="I22" s="270">
        <v>0</v>
      </c>
      <c r="J22" s="270">
        <v>75000</v>
      </c>
      <c r="K22" s="270">
        <f t="shared" si="1"/>
        <v>43171179</v>
      </c>
      <c r="L22" s="270">
        <v>38032376</v>
      </c>
      <c r="M22" s="270">
        <v>0</v>
      </c>
      <c r="N22" s="270">
        <v>0</v>
      </c>
      <c r="O22" s="270">
        <v>0</v>
      </c>
      <c r="P22" s="91">
        <v>15</v>
      </c>
    </row>
    <row r="23" spans="1:16" x14ac:dyDescent="0.2">
      <c r="A23" s="91">
        <v>16</v>
      </c>
      <c r="B23" s="270">
        <v>55562</v>
      </c>
      <c r="C23" s="91" t="s">
        <v>123</v>
      </c>
      <c r="D23" s="270">
        <v>66658982</v>
      </c>
      <c r="E23" s="270">
        <v>66091163</v>
      </c>
      <c r="F23" s="270">
        <v>10312287</v>
      </c>
      <c r="G23" s="270">
        <v>38114</v>
      </c>
      <c r="H23" s="270">
        <f t="shared" si="0"/>
        <v>143100546</v>
      </c>
      <c r="I23" s="270">
        <v>93690</v>
      </c>
      <c r="J23" s="270">
        <v>45077</v>
      </c>
      <c r="K23" s="270">
        <f t="shared" si="1"/>
        <v>143239313</v>
      </c>
      <c r="L23" s="270">
        <v>133788965</v>
      </c>
      <c r="M23" s="270">
        <v>1744698</v>
      </c>
      <c r="N23" s="270">
        <v>0</v>
      </c>
      <c r="O23" s="270">
        <v>0</v>
      </c>
      <c r="P23" s="91">
        <v>16</v>
      </c>
    </row>
    <row r="24" spans="1:16" x14ac:dyDescent="0.2">
      <c r="A24" s="91">
        <v>17</v>
      </c>
      <c r="B24" s="270">
        <v>29704</v>
      </c>
      <c r="C24" s="91" t="s">
        <v>124</v>
      </c>
      <c r="D24" s="270">
        <v>47613722</v>
      </c>
      <c r="E24" s="270">
        <v>35255741</v>
      </c>
      <c r="F24" s="270">
        <v>5280811</v>
      </c>
      <c r="G24" s="270">
        <v>73571</v>
      </c>
      <c r="H24" s="270">
        <f t="shared" si="0"/>
        <v>88223845</v>
      </c>
      <c r="I24" s="270">
        <v>2536209</v>
      </c>
      <c r="J24" s="270">
        <v>0</v>
      </c>
      <c r="K24" s="270">
        <f t="shared" si="1"/>
        <v>90760054</v>
      </c>
      <c r="L24" s="270">
        <v>76468311</v>
      </c>
      <c r="M24" s="270">
        <v>274613</v>
      </c>
      <c r="N24" s="270">
        <v>0</v>
      </c>
      <c r="O24" s="270">
        <v>1662748</v>
      </c>
      <c r="P24" s="91">
        <v>17</v>
      </c>
    </row>
    <row r="25" spans="1:16" x14ac:dyDescent="0.2">
      <c r="A25" s="91">
        <v>18</v>
      </c>
      <c r="B25" s="270">
        <v>29074</v>
      </c>
      <c r="C25" s="91" t="s">
        <v>125</v>
      </c>
      <c r="D25" s="270">
        <v>40706853</v>
      </c>
      <c r="E25" s="270">
        <v>38766206</v>
      </c>
      <c r="F25" s="270">
        <v>6694741</v>
      </c>
      <c r="G25" s="270">
        <v>19767</v>
      </c>
      <c r="H25" s="270">
        <f t="shared" si="0"/>
        <v>86187567</v>
      </c>
      <c r="I25" s="270">
        <v>0</v>
      </c>
      <c r="J25" s="270">
        <v>0</v>
      </c>
      <c r="K25" s="270">
        <f t="shared" si="1"/>
        <v>86187567</v>
      </c>
      <c r="L25" s="270">
        <v>80119893</v>
      </c>
      <c r="M25" s="270">
        <v>0</v>
      </c>
      <c r="N25" s="270">
        <v>4657034</v>
      </c>
      <c r="O25" s="270">
        <v>1036533</v>
      </c>
      <c r="P25" s="91">
        <v>18</v>
      </c>
    </row>
    <row r="26" spans="1:16" x14ac:dyDescent="0.2">
      <c r="A26" s="91">
        <v>19</v>
      </c>
      <c r="B26" s="270">
        <v>7253</v>
      </c>
      <c r="C26" s="91" t="s">
        <v>126</v>
      </c>
      <c r="D26" s="270">
        <v>14539656</v>
      </c>
      <c r="E26" s="270">
        <v>6489996</v>
      </c>
      <c r="F26" s="270">
        <v>1681842</v>
      </c>
      <c r="G26" s="270">
        <v>65758</v>
      </c>
      <c r="H26" s="270">
        <f t="shared" si="0"/>
        <v>22777252</v>
      </c>
      <c r="I26" s="270">
        <v>23926</v>
      </c>
      <c r="J26" s="270">
        <v>0</v>
      </c>
      <c r="K26" s="270">
        <f t="shared" si="1"/>
        <v>22801178</v>
      </c>
      <c r="L26" s="270">
        <v>18982463</v>
      </c>
      <c r="M26" s="270">
        <v>0</v>
      </c>
      <c r="N26" s="270">
        <v>0</v>
      </c>
      <c r="O26" s="270">
        <v>763736</v>
      </c>
      <c r="P26" s="91">
        <v>19</v>
      </c>
    </row>
    <row r="27" spans="1:16" x14ac:dyDescent="0.2">
      <c r="A27" s="91">
        <v>20</v>
      </c>
      <c r="B27" s="270">
        <v>12316</v>
      </c>
      <c r="C27" s="91" t="s">
        <v>127</v>
      </c>
      <c r="D27" s="270">
        <v>14886426</v>
      </c>
      <c r="E27" s="270">
        <v>18759431</v>
      </c>
      <c r="F27" s="270">
        <v>5446925</v>
      </c>
      <c r="G27" s="270">
        <v>75072</v>
      </c>
      <c r="H27" s="270">
        <f t="shared" si="0"/>
        <v>39167854</v>
      </c>
      <c r="I27" s="270">
        <v>0</v>
      </c>
      <c r="J27" s="270">
        <v>0</v>
      </c>
      <c r="K27" s="270">
        <f t="shared" si="1"/>
        <v>39167854</v>
      </c>
      <c r="L27" s="270">
        <v>37022320</v>
      </c>
      <c r="M27" s="270">
        <v>0</v>
      </c>
      <c r="N27" s="270">
        <v>0</v>
      </c>
      <c r="O27" s="270">
        <v>0</v>
      </c>
      <c r="P27" s="91">
        <v>20</v>
      </c>
    </row>
    <row r="28" spans="1:16" x14ac:dyDescent="0.2">
      <c r="A28" s="91">
        <v>21</v>
      </c>
      <c r="B28" s="270">
        <v>333963</v>
      </c>
      <c r="C28" s="91" t="s">
        <v>128</v>
      </c>
      <c r="D28" s="270">
        <v>607385670</v>
      </c>
      <c r="E28" s="270">
        <v>427947967</v>
      </c>
      <c r="F28" s="270">
        <v>47697429</v>
      </c>
      <c r="G28" s="270">
        <v>3097111</v>
      </c>
      <c r="H28" s="270">
        <f t="shared" si="0"/>
        <v>1086128177</v>
      </c>
      <c r="I28" s="270">
        <v>3644369</v>
      </c>
      <c r="J28" s="270">
        <v>5848106</v>
      </c>
      <c r="K28" s="270">
        <f t="shared" si="1"/>
        <v>1095620652</v>
      </c>
      <c r="L28" s="270">
        <v>956633591</v>
      </c>
      <c r="M28" s="270">
        <v>32712333</v>
      </c>
      <c r="N28" s="270">
        <v>65203392</v>
      </c>
      <c r="O28" s="270">
        <v>0</v>
      </c>
      <c r="P28" s="91">
        <v>21</v>
      </c>
    </row>
    <row r="29" spans="1:16" x14ac:dyDescent="0.2">
      <c r="A29" s="91">
        <v>22</v>
      </c>
      <c r="B29" s="270">
        <v>14240</v>
      </c>
      <c r="C29" s="91" t="s">
        <v>129</v>
      </c>
      <c r="D29" s="270">
        <v>25327564</v>
      </c>
      <c r="E29" s="270">
        <v>15003750</v>
      </c>
      <c r="F29" s="270">
        <v>1998181</v>
      </c>
      <c r="G29" s="270">
        <v>250146</v>
      </c>
      <c r="H29" s="270">
        <f t="shared" si="0"/>
        <v>42579641</v>
      </c>
      <c r="I29" s="270">
        <v>0</v>
      </c>
      <c r="J29" s="270">
        <v>0</v>
      </c>
      <c r="K29" s="270">
        <f t="shared" si="1"/>
        <v>42579641</v>
      </c>
      <c r="L29" s="270">
        <v>37548610</v>
      </c>
      <c r="M29" s="270">
        <v>4614592</v>
      </c>
      <c r="N29" s="270">
        <v>3885210</v>
      </c>
      <c r="O29" s="270">
        <v>207000</v>
      </c>
      <c r="P29" s="91">
        <v>22</v>
      </c>
    </row>
    <row r="30" spans="1:16" x14ac:dyDescent="0.2">
      <c r="A30" s="91">
        <v>23</v>
      </c>
      <c r="B30" s="270">
        <v>5216</v>
      </c>
      <c r="C30" s="91" t="s">
        <v>130</v>
      </c>
      <c r="D30" s="270">
        <v>5333832</v>
      </c>
      <c r="E30" s="270">
        <v>6538549</v>
      </c>
      <c r="F30" s="270">
        <v>1121382</v>
      </c>
      <c r="G30" s="270">
        <v>183305</v>
      </c>
      <c r="H30" s="270">
        <f t="shared" si="0"/>
        <v>13177068</v>
      </c>
      <c r="I30" s="270">
        <v>0</v>
      </c>
      <c r="J30" s="270">
        <v>0</v>
      </c>
      <c r="K30" s="270">
        <f t="shared" si="1"/>
        <v>13177068</v>
      </c>
      <c r="L30" s="270">
        <v>12095856</v>
      </c>
      <c r="M30" s="270">
        <v>99678</v>
      </c>
      <c r="N30" s="270">
        <v>506021</v>
      </c>
      <c r="O30" s="270">
        <v>0</v>
      </c>
      <c r="P30" s="91">
        <v>23</v>
      </c>
    </row>
    <row r="31" spans="1:16" x14ac:dyDescent="0.2">
      <c r="A31" s="91">
        <v>24</v>
      </c>
      <c r="B31" s="270">
        <v>49388</v>
      </c>
      <c r="C31" s="91" t="s">
        <v>131</v>
      </c>
      <c r="D31" s="270">
        <v>82867356</v>
      </c>
      <c r="E31" s="270">
        <v>61999528</v>
      </c>
      <c r="F31" s="270">
        <v>13567611</v>
      </c>
      <c r="G31" s="270">
        <v>0</v>
      </c>
      <c r="H31" s="270">
        <f t="shared" si="0"/>
        <v>158434495</v>
      </c>
      <c r="I31" s="270">
        <v>0</v>
      </c>
      <c r="J31" s="270">
        <v>0</v>
      </c>
      <c r="K31" s="270">
        <f t="shared" si="1"/>
        <v>158434495</v>
      </c>
      <c r="L31" s="270">
        <v>140444042</v>
      </c>
      <c r="M31" s="270">
        <v>6582875</v>
      </c>
      <c r="N31" s="270">
        <v>9458943</v>
      </c>
      <c r="O31" s="270">
        <v>204952</v>
      </c>
      <c r="P31" s="91">
        <v>24</v>
      </c>
    </row>
    <row r="32" spans="1:16" x14ac:dyDescent="0.2">
      <c r="A32" s="91">
        <v>25</v>
      </c>
      <c r="B32" s="270">
        <v>9857</v>
      </c>
      <c r="C32" s="91" t="s">
        <v>132</v>
      </c>
      <c r="D32" s="270">
        <v>14276960</v>
      </c>
      <c r="E32" s="270">
        <v>13360281</v>
      </c>
      <c r="F32" s="270">
        <v>2457943</v>
      </c>
      <c r="G32" s="270">
        <v>64345</v>
      </c>
      <c r="H32" s="270">
        <f t="shared" si="0"/>
        <v>30159529</v>
      </c>
      <c r="I32" s="270">
        <v>0</v>
      </c>
      <c r="J32" s="270">
        <v>0</v>
      </c>
      <c r="K32" s="270">
        <f t="shared" si="1"/>
        <v>30159529</v>
      </c>
      <c r="L32" s="270">
        <v>26789062</v>
      </c>
      <c r="M32" s="270">
        <v>0</v>
      </c>
      <c r="N32" s="270">
        <v>2296169</v>
      </c>
      <c r="O32" s="270">
        <v>0</v>
      </c>
      <c r="P32" s="91">
        <v>25</v>
      </c>
    </row>
    <row r="33" spans="1:16" x14ac:dyDescent="0.2">
      <c r="A33" s="91">
        <v>26</v>
      </c>
      <c r="B33" s="270">
        <v>14996</v>
      </c>
      <c r="C33" s="91" t="s">
        <v>133</v>
      </c>
      <c r="D33" s="270">
        <v>23442679</v>
      </c>
      <c r="E33" s="270">
        <v>23852729</v>
      </c>
      <c r="F33" s="270">
        <v>4841567</v>
      </c>
      <c r="G33" s="270">
        <v>30883</v>
      </c>
      <c r="H33" s="270">
        <f t="shared" si="0"/>
        <v>52167858</v>
      </c>
      <c r="I33" s="270">
        <v>0</v>
      </c>
      <c r="J33" s="270">
        <v>6818958</v>
      </c>
      <c r="K33" s="270">
        <f t="shared" si="1"/>
        <v>58986816</v>
      </c>
      <c r="L33" s="270">
        <v>46751927</v>
      </c>
      <c r="M33" s="270">
        <v>690807</v>
      </c>
      <c r="N33" s="270">
        <v>1296936</v>
      </c>
      <c r="O33" s="270">
        <v>0</v>
      </c>
      <c r="P33" s="91">
        <v>26</v>
      </c>
    </row>
    <row r="34" spans="1:16" x14ac:dyDescent="0.2">
      <c r="A34" s="91">
        <v>27</v>
      </c>
      <c r="B34" s="270">
        <v>28363</v>
      </c>
      <c r="C34" s="91" t="s">
        <v>134</v>
      </c>
      <c r="D34" s="270">
        <v>40725330</v>
      </c>
      <c r="E34" s="270">
        <v>42742803</v>
      </c>
      <c r="F34" s="270">
        <v>5065426</v>
      </c>
      <c r="G34" s="270">
        <v>29912</v>
      </c>
      <c r="H34" s="270">
        <f t="shared" si="0"/>
        <v>88563471</v>
      </c>
      <c r="I34" s="270">
        <v>0</v>
      </c>
      <c r="J34" s="270">
        <v>550000</v>
      </c>
      <c r="K34" s="270">
        <f t="shared" si="1"/>
        <v>89113471</v>
      </c>
      <c r="L34" s="270">
        <v>76874854</v>
      </c>
      <c r="M34" s="270">
        <v>3636655</v>
      </c>
      <c r="N34" s="270">
        <v>6859381</v>
      </c>
      <c r="O34" s="270">
        <v>796448</v>
      </c>
      <c r="P34" s="91">
        <v>27</v>
      </c>
    </row>
    <row r="35" spans="1:16" x14ac:dyDescent="0.2">
      <c r="A35" s="91">
        <v>28</v>
      </c>
      <c r="B35" s="270">
        <v>10792</v>
      </c>
      <c r="C35" s="91" t="s">
        <v>135</v>
      </c>
      <c r="D35" s="270">
        <v>20815007</v>
      </c>
      <c r="E35" s="270">
        <v>13024347</v>
      </c>
      <c r="F35" s="270">
        <v>3166987</v>
      </c>
      <c r="G35" s="270">
        <v>4101</v>
      </c>
      <c r="H35" s="270">
        <f t="shared" si="0"/>
        <v>37010442</v>
      </c>
      <c r="I35" s="270">
        <v>80500</v>
      </c>
      <c r="J35" s="270">
        <v>0</v>
      </c>
      <c r="K35" s="270">
        <f t="shared" si="1"/>
        <v>37090942</v>
      </c>
      <c r="L35" s="270">
        <v>31619807</v>
      </c>
      <c r="M35" s="270">
        <v>0</v>
      </c>
      <c r="N35" s="270">
        <v>0</v>
      </c>
      <c r="O35" s="270">
        <v>80033</v>
      </c>
      <c r="P35" s="91">
        <v>28</v>
      </c>
    </row>
    <row r="36" spans="1:16" x14ac:dyDescent="0.2">
      <c r="A36" s="91">
        <v>29</v>
      </c>
      <c r="B36" s="270">
        <v>1137290</v>
      </c>
      <c r="C36" s="91" t="s">
        <v>78</v>
      </c>
      <c r="D36" s="270">
        <v>4187459417</v>
      </c>
      <c r="E36" s="270">
        <v>1096524047</v>
      </c>
      <c r="F36" s="270">
        <v>194838180</v>
      </c>
      <c r="G36" s="270">
        <v>109847274</v>
      </c>
      <c r="H36" s="270">
        <f t="shared" si="0"/>
        <v>5588668918</v>
      </c>
      <c r="I36" s="270">
        <v>245921868</v>
      </c>
      <c r="J36" s="270">
        <v>19427283</v>
      </c>
      <c r="K36" s="270">
        <f t="shared" si="1"/>
        <v>5854018069</v>
      </c>
      <c r="L36" s="270">
        <v>5037053581</v>
      </c>
      <c r="M36" s="270">
        <v>90024181</v>
      </c>
      <c r="N36" s="270">
        <v>387860739</v>
      </c>
      <c r="O36" s="270">
        <v>63942315</v>
      </c>
      <c r="P36" s="91">
        <v>29</v>
      </c>
    </row>
    <row r="37" spans="1:16" x14ac:dyDescent="0.2">
      <c r="A37" s="91">
        <v>30</v>
      </c>
      <c r="B37" s="270">
        <v>68168</v>
      </c>
      <c r="C37" s="91" t="s">
        <v>136</v>
      </c>
      <c r="D37" s="270">
        <v>175907949</v>
      </c>
      <c r="E37" s="270">
        <v>76039124</v>
      </c>
      <c r="F37" s="270">
        <v>10005610</v>
      </c>
      <c r="G37" s="270">
        <v>2832511</v>
      </c>
      <c r="H37" s="270">
        <f t="shared" si="0"/>
        <v>264785194</v>
      </c>
      <c r="I37" s="270">
        <v>1336798</v>
      </c>
      <c r="J37" s="270">
        <v>447465</v>
      </c>
      <c r="K37" s="270">
        <f t="shared" si="1"/>
        <v>266569457</v>
      </c>
      <c r="L37" s="270">
        <v>242026355</v>
      </c>
      <c r="M37" s="270">
        <v>3452287</v>
      </c>
      <c r="N37" s="270">
        <v>13458886</v>
      </c>
      <c r="O37" s="270">
        <v>340177</v>
      </c>
      <c r="P37" s="91">
        <v>30</v>
      </c>
    </row>
    <row r="38" spans="1:16" x14ac:dyDescent="0.2">
      <c r="A38" s="91">
        <v>31</v>
      </c>
      <c r="B38" s="270">
        <v>15321</v>
      </c>
      <c r="C38" s="91" t="s">
        <v>137</v>
      </c>
      <c r="D38" s="270">
        <v>17427526</v>
      </c>
      <c r="E38" s="270">
        <v>17208439</v>
      </c>
      <c r="F38" s="270">
        <v>2776784</v>
      </c>
      <c r="G38" s="270">
        <v>38080</v>
      </c>
      <c r="H38" s="270">
        <f t="shared" si="0"/>
        <v>37450829</v>
      </c>
      <c r="I38" s="270">
        <v>680540</v>
      </c>
      <c r="J38" s="270">
        <v>0</v>
      </c>
      <c r="K38" s="270">
        <f t="shared" si="1"/>
        <v>38131369</v>
      </c>
      <c r="L38" s="270">
        <v>34871529</v>
      </c>
      <c r="M38" s="270">
        <v>0</v>
      </c>
      <c r="N38" s="270">
        <v>3472975</v>
      </c>
      <c r="O38" s="270">
        <v>0</v>
      </c>
      <c r="P38" s="91">
        <v>31</v>
      </c>
    </row>
    <row r="39" spans="1:16" x14ac:dyDescent="0.2">
      <c r="A39" s="91">
        <v>32</v>
      </c>
      <c r="B39" s="270">
        <v>26133</v>
      </c>
      <c r="C39" s="91" t="s">
        <v>138</v>
      </c>
      <c r="D39" s="270">
        <v>41536547</v>
      </c>
      <c r="E39" s="270">
        <v>29957430</v>
      </c>
      <c r="F39" s="270">
        <v>3219071</v>
      </c>
      <c r="G39" s="270">
        <v>27473</v>
      </c>
      <c r="H39" s="270">
        <f t="shared" si="0"/>
        <v>74740521</v>
      </c>
      <c r="I39" s="270">
        <v>0</v>
      </c>
      <c r="J39" s="270">
        <v>0</v>
      </c>
      <c r="K39" s="270">
        <f t="shared" si="1"/>
        <v>74740521</v>
      </c>
      <c r="L39" s="270">
        <v>63389100</v>
      </c>
      <c r="M39" s="270">
        <v>0</v>
      </c>
      <c r="N39" s="270">
        <v>0</v>
      </c>
      <c r="O39" s="270">
        <v>300308</v>
      </c>
      <c r="P39" s="91">
        <v>32</v>
      </c>
    </row>
    <row r="40" spans="1:16" x14ac:dyDescent="0.2">
      <c r="A40" s="91">
        <v>33</v>
      </c>
      <c r="B40" s="270">
        <v>56205</v>
      </c>
      <c r="C40" s="91" t="s">
        <v>80</v>
      </c>
      <c r="D40" s="270">
        <v>71543756</v>
      </c>
      <c r="E40" s="270">
        <v>59696068</v>
      </c>
      <c r="F40" s="270">
        <v>11022992</v>
      </c>
      <c r="G40" s="270">
        <v>47633</v>
      </c>
      <c r="H40" s="270">
        <f t="shared" si="0"/>
        <v>142310449</v>
      </c>
      <c r="I40" s="270">
        <v>0</v>
      </c>
      <c r="J40" s="270">
        <v>143189</v>
      </c>
      <c r="K40" s="270">
        <f t="shared" si="1"/>
        <v>142453638</v>
      </c>
      <c r="L40" s="270">
        <v>130760226</v>
      </c>
      <c r="M40" s="270">
        <v>4761123</v>
      </c>
      <c r="N40" s="270">
        <v>0</v>
      </c>
      <c r="O40" s="270">
        <v>0</v>
      </c>
      <c r="P40" s="91">
        <v>33</v>
      </c>
    </row>
    <row r="41" spans="1:16" x14ac:dyDescent="0.2">
      <c r="A41" s="91">
        <v>34</v>
      </c>
      <c r="B41" s="270">
        <v>83998</v>
      </c>
      <c r="C41" s="91" t="s">
        <v>139</v>
      </c>
      <c r="D41" s="270">
        <v>158936566</v>
      </c>
      <c r="E41" s="270">
        <v>100834093</v>
      </c>
      <c r="F41" s="270">
        <v>11772625</v>
      </c>
      <c r="G41" s="270">
        <v>16758</v>
      </c>
      <c r="H41" s="270">
        <f t="shared" si="0"/>
        <v>271560042</v>
      </c>
      <c r="I41" s="270">
        <v>11</v>
      </c>
      <c r="J41" s="270">
        <v>0</v>
      </c>
      <c r="K41" s="270">
        <f t="shared" si="1"/>
        <v>271560053</v>
      </c>
      <c r="L41" s="270">
        <v>241836747</v>
      </c>
      <c r="M41" s="270">
        <v>0</v>
      </c>
      <c r="N41" s="270">
        <v>15972475</v>
      </c>
      <c r="O41" s="270">
        <v>0</v>
      </c>
      <c r="P41" s="91">
        <v>34</v>
      </c>
    </row>
    <row r="42" spans="1:16" x14ac:dyDescent="0.2">
      <c r="A42" s="91">
        <v>35</v>
      </c>
      <c r="B42" s="270">
        <v>17024</v>
      </c>
      <c r="C42" s="91" t="s">
        <v>140</v>
      </c>
      <c r="D42" s="270">
        <v>23526971</v>
      </c>
      <c r="E42" s="270">
        <v>24087792</v>
      </c>
      <c r="F42" s="270">
        <v>4402118</v>
      </c>
      <c r="G42" s="270">
        <v>124375</v>
      </c>
      <c r="H42" s="270">
        <f t="shared" si="0"/>
        <v>52141256</v>
      </c>
      <c r="I42" s="270">
        <v>0</v>
      </c>
      <c r="J42" s="270">
        <v>770948</v>
      </c>
      <c r="K42" s="270">
        <f t="shared" si="1"/>
        <v>52912204</v>
      </c>
      <c r="L42" s="270">
        <v>48935962</v>
      </c>
      <c r="M42" s="270">
        <v>136405</v>
      </c>
      <c r="N42" s="270">
        <v>2436804</v>
      </c>
      <c r="O42" s="270">
        <v>395263</v>
      </c>
      <c r="P42" s="91">
        <v>35</v>
      </c>
    </row>
    <row r="43" spans="1:16" x14ac:dyDescent="0.2">
      <c r="A43" s="91">
        <v>36</v>
      </c>
      <c r="B43" s="270">
        <v>36983</v>
      </c>
      <c r="C43" s="91" t="s">
        <v>141</v>
      </c>
      <c r="D43" s="270">
        <v>57864064</v>
      </c>
      <c r="E43" s="270">
        <v>41578332</v>
      </c>
      <c r="F43" s="270">
        <v>5574142</v>
      </c>
      <c r="G43" s="270">
        <v>94471</v>
      </c>
      <c r="H43" s="270">
        <f t="shared" si="0"/>
        <v>105111009</v>
      </c>
      <c r="I43" s="270">
        <v>1020726</v>
      </c>
      <c r="J43" s="270">
        <v>0</v>
      </c>
      <c r="K43" s="270">
        <f t="shared" si="1"/>
        <v>106131735</v>
      </c>
      <c r="L43" s="270">
        <v>96032936</v>
      </c>
      <c r="M43" s="270">
        <v>0</v>
      </c>
      <c r="N43" s="270">
        <v>0</v>
      </c>
      <c r="O43" s="270">
        <v>575526</v>
      </c>
      <c r="P43" s="91">
        <v>36</v>
      </c>
    </row>
    <row r="44" spans="1:16" x14ac:dyDescent="0.2">
      <c r="A44" s="91">
        <v>37</v>
      </c>
      <c r="B44" s="270">
        <v>22312</v>
      </c>
      <c r="C44" s="91" t="s">
        <v>142</v>
      </c>
      <c r="D44" s="270">
        <v>46446949</v>
      </c>
      <c r="E44" s="270">
        <v>15204295</v>
      </c>
      <c r="F44" s="270">
        <v>3072004</v>
      </c>
      <c r="G44" s="270">
        <v>0</v>
      </c>
      <c r="H44" s="270">
        <f t="shared" si="0"/>
        <v>64723248</v>
      </c>
      <c r="I44" s="270">
        <v>310871</v>
      </c>
      <c r="J44" s="270">
        <v>200000</v>
      </c>
      <c r="K44" s="270">
        <f t="shared" si="1"/>
        <v>65234119</v>
      </c>
      <c r="L44" s="270">
        <v>57981981</v>
      </c>
      <c r="M44" s="270">
        <v>4812000</v>
      </c>
      <c r="N44" s="270">
        <v>2454858</v>
      </c>
      <c r="O44" s="270">
        <v>200000</v>
      </c>
      <c r="P44" s="91">
        <v>37</v>
      </c>
    </row>
    <row r="45" spans="1:16" x14ac:dyDescent="0.2">
      <c r="A45" s="91">
        <v>38</v>
      </c>
      <c r="B45" s="270">
        <v>15926</v>
      </c>
      <c r="C45" s="91" t="s">
        <v>143</v>
      </c>
      <c r="D45" s="270">
        <v>17467168</v>
      </c>
      <c r="E45" s="270">
        <v>17651351</v>
      </c>
      <c r="F45" s="270">
        <v>3830047</v>
      </c>
      <c r="G45" s="270">
        <v>51695</v>
      </c>
      <c r="H45" s="270">
        <f t="shared" si="0"/>
        <v>39000261</v>
      </c>
      <c r="I45" s="270">
        <v>45000</v>
      </c>
      <c r="J45" s="270">
        <v>0</v>
      </c>
      <c r="K45" s="270">
        <f t="shared" si="1"/>
        <v>39045261</v>
      </c>
      <c r="L45" s="270">
        <v>36629090</v>
      </c>
      <c r="M45" s="270">
        <v>337174</v>
      </c>
      <c r="N45" s="270">
        <v>1343950</v>
      </c>
      <c r="O45" s="270">
        <v>0</v>
      </c>
      <c r="P45" s="91">
        <v>38</v>
      </c>
    </row>
    <row r="46" spans="1:16" x14ac:dyDescent="0.2">
      <c r="A46" s="91">
        <v>39</v>
      </c>
      <c r="B46" s="270">
        <v>19785</v>
      </c>
      <c r="C46" s="91" t="s">
        <v>144</v>
      </c>
      <c r="D46" s="270">
        <v>29436165</v>
      </c>
      <c r="E46" s="270">
        <v>25556356</v>
      </c>
      <c r="F46" s="270">
        <v>3072769</v>
      </c>
      <c r="G46" s="270">
        <v>71960</v>
      </c>
      <c r="H46" s="270">
        <f t="shared" si="0"/>
        <v>58137250</v>
      </c>
      <c r="I46" s="270">
        <v>502643</v>
      </c>
      <c r="J46" s="270">
        <v>0</v>
      </c>
      <c r="K46" s="270">
        <f t="shared" si="1"/>
        <v>58639893</v>
      </c>
      <c r="L46" s="270">
        <v>53705477</v>
      </c>
      <c r="M46" s="270">
        <v>749215</v>
      </c>
      <c r="N46" s="270">
        <v>4742084</v>
      </c>
      <c r="O46" s="270">
        <v>0</v>
      </c>
      <c r="P46" s="91">
        <v>39</v>
      </c>
    </row>
    <row r="47" spans="1:16" x14ac:dyDescent="0.2">
      <c r="A47" s="91">
        <v>40</v>
      </c>
      <c r="B47" s="270">
        <v>11625</v>
      </c>
      <c r="C47" s="91" t="s">
        <v>145</v>
      </c>
      <c r="D47" s="270">
        <v>17446742</v>
      </c>
      <c r="E47" s="283">
        <v>15519428</v>
      </c>
      <c r="F47" s="270">
        <v>2707668</v>
      </c>
      <c r="G47" s="283">
        <v>0</v>
      </c>
      <c r="H47" s="270">
        <f t="shared" si="0"/>
        <v>35673838</v>
      </c>
      <c r="I47" s="270">
        <v>0</v>
      </c>
      <c r="J47" s="270">
        <v>271688</v>
      </c>
      <c r="K47" s="270">
        <f t="shared" si="1"/>
        <v>35945526</v>
      </c>
      <c r="L47" s="270">
        <v>29339599</v>
      </c>
      <c r="M47" s="270">
        <v>0</v>
      </c>
      <c r="N47" s="270">
        <v>3480694</v>
      </c>
      <c r="O47" s="270">
        <v>0</v>
      </c>
      <c r="P47" s="91">
        <v>40</v>
      </c>
    </row>
    <row r="48" spans="1:16" x14ac:dyDescent="0.2">
      <c r="A48" s="91">
        <v>41</v>
      </c>
      <c r="B48" s="270">
        <v>35584</v>
      </c>
      <c r="C48" s="91" t="s">
        <v>146</v>
      </c>
      <c r="D48" s="270">
        <v>42322131</v>
      </c>
      <c r="E48" s="283">
        <v>48550524</v>
      </c>
      <c r="F48" s="270">
        <v>9574169</v>
      </c>
      <c r="G48" s="270">
        <v>68427</v>
      </c>
      <c r="H48" s="270">
        <f t="shared" si="0"/>
        <v>100515251</v>
      </c>
      <c r="I48" s="270">
        <v>368778</v>
      </c>
      <c r="J48" s="270">
        <v>0</v>
      </c>
      <c r="K48" s="270">
        <f t="shared" si="1"/>
        <v>100884029</v>
      </c>
      <c r="L48" s="270">
        <v>92052783</v>
      </c>
      <c r="M48" s="270">
        <v>1053196</v>
      </c>
      <c r="N48" s="270">
        <v>0</v>
      </c>
      <c r="O48" s="270">
        <v>0</v>
      </c>
      <c r="P48" s="91">
        <v>41</v>
      </c>
    </row>
    <row r="49" spans="1:16" x14ac:dyDescent="0.2">
      <c r="A49" s="91">
        <v>42</v>
      </c>
      <c r="B49" s="270">
        <v>105210</v>
      </c>
      <c r="C49" s="91" t="s">
        <v>147</v>
      </c>
      <c r="D49" s="270">
        <v>192759972</v>
      </c>
      <c r="E49" s="283">
        <v>123459841</v>
      </c>
      <c r="F49" s="270">
        <v>12053515</v>
      </c>
      <c r="G49" s="270">
        <v>1311090</v>
      </c>
      <c r="H49" s="270">
        <f t="shared" si="0"/>
        <v>329584418</v>
      </c>
      <c r="I49" s="270">
        <v>406231</v>
      </c>
      <c r="J49" s="270">
        <v>16099987</v>
      </c>
      <c r="K49" s="270">
        <f t="shared" si="1"/>
        <v>346090636</v>
      </c>
      <c r="L49" s="270">
        <v>316343157</v>
      </c>
      <c r="M49" s="270">
        <v>14278069</v>
      </c>
      <c r="N49" s="270">
        <v>19495058</v>
      </c>
      <c r="O49" s="270">
        <v>52249</v>
      </c>
      <c r="P49" s="91">
        <v>42</v>
      </c>
    </row>
    <row r="50" spans="1:16" x14ac:dyDescent="0.2">
      <c r="A50" s="91">
        <v>43</v>
      </c>
      <c r="B50" s="270">
        <v>321233</v>
      </c>
      <c r="C50" s="91" t="s">
        <v>148</v>
      </c>
      <c r="D50" s="270">
        <v>642671283</v>
      </c>
      <c r="E50" s="283">
        <v>420290810</v>
      </c>
      <c r="F50" s="270">
        <v>53587989</v>
      </c>
      <c r="G50" s="270">
        <v>9413644</v>
      </c>
      <c r="H50" s="270">
        <f t="shared" si="0"/>
        <v>1125963726</v>
      </c>
      <c r="I50" s="270">
        <v>12914441</v>
      </c>
      <c r="J50" s="270">
        <v>0</v>
      </c>
      <c r="K50" s="270">
        <f t="shared" si="1"/>
        <v>1138878167</v>
      </c>
      <c r="L50" s="270">
        <v>987970642</v>
      </c>
      <c r="M50" s="270">
        <v>28858931</v>
      </c>
      <c r="N50" s="270">
        <v>69847728</v>
      </c>
      <c r="O50" s="270">
        <v>0</v>
      </c>
      <c r="P50" s="91">
        <v>43</v>
      </c>
    </row>
    <row r="51" spans="1:16" x14ac:dyDescent="0.2">
      <c r="A51" s="91">
        <v>44</v>
      </c>
      <c r="B51" s="270">
        <v>52352</v>
      </c>
      <c r="C51" s="91" t="s">
        <v>149</v>
      </c>
      <c r="D51" s="270">
        <v>46644015</v>
      </c>
      <c r="E51" s="283">
        <v>68766876</v>
      </c>
      <c r="F51" s="270">
        <v>13535094</v>
      </c>
      <c r="G51" s="270">
        <v>60712</v>
      </c>
      <c r="H51" s="270">
        <f t="shared" si="0"/>
        <v>129006697</v>
      </c>
      <c r="I51" s="270">
        <v>0</v>
      </c>
      <c r="J51" s="270">
        <v>0</v>
      </c>
      <c r="K51" s="270">
        <f t="shared" si="1"/>
        <v>129006697</v>
      </c>
      <c r="L51" s="270">
        <v>118781251</v>
      </c>
      <c r="M51" s="270">
        <v>0</v>
      </c>
      <c r="N51" s="270">
        <v>0</v>
      </c>
      <c r="O51" s="270">
        <v>0</v>
      </c>
      <c r="P51" s="91">
        <v>44</v>
      </c>
    </row>
    <row r="52" spans="1:16" x14ac:dyDescent="0.2">
      <c r="A52" s="91">
        <v>45</v>
      </c>
      <c r="B52" s="270">
        <v>2300</v>
      </c>
      <c r="C52" s="91" t="s">
        <v>150</v>
      </c>
      <c r="D52" s="270">
        <v>4626537</v>
      </c>
      <c r="E52" s="283">
        <v>3298118</v>
      </c>
      <c r="F52" s="270">
        <v>569945</v>
      </c>
      <c r="G52" s="270">
        <v>127071</v>
      </c>
      <c r="H52" s="270">
        <f t="shared" si="0"/>
        <v>8621671</v>
      </c>
      <c r="I52" s="270">
        <v>79320</v>
      </c>
      <c r="J52" s="270">
        <v>356528</v>
      </c>
      <c r="K52" s="270">
        <f t="shared" si="1"/>
        <v>9057519</v>
      </c>
      <c r="L52" s="270">
        <v>8273039</v>
      </c>
      <c r="M52" s="270">
        <v>254178</v>
      </c>
      <c r="N52" s="270">
        <v>134139</v>
      </c>
      <c r="O52" s="270">
        <v>1326</v>
      </c>
      <c r="P52" s="91">
        <v>45</v>
      </c>
    </row>
    <row r="53" spans="1:16" x14ac:dyDescent="0.2">
      <c r="A53" s="91">
        <v>46</v>
      </c>
      <c r="B53" s="270">
        <v>37074</v>
      </c>
      <c r="C53" s="91" t="s">
        <v>151</v>
      </c>
      <c r="D53" s="270">
        <v>71604549</v>
      </c>
      <c r="E53" s="283">
        <v>44551252</v>
      </c>
      <c r="F53" s="270">
        <v>5810089</v>
      </c>
      <c r="G53" s="270">
        <v>0</v>
      </c>
      <c r="H53" s="270">
        <f t="shared" si="0"/>
        <v>121965890</v>
      </c>
      <c r="I53" s="270">
        <v>1888880</v>
      </c>
      <c r="J53" s="270">
        <v>0</v>
      </c>
      <c r="K53" s="270">
        <f t="shared" si="1"/>
        <v>123854770</v>
      </c>
      <c r="L53" s="270">
        <v>105260496</v>
      </c>
      <c r="M53" s="270">
        <v>663476</v>
      </c>
      <c r="N53" s="270">
        <v>7578392</v>
      </c>
      <c r="O53" s="270">
        <v>4766328</v>
      </c>
      <c r="P53" s="91">
        <v>46</v>
      </c>
    </row>
    <row r="54" spans="1:16" x14ac:dyDescent="0.2">
      <c r="A54" s="91">
        <v>47</v>
      </c>
      <c r="B54" s="270">
        <v>73615</v>
      </c>
      <c r="C54" s="91" t="s">
        <v>152</v>
      </c>
      <c r="D54" s="270">
        <v>180035240</v>
      </c>
      <c r="E54" s="283">
        <v>67105414</v>
      </c>
      <c r="F54" s="270">
        <v>10062144</v>
      </c>
      <c r="G54" s="270">
        <v>884684</v>
      </c>
      <c r="H54" s="270">
        <f t="shared" si="0"/>
        <v>258087482</v>
      </c>
      <c r="I54" s="270">
        <v>4736044</v>
      </c>
      <c r="J54" s="270">
        <v>0</v>
      </c>
      <c r="K54" s="270">
        <f t="shared" si="1"/>
        <v>262823526</v>
      </c>
      <c r="L54" s="270">
        <v>216618619</v>
      </c>
      <c r="M54" s="270">
        <v>25503442</v>
      </c>
      <c r="N54" s="270">
        <v>21552567</v>
      </c>
      <c r="O54" s="270">
        <v>0</v>
      </c>
      <c r="P54" s="91">
        <v>47</v>
      </c>
    </row>
    <row r="55" spans="1:16" x14ac:dyDescent="0.2">
      <c r="A55" s="91">
        <v>48</v>
      </c>
      <c r="B55" s="270">
        <v>7156</v>
      </c>
      <c r="C55" s="91" t="s">
        <v>153</v>
      </c>
      <c r="D55" s="270">
        <v>11953810</v>
      </c>
      <c r="E55" s="283">
        <v>8576450</v>
      </c>
      <c r="F55" s="270">
        <v>1613073</v>
      </c>
      <c r="G55" s="270">
        <v>49786</v>
      </c>
      <c r="H55" s="270">
        <f t="shared" si="0"/>
        <v>22193119</v>
      </c>
      <c r="I55" s="270">
        <v>0</v>
      </c>
      <c r="J55" s="270">
        <v>0</v>
      </c>
      <c r="K55" s="270">
        <f t="shared" si="1"/>
        <v>22193119</v>
      </c>
      <c r="L55" s="270">
        <v>18561046</v>
      </c>
      <c r="M55" s="270">
        <v>0</v>
      </c>
      <c r="N55" s="270">
        <v>0</v>
      </c>
      <c r="O55" s="270">
        <v>0</v>
      </c>
      <c r="P55" s="91">
        <v>48</v>
      </c>
    </row>
    <row r="56" spans="1:16" x14ac:dyDescent="0.2">
      <c r="A56" s="91">
        <v>49</v>
      </c>
      <c r="B56" s="270">
        <v>24724</v>
      </c>
      <c r="C56" s="91" t="s">
        <v>154</v>
      </c>
      <c r="D56" s="270">
        <v>46762560</v>
      </c>
      <c r="E56" s="283">
        <v>32148907</v>
      </c>
      <c r="F56" s="270">
        <v>3696422</v>
      </c>
      <c r="G56" s="270">
        <v>138765</v>
      </c>
      <c r="H56" s="270">
        <f t="shared" si="0"/>
        <v>82746654</v>
      </c>
      <c r="I56" s="270">
        <v>255956</v>
      </c>
      <c r="J56" s="270">
        <v>5312586</v>
      </c>
      <c r="K56" s="270">
        <f t="shared" si="1"/>
        <v>88315196</v>
      </c>
      <c r="L56" s="270">
        <v>73393849</v>
      </c>
      <c r="M56" s="270">
        <v>152671</v>
      </c>
      <c r="N56" s="270">
        <v>0</v>
      </c>
      <c r="O56" s="270">
        <v>0</v>
      </c>
      <c r="P56" s="91">
        <v>49</v>
      </c>
    </row>
    <row r="57" spans="1:16" x14ac:dyDescent="0.2">
      <c r="A57" s="91">
        <v>50</v>
      </c>
      <c r="B57" s="270">
        <v>16333</v>
      </c>
      <c r="C57" s="91" t="s">
        <v>155</v>
      </c>
      <c r="D57" s="270">
        <v>24860683</v>
      </c>
      <c r="E57" s="283">
        <v>17588194</v>
      </c>
      <c r="F57" s="270">
        <v>2219882</v>
      </c>
      <c r="G57" s="270">
        <v>76028</v>
      </c>
      <c r="H57" s="270">
        <f t="shared" si="0"/>
        <v>44744787</v>
      </c>
      <c r="I57" s="270">
        <v>0</v>
      </c>
      <c r="J57" s="270">
        <v>0</v>
      </c>
      <c r="K57" s="270">
        <f t="shared" si="1"/>
        <v>44744787</v>
      </c>
      <c r="L57" s="270">
        <v>38435794</v>
      </c>
      <c r="M57" s="270">
        <v>0</v>
      </c>
      <c r="N57" s="270">
        <v>0</v>
      </c>
      <c r="O57" s="270">
        <v>0</v>
      </c>
      <c r="P57" s="91">
        <v>50</v>
      </c>
    </row>
    <row r="58" spans="1:16" x14ac:dyDescent="0.2">
      <c r="A58" s="91">
        <v>51</v>
      </c>
      <c r="B58" s="270">
        <v>11236</v>
      </c>
      <c r="C58" s="91" t="s">
        <v>156</v>
      </c>
      <c r="D58" s="269">
        <v>19883542</v>
      </c>
      <c r="E58" s="269">
        <v>8321246</v>
      </c>
      <c r="F58" s="269">
        <v>2175673</v>
      </c>
      <c r="G58" s="269">
        <v>61028</v>
      </c>
      <c r="H58" s="269">
        <f t="shared" si="0"/>
        <v>30441489</v>
      </c>
      <c r="I58" s="269">
        <v>70839</v>
      </c>
      <c r="J58" s="269">
        <v>569698</v>
      </c>
      <c r="K58" s="269">
        <f t="shared" si="1"/>
        <v>31082026</v>
      </c>
      <c r="L58" s="269">
        <v>30246479</v>
      </c>
      <c r="M58" s="269">
        <v>0</v>
      </c>
      <c r="N58" s="269">
        <v>0</v>
      </c>
      <c r="O58" s="269">
        <v>0</v>
      </c>
      <c r="P58" s="91">
        <v>51</v>
      </c>
    </row>
    <row r="59" spans="1:16" x14ac:dyDescent="0.2">
      <c r="A59" s="91">
        <v>52</v>
      </c>
      <c r="B59" s="270">
        <v>24653</v>
      </c>
      <c r="C59" s="91" t="s">
        <v>157</v>
      </c>
      <c r="D59" s="270">
        <v>15298398</v>
      </c>
      <c r="E59" s="283">
        <v>38099176</v>
      </c>
      <c r="F59" s="270">
        <v>8642140</v>
      </c>
      <c r="G59" s="270">
        <v>1781180</v>
      </c>
      <c r="H59" s="270">
        <f t="shared" si="0"/>
        <v>63820894</v>
      </c>
      <c r="I59" s="270">
        <v>128250</v>
      </c>
      <c r="J59" s="270">
        <v>64111</v>
      </c>
      <c r="K59" s="270">
        <f t="shared" si="1"/>
        <v>64013255</v>
      </c>
      <c r="L59" s="270">
        <v>62902829</v>
      </c>
      <c r="M59" s="270">
        <v>0</v>
      </c>
      <c r="N59" s="270">
        <v>722420</v>
      </c>
      <c r="O59" s="270">
        <v>0</v>
      </c>
      <c r="P59" s="91">
        <v>52</v>
      </c>
    </row>
    <row r="60" spans="1:16" x14ac:dyDescent="0.2">
      <c r="A60" s="91">
        <v>53</v>
      </c>
      <c r="B60" s="270">
        <v>385327</v>
      </c>
      <c r="C60" s="91" t="s">
        <v>158</v>
      </c>
      <c r="D60" s="270">
        <v>1479716822</v>
      </c>
      <c r="E60" s="283">
        <v>422003696</v>
      </c>
      <c r="F60" s="270">
        <v>34211556</v>
      </c>
      <c r="G60" s="270">
        <v>9856343</v>
      </c>
      <c r="H60" s="270">
        <f t="shared" si="0"/>
        <v>1945788417</v>
      </c>
      <c r="I60" s="270">
        <v>10047716</v>
      </c>
      <c r="J60" s="270">
        <v>19333613</v>
      </c>
      <c r="K60" s="270">
        <f t="shared" si="1"/>
        <v>1975169746</v>
      </c>
      <c r="L60" s="270">
        <v>1534878745</v>
      </c>
      <c r="M60" s="270">
        <v>183161073</v>
      </c>
      <c r="N60" s="270">
        <v>171993737</v>
      </c>
      <c r="O60" s="270">
        <v>6822986</v>
      </c>
      <c r="P60" s="91">
        <v>53</v>
      </c>
    </row>
    <row r="61" spans="1:16" x14ac:dyDescent="0.2">
      <c r="A61" s="91">
        <v>54</v>
      </c>
      <c r="B61" s="270">
        <v>34316</v>
      </c>
      <c r="C61" s="91" t="s">
        <v>159</v>
      </c>
      <c r="D61" s="270">
        <v>73540496</v>
      </c>
      <c r="E61" s="283">
        <v>31365660</v>
      </c>
      <c r="F61" s="270">
        <v>5631161</v>
      </c>
      <c r="G61" s="270">
        <v>31921</v>
      </c>
      <c r="H61" s="270">
        <f t="shared" si="0"/>
        <v>110569238</v>
      </c>
      <c r="I61" s="270">
        <v>214660</v>
      </c>
      <c r="J61" s="270">
        <v>7950000</v>
      </c>
      <c r="K61" s="270">
        <f t="shared" si="1"/>
        <v>118733898</v>
      </c>
      <c r="L61" s="270">
        <v>92468303</v>
      </c>
      <c r="M61" s="270">
        <v>9511220</v>
      </c>
      <c r="N61" s="270">
        <v>0</v>
      </c>
      <c r="O61" s="270">
        <v>0</v>
      </c>
      <c r="P61" s="91">
        <v>54</v>
      </c>
    </row>
    <row r="62" spans="1:16" x14ac:dyDescent="0.2">
      <c r="A62" s="91">
        <v>55</v>
      </c>
      <c r="B62" s="270">
        <v>12365</v>
      </c>
      <c r="C62" s="91" t="s">
        <v>160</v>
      </c>
      <c r="D62" s="270">
        <v>10439582</v>
      </c>
      <c r="E62" s="283">
        <v>16096611</v>
      </c>
      <c r="F62" s="270">
        <v>2598400</v>
      </c>
      <c r="G62" s="270">
        <v>36193</v>
      </c>
      <c r="H62" s="270">
        <f t="shared" si="0"/>
        <v>29170786</v>
      </c>
      <c r="I62" s="270">
        <v>43345</v>
      </c>
      <c r="J62" s="270">
        <v>0</v>
      </c>
      <c r="K62" s="270">
        <f t="shared" si="1"/>
        <v>29214131</v>
      </c>
      <c r="L62" s="270">
        <v>26696311</v>
      </c>
      <c r="M62" s="270">
        <v>0</v>
      </c>
      <c r="N62" s="270">
        <v>0</v>
      </c>
      <c r="O62" s="270">
        <v>0</v>
      </c>
      <c r="P62" s="91">
        <v>55</v>
      </c>
    </row>
    <row r="63" spans="1:16" x14ac:dyDescent="0.2">
      <c r="A63" s="91">
        <v>56</v>
      </c>
      <c r="B63" s="270">
        <v>13099</v>
      </c>
      <c r="C63" s="91" t="s">
        <v>161</v>
      </c>
      <c r="D63" s="270">
        <v>21801271</v>
      </c>
      <c r="E63" s="283">
        <v>16472703</v>
      </c>
      <c r="F63" s="270">
        <v>2723301</v>
      </c>
      <c r="G63" s="270">
        <v>87874</v>
      </c>
      <c r="H63" s="270">
        <f t="shared" si="0"/>
        <v>41085149</v>
      </c>
      <c r="I63" s="270">
        <v>0</v>
      </c>
      <c r="J63" s="270">
        <v>0</v>
      </c>
      <c r="K63" s="270">
        <f t="shared" si="1"/>
        <v>41085149</v>
      </c>
      <c r="L63" s="270">
        <v>38056447</v>
      </c>
      <c r="M63" s="270">
        <v>38000</v>
      </c>
      <c r="N63" s="270">
        <v>0</v>
      </c>
      <c r="O63" s="270">
        <v>0</v>
      </c>
      <c r="P63" s="91">
        <v>56</v>
      </c>
    </row>
    <row r="64" spans="1:16" x14ac:dyDescent="0.2">
      <c r="A64" s="91">
        <v>57</v>
      </c>
      <c r="B64" s="270">
        <v>8647</v>
      </c>
      <c r="C64" s="91" t="s">
        <v>162</v>
      </c>
      <c r="D64" s="270">
        <v>16170243</v>
      </c>
      <c r="E64" s="283">
        <v>9209127</v>
      </c>
      <c r="F64" s="270">
        <v>4016335</v>
      </c>
      <c r="G64" s="270">
        <v>0</v>
      </c>
      <c r="H64" s="270">
        <f t="shared" si="0"/>
        <v>29395705</v>
      </c>
      <c r="I64" s="270">
        <v>0</v>
      </c>
      <c r="J64" s="270">
        <v>0</v>
      </c>
      <c r="K64" s="270">
        <f t="shared" si="1"/>
        <v>29395705</v>
      </c>
      <c r="L64" s="270">
        <v>25236890</v>
      </c>
      <c r="M64" s="270">
        <v>0</v>
      </c>
      <c r="N64" s="270">
        <v>0</v>
      </c>
      <c r="O64" s="270">
        <v>0</v>
      </c>
      <c r="P64" s="91">
        <v>57</v>
      </c>
    </row>
    <row r="65" spans="1:16" x14ac:dyDescent="0.2">
      <c r="A65" s="91">
        <v>58</v>
      </c>
      <c r="B65" s="270">
        <v>31347</v>
      </c>
      <c r="C65" s="91" t="s">
        <v>163</v>
      </c>
      <c r="D65" s="270">
        <v>67486514</v>
      </c>
      <c r="E65" s="283">
        <v>38065127</v>
      </c>
      <c r="F65" s="270">
        <v>6998568</v>
      </c>
      <c r="G65" s="270">
        <v>141427</v>
      </c>
      <c r="H65" s="270">
        <f t="shared" si="0"/>
        <v>112691636</v>
      </c>
      <c r="I65" s="270">
        <v>697615</v>
      </c>
      <c r="J65" s="270">
        <v>0</v>
      </c>
      <c r="K65" s="270">
        <f t="shared" si="1"/>
        <v>113389251</v>
      </c>
      <c r="L65" s="270">
        <v>100030573</v>
      </c>
      <c r="M65" s="270">
        <v>0</v>
      </c>
      <c r="N65" s="270">
        <v>0</v>
      </c>
      <c r="O65" s="270">
        <v>0</v>
      </c>
      <c r="P65" s="91">
        <v>58</v>
      </c>
    </row>
    <row r="66" spans="1:16" x14ac:dyDescent="0.2">
      <c r="A66" s="91">
        <v>59</v>
      </c>
      <c r="B66" s="270">
        <v>11049</v>
      </c>
      <c r="C66" s="91" t="s">
        <v>164</v>
      </c>
      <c r="D66" s="270">
        <v>20087408</v>
      </c>
      <c r="E66" s="283">
        <v>8629271</v>
      </c>
      <c r="F66" s="270">
        <v>2035315</v>
      </c>
      <c r="G66" s="270">
        <v>0</v>
      </c>
      <c r="H66" s="270">
        <f t="shared" si="0"/>
        <v>30751994</v>
      </c>
      <c r="I66" s="270">
        <v>19500</v>
      </c>
      <c r="J66" s="270">
        <v>0</v>
      </c>
      <c r="K66" s="270">
        <f t="shared" si="1"/>
        <v>30771494</v>
      </c>
      <c r="L66" s="270">
        <v>26013633</v>
      </c>
      <c r="M66" s="270">
        <v>0</v>
      </c>
      <c r="N66" s="270">
        <v>0</v>
      </c>
      <c r="O66" s="270">
        <v>0</v>
      </c>
      <c r="P66" s="91">
        <v>59</v>
      </c>
    </row>
    <row r="67" spans="1:16" x14ac:dyDescent="0.2">
      <c r="A67" s="91">
        <v>60</v>
      </c>
      <c r="B67" s="270">
        <v>98509</v>
      </c>
      <c r="C67" s="91" t="s">
        <v>165</v>
      </c>
      <c r="D67" s="270">
        <v>123285635</v>
      </c>
      <c r="E67" s="283">
        <v>78193069</v>
      </c>
      <c r="F67" s="270">
        <v>8191516</v>
      </c>
      <c r="G67" s="283">
        <v>1324962</v>
      </c>
      <c r="H67" s="270">
        <f t="shared" si="0"/>
        <v>210995182</v>
      </c>
      <c r="I67" s="270">
        <v>0</v>
      </c>
      <c r="J67" s="270">
        <v>2975</v>
      </c>
      <c r="K67" s="270">
        <f t="shared" si="1"/>
        <v>210998157</v>
      </c>
      <c r="L67" s="270">
        <v>177758571</v>
      </c>
      <c r="M67" s="270">
        <v>8894296</v>
      </c>
      <c r="N67" s="270">
        <v>24282173</v>
      </c>
      <c r="O67" s="270">
        <v>0</v>
      </c>
      <c r="P67" s="91">
        <v>60</v>
      </c>
    </row>
    <row r="68" spans="1:16" x14ac:dyDescent="0.2">
      <c r="A68" s="91">
        <v>61</v>
      </c>
      <c r="B68" s="270">
        <v>14835</v>
      </c>
      <c r="C68" s="91" t="s">
        <v>166</v>
      </c>
      <c r="D68" s="270">
        <v>31306463</v>
      </c>
      <c r="E68" s="283">
        <v>14521413</v>
      </c>
      <c r="F68" s="270">
        <v>2521931</v>
      </c>
      <c r="G68" s="270">
        <v>84257</v>
      </c>
      <c r="H68" s="270">
        <f t="shared" si="0"/>
        <v>48434064</v>
      </c>
      <c r="I68" s="270">
        <v>0</v>
      </c>
      <c r="J68" s="270">
        <v>0</v>
      </c>
      <c r="K68" s="270">
        <f t="shared" si="1"/>
        <v>48434064</v>
      </c>
      <c r="L68" s="270">
        <v>42418496</v>
      </c>
      <c r="M68" s="270">
        <v>0</v>
      </c>
      <c r="N68" s="270">
        <v>3581397</v>
      </c>
      <c r="O68" s="270">
        <v>290421</v>
      </c>
      <c r="P68" s="91">
        <v>61</v>
      </c>
    </row>
    <row r="69" spans="1:16" x14ac:dyDescent="0.2">
      <c r="A69" s="91">
        <v>62</v>
      </c>
      <c r="B69" s="270">
        <v>20895</v>
      </c>
      <c r="C69" s="91" t="s">
        <v>167</v>
      </c>
      <c r="D69" s="270">
        <v>36558234</v>
      </c>
      <c r="E69" s="283">
        <v>21060558</v>
      </c>
      <c r="F69" s="270">
        <v>2073280</v>
      </c>
      <c r="G69" s="270">
        <v>0</v>
      </c>
      <c r="H69" s="270">
        <f t="shared" si="0"/>
        <v>59692072</v>
      </c>
      <c r="I69" s="270">
        <v>0</v>
      </c>
      <c r="J69" s="270">
        <v>0</v>
      </c>
      <c r="K69" s="270">
        <f t="shared" si="1"/>
        <v>59692072</v>
      </c>
      <c r="L69" s="270">
        <v>49224376</v>
      </c>
      <c r="M69" s="270">
        <v>0</v>
      </c>
      <c r="N69" s="270">
        <v>0</v>
      </c>
      <c r="O69" s="270">
        <v>0</v>
      </c>
      <c r="P69" s="91">
        <v>62</v>
      </c>
    </row>
    <row r="70" spans="1:16" x14ac:dyDescent="0.2">
      <c r="A70" s="91">
        <v>63</v>
      </c>
      <c r="B70" s="270">
        <v>12139</v>
      </c>
      <c r="C70" s="91" t="s">
        <v>168</v>
      </c>
      <c r="D70" s="270">
        <v>25661497</v>
      </c>
      <c r="E70" s="283">
        <v>16852618</v>
      </c>
      <c r="F70" s="270">
        <v>3865098</v>
      </c>
      <c r="G70" s="270">
        <v>50936</v>
      </c>
      <c r="H70" s="270">
        <f t="shared" si="0"/>
        <v>46430149</v>
      </c>
      <c r="I70" s="270">
        <v>355935</v>
      </c>
      <c r="J70" s="270">
        <v>3863</v>
      </c>
      <c r="K70" s="270">
        <f t="shared" si="1"/>
        <v>46789947</v>
      </c>
      <c r="L70" s="270">
        <v>40204566</v>
      </c>
      <c r="M70" s="270">
        <v>1073637</v>
      </c>
      <c r="N70" s="270">
        <v>0</v>
      </c>
      <c r="O70" s="270">
        <v>0</v>
      </c>
      <c r="P70" s="91">
        <v>63</v>
      </c>
    </row>
    <row r="71" spans="1:16" x14ac:dyDescent="0.2">
      <c r="A71" s="91">
        <v>64</v>
      </c>
      <c r="B71" s="270">
        <v>12089</v>
      </c>
      <c r="C71" s="91" t="s">
        <v>169</v>
      </c>
      <c r="D71" s="270">
        <v>23849612</v>
      </c>
      <c r="E71" s="283">
        <v>9061763</v>
      </c>
      <c r="F71" s="270">
        <v>2213567</v>
      </c>
      <c r="G71" s="270">
        <v>73260</v>
      </c>
      <c r="H71" s="270">
        <f t="shared" si="0"/>
        <v>35198202</v>
      </c>
      <c r="I71" s="270">
        <v>0</v>
      </c>
      <c r="J71" s="270">
        <v>0</v>
      </c>
      <c r="K71" s="270">
        <f t="shared" si="1"/>
        <v>35198202</v>
      </c>
      <c r="L71" s="270">
        <v>31568964</v>
      </c>
      <c r="M71" s="270">
        <v>27774</v>
      </c>
      <c r="N71" s="270">
        <v>0</v>
      </c>
      <c r="O71" s="270">
        <v>434826</v>
      </c>
      <c r="P71" s="91">
        <v>64</v>
      </c>
    </row>
    <row r="72" spans="1:16" x14ac:dyDescent="0.2">
      <c r="A72" s="91">
        <v>65</v>
      </c>
      <c r="B72" s="270">
        <v>16106</v>
      </c>
      <c r="C72" s="91" t="s">
        <v>170</v>
      </c>
      <c r="D72" s="270">
        <v>12771409</v>
      </c>
      <c r="E72" s="283">
        <v>20024643</v>
      </c>
      <c r="F72" s="270">
        <v>3702215</v>
      </c>
      <c r="G72" s="270">
        <v>91501</v>
      </c>
      <c r="H72" s="270">
        <f t="shared" ref="H72:H102" si="2">(D72+E72+F72+G72)</f>
        <v>36589768</v>
      </c>
      <c r="I72" s="270">
        <v>0</v>
      </c>
      <c r="J72" s="270">
        <v>0</v>
      </c>
      <c r="K72" s="270">
        <f t="shared" ref="K72:K102" si="3">(H72+I72+J72)</f>
        <v>36589768</v>
      </c>
      <c r="L72" s="270">
        <v>35241825</v>
      </c>
      <c r="M72" s="270">
        <v>0</v>
      </c>
      <c r="N72" s="270">
        <v>0</v>
      </c>
      <c r="O72" s="270">
        <v>0</v>
      </c>
      <c r="P72" s="91">
        <v>65</v>
      </c>
    </row>
    <row r="73" spans="1:16" x14ac:dyDescent="0.2">
      <c r="A73" s="91">
        <v>66</v>
      </c>
      <c r="B73" s="270">
        <v>33777</v>
      </c>
      <c r="C73" s="91" t="s">
        <v>171</v>
      </c>
      <c r="D73" s="270">
        <v>56131245</v>
      </c>
      <c r="E73" s="283">
        <v>38740105</v>
      </c>
      <c r="F73" s="270">
        <v>6076650</v>
      </c>
      <c r="G73" s="270">
        <v>1976548</v>
      </c>
      <c r="H73" s="270">
        <f t="shared" si="2"/>
        <v>102924548</v>
      </c>
      <c r="I73" s="270">
        <v>514626</v>
      </c>
      <c r="J73" s="270">
        <v>21948</v>
      </c>
      <c r="K73" s="270">
        <f t="shared" si="3"/>
        <v>103461122</v>
      </c>
      <c r="L73" s="270">
        <v>91652614</v>
      </c>
      <c r="M73" s="270">
        <v>3515753</v>
      </c>
      <c r="N73" s="270">
        <v>10476859</v>
      </c>
      <c r="O73" s="270">
        <v>0</v>
      </c>
      <c r="P73" s="91">
        <v>66</v>
      </c>
    </row>
    <row r="74" spans="1:16" x14ac:dyDescent="0.2">
      <c r="A74" s="91">
        <v>67</v>
      </c>
      <c r="B74" s="270">
        <v>23586</v>
      </c>
      <c r="C74" s="91" t="s">
        <v>172</v>
      </c>
      <c r="D74" s="270">
        <v>30954620</v>
      </c>
      <c r="E74" s="283">
        <v>28996421</v>
      </c>
      <c r="F74" s="270">
        <v>6898755</v>
      </c>
      <c r="G74" s="270">
        <v>426215</v>
      </c>
      <c r="H74" s="270">
        <f t="shared" si="2"/>
        <v>67276011</v>
      </c>
      <c r="I74" s="270">
        <v>0</v>
      </c>
      <c r="J74" s="270">
        <v>750403</v>
      </c>
      <c r="K74" s="270">
        <f t="shared" si="3"/>
        <v>68026414</v>
      </c>
      <c r="L74" s="270">
        <v>59011397</v>
      </c>
      <c r="M74" s="270">
        <v>399454</v>
      </c>
      <c r="N74" s="270">
        <v>6198052</v>
      </c>
      <c r="O74" s="270">
        <v>0</v>
      </c>
      <c r="P74" s="91">
        <v>67</v>
      </c>
    </row>
    <row r="75" spans="1:16" x14ac:dyDescent="0.2">
      <c r="A75" s="91">
        <v>68</v>
      </c>
      <c r="B75" s="270">
        <v>18039</v>
      </c>
      <c r="C75" s="91" t="s">
        <v>173</v>
      </c>
      <c r="D75" s="270">
        <v>19537900</v>
      </c>
      <c r="E75" s="283">
        <v>24899201</v>
      </c>
      <c r="F75" s="270">
        <v>4482852</v>
      </c>
      <c r="G75" s="270">
        <v>51497</v>
      </c>
      <c r="H75" s="270">
        <f t="shared" si="2"/>
        <v>48971450</v>
      </c>
      <c r="I75" s="270">
        <v>0</v>
      </c>
      <c r="J75" s="270">
        <v>0</v>
      </c>
      <c r="K75" s="270">
        <f t="shared" si="3"/>
        <v>48971450</v>
      </c>
      <c r="L75" s="270">
        <v>46439118</v>
      </c>
      <c r="M75" s="270">
        <v>800553</v>
      </c>
      <c r="N75" s="270">
        <v>2483087</v>
      </c>
      <c r="O75" s="270">
        <v>194349</v>
      </c>
      <c r="P75" s="91">
        <v>68</v>
      </c>
    </row>
    <row r="76" spans="1:16" x14ac:dyDescent="0.2">
      <c r="A76" s="91">
        <v>69</v>
      </c>
      <c r="B76" s="270">
        <v>62614</v>
      </c>
      <c r="C76" s="91" t="s">
        <v>174</v>
      </c>
      <c r="D76" s="270">
        <v>55641452</v>
      </c>
      <c r="E76" s="283">
        <v>83279476</v>
      </c>
      <c r="F76" s="270">
        <v>13559840</v>
      </c>
      <c r="G76" s="270">
        <v>30744</v>
      </c>
      <c r="H76" s="270">
        <f t="shared" si="2"/>
        <v>152511512</v>
      </c>
      <c r="I76" s="270">
        <v>972924</v>
      </c>
      <c r="J76" s="270">
        <v>0</v>
      </c>
      <c r="K76" s="270">
        <f t="shared" si="3"/>
        <v>153484436</v>
      </c>
      <c r="L76" s="270">
        <v>137831347</v>
      </c>
      <c r="M76" s="270">
        <v>5917781</v>
      </c>
      <c r="N76" s="270">
        <v>13057451</v>
      </c>
      <c r="O76" s="270">
        <v>0</v>
      </c>
      <c r="P76" s="91">
        <v>69</v>
      </c>
    </row>
    <row r="77" spans="1:16" x14ac:dyDescent="0.2">
      <c r="A77" s="91">
        <v>70</v>
      </c>
      <c r="B77" s="270">
        <v>28696</v>
      </c>
      <c r="C77" s="91" t="s">
        <v>175</v>
      </c>
      <c r="D77" s="270">
        <v>48853301</v>
      </c>
      <c r="E77" s="283">
        <v>29966104</v>
      </c>
      <c r="F77" s="270">
        <v>3120745</v>
      </c>
      <c r="G77" s="283">
        <v>0</v>
      </c>
      <c r="H77" s="270">
        <f t="shared" si="2"/>
        <v>81940150</v>
      </c>
      <c r="I77" s="270">
        <v>0</v>
      </c>
      <c r="J77" s="270">
        <v>0</v>
      </c>
      <c r="K77" s="270">
        <f t="shared" si="3"/>
        <v>81940150</v>
      </c>
      <c r="L77" s="270">
        <v>69199314</v>
      </c>
      <c r="M77" s="270">
        <v>0</v>
      </c>
      <c r="N77" s="270">
        <v>0</v>
      </c>
      <c r="O77" s="270">
        <v>2445094</v>
      </c>
      <c r="P77" s="91">
        <v>70</v>
      </c>
    </row>
    <row r="78" spans="1:16" x14ac:dyDescent="0.2">
      <c r="A78" s="91">
        <v>71</v>
      </c>
      <c r="B78" s="270">
        <v>23593</v>
      </c>
      <c r="C78" s="91" t="s">
        <v>176</v>
      </c>
      <c r="D78" s="270">
        <v>22995340</v>
      </c>
      <c r="E78" s="283">
        <v>22335509</v>
      </c>
      <c r="F78" s="270">
        <v>4157256</v>
      </c>
      <c r="G78" s="270">
        <v>19826</v>
      </c>
      <c r="H78" s="270">
        <f t="shared" si="2"/>
        <v>49507931</v>
      </c>
      <c r="I78" s="270">
        <v>75</v>
      </c>
      <c r="J78" s="270">
        <v>0</v>
      </c>
      <c r="K78" s="270">
        <f t="shared" si="3"/>
        <v>49508006</v>
      </c>
      <c r="L78" s="270">
        <v>45225887</v>
      </c>
      <c r="M78" s="270">
        <v>142819</v>
      </c>
      <c r="N78" s="270">
        <v>1476577</v>
      </c>
      <c r="O78" s="270">
        <v>0</v>
      </c>
      <c r="P78" s="91">
        <v>71</v>
      </c>
    </row>
    <row r="79" spans="1:16" x14ac:dyDescent="0.2">
      <c r="A79" s="91">
        <v>72</v>
      </c>
      <c r="B79" s="270">
        <v>36656</v>
      </c>
      <c r="C79" s="91" t="s">
        <v>177</v>
      </c>
      <c r="D79" s="270">
        <v>48194249</v>
      </c>
      <c r="E79" s="283">
        <v>50990821</v>
      </c>
      <c r="F79" s="270">
        <v>5632450</v>
      </c>
      <c r="G79" s="270">
        <v>6405333</v>
      </c>
      <c r="H79" s="270">
        <f t="shared" si="2"/>
        <v>111222853</v>
      </c>
      <c r="I79" s="270">
        <v>0</v>
      </c>
      <c r="J79" s="270">
        <v>0</v>
      </c>
      <c r="K79" s="270">
        <f t="shared" si="3"/>
        <v>111222853</v>
      </c>
      <c r="L79" s="270">
        <v>96195675</v>
      </c>
      <c r="M79" s="270">
        <v>786393</v>
      </c>
      <c r="N79" s="270">
        <v>7798364</v>
      </c>
      <c r="O79" s="270">
        <v>149805</v>
      </c>
      <c r="P79" s="91">
        <v>72</v>
      </c>
    </row>
    <row r="80" spans="1:16" x14ac:dyDescent="0.2">
      <c r="A80" s="91">
        <v>73</v>
      </c>
      <c r="B80" s="270">
        <v>448050</v>
      </c>
      <c r="C80" s="91" t="s">
        <v>178</v>
      </c>
      <c r="D80" s="270">
        <v>1066941000</v>
      </c>
      <c r="E80" s="283">
        <v>626192000</v>
      </c>
      <c r="F80" s="270">
        <v>78003000</v>
      </c>
      <c r="G80" s="270">
        <v>34992000</v>
      </c>
      <c r="H80" s="270">
        <f t="shared" si="2"/>
        <v>1806128000</v>
      </c>
      <c r="I80" s="270">
        <v>783000</v>
      </c>
      <c r="J80" s="270">
        <v>12783000</v>
      </c>
      <c r="K80" s="270">
        <f t="shared" si="3"/>
        <v>1819694000</v>
      </c>
      <c r="L80" s="270">
        <v>1600897000</v>
      </c>
      <c r="M80" s="270">
        <v>90986000</v>
      </c>
      <c r="N80" s="270">
        <v>135323000</v>
      </c>
      <c r="O80" s="270">
        <v>0</v>
      </c>
      <c r="P80" s="91">
        <v>73</v>
      </c>
    </row>
    <row r="81" spans="1:16" x14ac:dyDescent="0.2">
      <c r="A81" s="91">
        <v>74</v>
      </c>
      <c r="B81" s="270">
        <v>34577</v>
      </c>
      <c r="C81" s="91" t="s">
        <v>179</v>
      </c>
      <c r="D81" s="270">
        <v>54139834</v>
      </c>
      <c r="E81" s="283">
        <v>44975590</v>
      </c>
      <c r="F81" s="270">
        <v>8651796</v>
      </c>
      <c r="G81" s="270">
        <v>95160</v>
      </c>
      <c r="H81" s="270">
        <f t="shared" si="2"/>
        <v>107862380</v>
      </c>
      <c r="I81" s="270">
        <v>0</v>
      </c>
      <c r="J81" s="270">
        <v>346395</v>
      </c>
      <c r="K81" s="270">
        <f t="shared" si="3"/>
        <v>108208775</v>
      </c>
      <c r="L81" s="270">
        <v>98759221</v>
      </c>
      <c r="M81" s="270">
        <v>2169027</v>
      </c>
      <c r="N81" s="270">
        <v>3253181</v>
      </c>
      <c r="O81" s="270">
        <v>127393</v>
      </c>
      <c r="P81" s="91">
        <v>74</v>
      </c>
    </row>
    <row r="82" spans="1:16" x14ac:dyDescent="0.2">
      <c r="A82" s="91">
        <v>75</v>
      </c>
      <c r="B82" s="270">
        <v>7308</v>
      </c>
      <c r="C82" s="91" t="s">
        <v>180</v>
      </c>
      <c r="D82" s="270">
        <v>16828564</v>
      </c>
      <c r="E82" s="283">
        <v>7049395</v>
      </c>
      <c r="F82" s="270">
        <v>1664942</v>
      </c>
      <c r="G82" s="270">
        <v>85284</v>
      </c>
      <c r="H82" s="270">
        <f t="shared" si="2"/>
        <v>25628185</v>
      </c>
      <c r="I82" s="270">
        <v>0</v>
      </c>
      <c r="J82" s="270">
        <v>0</v>
      </c>
      <c r="K82" s="270">
        <f t="shared" si="3"/>
        <v>25628185</v>
      </c>
      <c r="L82" s="270">
        <v>24021401</v>
      </c>
      <c r="M82" s="270">
        <v>5954</v>
      </c>
      <c r="N82" s="270">
        <v>664336</v>
      </c>
      <c r="O82" s="270">
        <v>0</v>
      </c>
      <c r="P82" s="91">
        <v>75</v>
      </c>
    </row>
    <row r="83" spans="1:16" x14ac:dyDescent="0.2">
      <c r="A83" s="91">
        <v>76</v>
      </c>
      <c r="B83" s="270">
        <v>9029</v>
      </c>
      <c r="C83" s="91" t="s">
        <v>98</v>
      </c>
      <c r="D83" s="270">
        <v>12497392</v>
      </c>
      <c r="E83" s="283">
        <v>12216135</v>
      </c>
      <c r="F83" s="270">
        <v>4073325</v>
      </c>
      <c r="G83" s="270">
        <v>0</v>
      </c>
      <c r="H83" s="270">
        <f t="shared" si="2"/>
        <v>28786852</v>
      </c>
      <c r="I83" s="270">
        <v>175901</v>
      </c>
      <c r="J83" s="270">
        <v>0</v>
      </c>
      <c r="K83" s="270">
        <f t="shared" si="3"/>
        <v>28962753</v>
      </c>
      <c r="L83" s="270">
        <v>27177812</v>
      </c>
      <c r="M83" s="270">
        <v>0</v>
      </c>
      <c r="N83" s="270">
        <v>0</v>
      </c>
      <c r="O83" s="270">
        <v>0</v>
      </c>
      <c r="P83" s="91">
        <v>76</v>
      </c>
    </row>
    <row r="84" spans="1:16" x14ac:dyDescent="0.2">
      <c r="A84" s="91">
        <v>77</v>
      </c>
      <c r="B84" s="270">
        <v>93924</v>
      </c>
      <c r="C84" s="91" t="s">
        <v>99</v>
      </c>
      <c r="D84" s="270">
        <v>172135657</v>
      </c>
      <c r="E84" s="283">
        <v>112587519</v>
      </c>
      <c r="F84" s="270">
        <v>14661055</v>
      </c>
      <c r="G84" s="270">
        <v>78945</v>
      </c>
      <c r="H84" s="270">
        <f t="shared" si="2"/>
        <v>299463176</v>
      </c>
      <c r="I84" s="270">
        <v>190381</v>
      </c>
      <c r="J84" s="270">
        <v>658710</v>
      </c>
      <c r="K84" s="270">
        <f t="shared" si="3"/>
        <v>300312267</v>
      </c>
      <c r="L84" s="270">
        <v>275026593</v>
      </c>
      <c r="M84" s="270">
        <v>12534885</v>
      </c>
      <c r="N84" s="270">
        <v>19458946</v>
      </c>
      <c r="O84" s="270">
        <v>0</v>
      </c>
      <c r="P84" s="91">
        <v>77</v>
      </c>
    </row>
    <row r="85" spans="1:16" x14ac:dyDescent="0.2">
      <c r="A85" s="91">
        <v>78</v>
      </c>
      <c r="B85" s="270">
        <v>22241</v>
      </c>
      <c r="C85" s="91" t="s">
        <v>181</v>
      </c>
      <c r="D85" s="270">
        <v>45123278</v>
      </c>
      <c r="E85" s="283">
        <v>25309833</v>
      </c>
      <c r="F85" s="270">
        <v>4070411</v>
      </c>
      <c r="G85" s="270">
        <v>234322</v>
      </c>
      <c r="H85" s="270">
        <f t="shared" si="2"/>
        <v>74737844</v>
      </c>
      <c r="I85" s="270">
        <v>0</v>
      </c>
      <c r="J85" s="270">
        <v>892169</v>
      </c>
      <c r="K85" s="270">
        <f t="shared" si="3"/>
        <v>75630013</v>
      </c>
      <c r="L85" s="270">
        <v>67024009</v>
      </c>
      <c r="M85" s="270">
        <v>61675</v>
      </c>
      <c r="N85" s="270">
        <v>4874754</v>
      </c>
      <c r="O85" s="270">
        <v>110292</v>
      </c>
      <c r="P85" s="91">
        <v>78</v>
      </c>
    </row>
    <row r="86" spans="1:16" x14ac:dyDescent="0.2">
      <c r="A86" s="91">
        <v>79</v>
      </c>
      <c r="B86" s="270">
        <v>79735</v>
      </c>
      <c r="C86" s="91" t="s">
        <v>182</v>
      </c>
      <c r="D86" s="270">
        <v>119006275</v>
      </c>
      <c r="E86" s="283">
        <v>89934853</v>
      </c>
      <c r="F86" s="270">
        <v>13333909</v>
      </c>
      <c r="G86" s="270">
        <v>2223048</v>
      </c>
      <c r="H86" s="270">
        <f t="shared" si="2"/>
        <v>224498085</v>
      </c>
      <c r="I86" s="270">
        <v>0</v>
      </c>
      <c r="J86" s="270">
        <v>0</v>
      </c>
      <c r="K86" s="270">
        <f t="shared" si="3"/>
        <v>224498085</v>
      </c>
      <c r="L86" s="270">
        <v>215802888</v>
      </c>
      <c r="M86" s="270">
        <v>5490262</v>
      </c>
      <c r="N86" s="270">
        <v>11368026</v>
      </c>
      <c r="O86" s="270">
        <v>0</v>
      </c>
      <c r="P86" s="91">
        <v>79</v>
      </c>
    </row>
    <row r="87" spans="1:16" x14ac:dyDescent="0.2">
      <c r="A87" s="91">
        <v>80</v>
      </c>
      <c r="B87" s="270">
        <v>27697</v>
      </c>
      <c r="C87" s="91" t="s">
        <v>183</v>
      </c>
      <c r="D87" s="270">
        <v>28914605</v>
      </c>
      <c r="E87" s="283">
        <v>40500353</v>
      </c>
      <c r="F87" s="270">
        <v>10817912</v>
      </c>
      <c r="G87" s="283">
        <v>3393</v>
      </c>
      <c r="H87" s="270">
        <f t="shared" si="2"/>
        <v>80236263</v>
      </c>
      <c r="I87" s="270">
        <v>0</v>
      </c>
      <c r="J87" s="270">
        <v>0</v>
      </c>
      <c r="K87" s="270">
        <f t="shared" si="3"/>
        <v>80236263</v>
      </c>
      <c r="L87" s="270">
        <v>75718624</v>
      </c>
      <c r="M87" s="270">
        <v>393636</v>
      </c>
      <c r="N87" s="270">
        <v>1758185</v>
      </c>
      <c r="O87" s="270">
        <v>248772</v>
      </c>
      <c r="P87" s="91">
        <v>80</v>
      </c>
    </row>
    <row r="88" spans="1:16" x14ac:dyDescent="0.2">
      <c r="A88" s="91">
        <v>81</v>
      </c>
      <c r="B88" s="270">
        <v>22733</v>
      </c>
      <c r="C88" s="91" t="s">
        <v>184</v>
      </c>
      <c r="D88" s="270">
        <v>22095058</v>
      </c>
      <c r="E88" s="283">
        <v>35389050</v>
      </c>
      <c r="F88" s="270">
        <v>6173671</v>
      </c>
      <c r="G88" s="270">
        <v>1426349</v>
      </c>
      <c r="H88" s="270">
        <f t="shared" si="2"/>
        <v>65084128</v>
      </c>
      <c r="I88" s="270">
        <v>3178224</v>
      </c>
      <c r="J88" s="270">
        <v>2454469</v>
      </c>
      <c r="K88" s="270">
        <f t="shared" si="3"/>
        <v>70716821</v>
      </c>
      <c r="L88" s="270">
        <v>68300325</v>
      </c>
      <c r="M88" s="270">
        <v>814156</v>
      </c>
      <c r="N88" s="270">
        <v>1909087</v>
      </c>
      <c r="O88" s="270">
        <v>0</v>
      </c>
      <c r="P88" s="91">
        <v>81</v>
      </c>
    </row>
    <row r="89" spans="1:16" x14ac:dyDescent="0.2">
      <c r="A89" s="91">
        <v>82</v>
      </c>
      <c r="B89" s="270">
        <v>41938</v>
      </c>
      <c r="C89" s="91" t="s">
        <v>185</v>
      </c>
      <c r="D89" s="270">
        <v>58705324</v>
      </c>
      <c r="E89" s="283">
        <v>49040606</v>
      </c>
      <c r="F89" s="270">
        <v>6651922</v>
      </c>
      <c r="G89" s="270">
        <v>3093929</v>
      </c>
      <c r="H89" s="270">
        <f t="shared" si="2"/>
        <v>117491781</v>
      </c>
      <c r="I89" s="270">
        <v>330260</v>
      </c>
      <c r="J89" s="270">
        <v>0</v>
      </c>
      <c r="K89" s="270">
        <f t="shared" si="3"/>
        <v>117822041</v>
      </c>
      <c r="L89" s="270">
        <v>108359686</v>
      </c>
      <c r="M89" s="270">
        <v>129021</v>
      </c>
      <c r="N89" s="270">
        <v>5741795</v>
      </c>
      <c r="O89" s="270">
        <v>0</v>
      </c>
      <c r="P89" s="91">
        <v>82</v>
      </c>
    </row>
    <row r="90" spans="1:16" x14ac:dyDescent="0.2">
      <c r="A90" s="91">
        <v>83</v>
      </c>
      <c r="B90" s="270">
        <v>31052</v>
      </c>
      <c r="C90" s="91" t="s">
        <v>186</v>
      </c>
      <c r="D90" s="270">
        <v>36334858</v>
      </c>
      <c r="E90" s="283">
        <v>45670171</v>
      </c>
      <c r="F90" s="270">
        <v>8196792</v>
      </c>
      <c r="G90" s="270">
        <v>119195</v>
      </c>
      <c r="H90" s="270">
        <f t="shared" si="2"/>
        <v>90321016</v>
      </c>
      <c r="I90" s="270">
        <v>2300000</v>
      </c>
      <c r="J90" s="270">
        <v>686805</v>
      </c>
      <c r="K90" s="270">
        <f t="shared" si="3"/>
        <v>93307821</v>
      </c>
      <c r="L90" s="270">
        <v>84112058</v>
      </c>
      <c r="M90" s="270">
        <v>5857294</v>
      </c>
      <c r="N90" s="270">
        <v>2680635</v>
      </c>
      <c r="O90" s="270">
        <v>235429</v>
      </c>
      <c r="P90" s="91">
        <v>83</v>
      </c>
    </row>
    <row r="91" spans="1:16" x14ac:dyDescent="0.2">
      <c r="A91" s="91">
        <v>84</v>
      </c>
      <c r="B91" s="270">
        <v>18242</v>
      </c>
      <c r="C91" s="91" t="s">
        <v>187</v>
      </c>
      <c r="D91" s="270">
        <v>30777505</v>
      </c>
      <c r="E91" s="283">
        <v>27981109</v>
      </c>
      <c r="F91" s="270">
        <v>3967910</v>
      </c>
      <c r="G91" s="270">
        <v>0</v>
      </c>
      <c r="H91" s="270">
        <f t="shared" si="2"/>
        <v>62726524</v>
      </c>
      <c r="I91" s="270">
        <v>422901</v>
      </c>
      <c r="J91" s="270">
        <v>0</v>
      </c>
      <c r="K91" s="270">
        <f t="shared" si="3"/>
        <v>63149425</v>
      </c>
      <c r="L91" s="270">
        <v>56692365</v>
      </c>
      <c r="M91" s="270">
        <v>1900708</v>
      </c>
      <c r="N91" s="270">
        <v>2923301</v>
      </c>
      <c r="O91" s="270">
        <v>2955069</v>
      </c>
      <c r="P91" s="91">
        <v>84</v>
      </c>
    </row>
    <row r="92" spans="1:16" x14ac:dyDescent="0.2">
      <c r="A92" s="91">
        <v>85</v>
      </c>
      <c r="B92" s="270">
        <v>129668</v>
      </c>
      <c r="C92" s="91" t="s">
        <v>188</v>
      </c>
      <c r="D92" s="270">
        <v>243281311</v>
      </c>
      <c r="E92" s="283">
        <v>174459417</v>
      </c>
      <c r="F92" s="270">
        <v>19680827</v>
      </c>
      <c r="G92" s="270">
        <v>1579526</v>
      </c>
      <c r="H92" s="270">
        <f t="shared" si="2"/>
        <v>439001081</v>
      </c>
      <c r="I92" s="270">
        <v>0</v>
      </c>
      <c r="J92" s="270">
        <v>0</v>
      </c>
      <c r="K92" s="270">
        <f t="shared" si="3"/>
        <v>439001081</v>
      </c>
      <c r="L92" s="270">
        <v>385922216</v>
      </c>
      <c r="M92" s="270">
        <v>13167220</v>
      </c>
      <c r="N92" s="270">
        <v>39634283</v>
      </c>
      <c r="O92" s="270">
        <v>137365</v>
      </c>
      <c r="P92" s="91">
        <v>85</v>
      </c>
    </row>
    <row r="93" spans="1:16" x14ac:dyDescent="0.2">
      <c r="A93" s="91">
        <v>86</v>
      </c>
      <c r="B93" s="270">
        <v>141915</v>
      </c>
      <c r="C93" s="91" t="s">
        <v>189</v>
      </c>
      <c r="D93" s="270">
        <v>286490477</v>
      </c>
      <c r="E93" s="283">
        <v>189838020</v>
      </c>
      <c r="F93" s="270">
        <v>16745743</v>
      </c>
      <c r="G93" s="270">
        <v>6367740</v>
      </c>
      <c r="H93" s="270">
        <f t="shared" si="2"/>
        <v>499441980</v>
      </c>
      <c r="I93" s="270">
        <v>0</v>
      </c>
      <c r="J93" s="270">
        <v>0</v>
      </c>
      <c r="K93" s="270">
        <f t="shared" si="3"/>
        <v>499441980</v>
      </c>
      <c r="L93" s="270">
        <v>419043639</v>
      </c>
      <c r="M93" s="270">
        <v>7553866</v>
      </c>
      <c r="N93" s="270">
        <v>0</v>
      </c>
      <c r="O93" s="270">
        <v>0</v>
      </c>
      <c r="P93" s="91">
        <v>86</v>
      </c>
    </row>
    <row r="94" spans="1:16" x14ac:dyDescent="0.2">
      <c r="A94" s="91">
        <v>87</v>
      </c>
      <c r="B94" s="270">
        <v>6743</v>
      </c>
      <c r="C94" s="91" t="s">
        <v>190</v>
      </c>
      <c r="D94" s="270">
        <v>23690945</v>
      </c>
      <c r="E94" s="283">
        <v>5622556</v>
      </c>
      <c r="F94" s="270">
        <v>2207154</v>
      </c>
      <c r="G94" s="270">
        <v>85926</v>
      </c>
      <c r="H94" s="270">
        <f t="shared" si="2"/>
        <v>31606581</v>
      </c>
      <c r="I94" s="270">
        <v>0</v>
      </c>
      <c r="J94" s="270">
        <v>0</v>
      </c>
      <c r="K94" s="270">
        <f t="shared" si="3"/>
        <v>31606581</v>
      </c>
      <c r="L94" s="270">
        <v>27308298</v>
      </c>
      <c r="M94" s="270">
        <v>0</v>
      </c>
      <c r="N94" s="270">
        <v>0</v>
      </c>
      <c r="O94" s="270">
        <v>794682</v>
      </c>
      <c r="P94" s="91">
        <v>87</v>
      </c>
    </row>
    <row r="95" spans="1:16" x14ac:dyDescent="0.2">
      <c r="A95" s="91">
        <v>88</v>
      </c>
      <c r="B95" s="270">
        <v>11745</v>
      </c>
      <c r="C95" s="91" t="s">
        <v>191</v>
      </c>
      <c r="D95" s="270">
        <v>18426863</v>
      </c>
      <c r="E95" s="283">
        <v>13451805</v>
      </c>
      <c r="F95" s="270">
        <v>3128926</v>
      </c>
      <c r="G95" s="270">
        <v>91504</v>
      </c>
      <c r="H95" s="270">
        <f t="shared" si="2"/>
        <v>35099098</v>
      </c>
      <c r="I95" s="270">
        <v>0</v>
      </c>
      <c r="J95" s="270">
        <v>0</v>
      </c>
      <c r="K95" s="270">
        <f t="shared" si="3"/>
        <v>35099098</v>
      </c>
      <c r="L95" s="270">
        <v>32018892</v>
      </c>
      <c r="M95" s="270">
        <v>0</v>
      </c>
      <c r="N95" s="270">
        <v>0</v>
      </c>
      <c r="O95" s="270">
        <v>0</v>
      </c>
      <c r="P95" s="91">
        <v>88</v>
      </c>
    </row>
    <row r="96" spans="1:16" x14ac:dyDescent="0.2">
      <c r="A96" s="91">
        <v>89</v>
      </c>
      <c r="B96" s="270">
        <v>43369</v>
      </c>
      <c r="C96" s="91" t="s">
        <v>192</v>
      </c>
      <c r="D96" s="270">
        <v>45961761</v>
      </c>
      <c r="E96" s="283">
        <v>57911946</v>
      </c>
      <c r="F96" s="270">
        <v>11894461</v>
      </c>
      <c r="G96" s="270">
        <v>19496</v>
      </c>
      <c r="H96" s="270">
        <f t="shared" si="2"/>
        <v>115787664</v>
      </c>
      <c r="I96" s="270">
        <v>322427</v>
      </c>
      <c r="J96" s="270">
        <v>0</v>
      </c>
      <c r="K96" s="270">
        <f t="shared" si="3"/>
        <v>116110091</v>
      </c>
      <c r="L96" s="270">
        <v>111538356</v>
      </c>
      <c r="M96" s="270">
        <v>1018537</v>
      </c>
      <c r="N96" s="270">
        <v>2909109</v>
      </c>
      <c r="O96" s="270">
        <v>0</v>
      </c>
      <c r="P96" s="91">
        <v>89</v>
      </c>
    </row>
    <row r="97" spans="1:16" x14ac:dyDescent="0.2">
      <c r="A97" s="91">
        <v>90</v>
      </c>
      <c r="B97" s="270">
        <v>39181</v>
      </c>
      <c r="C97" s="91" t="s">
        <v>193</v>
      </c>
      <c r="D97" s="270">
        <v>64766762</v>
      </c>
      <c r="E97" s="283">
        <v>44373738</v>
      </c>
      <c r="F97" s="270">
        <v>6845853</v>
      </c>
      <c r="G97" s="283">
        <v>188391</v>
      </c>
      <c r="H97" s="270">
        <f t="shared" si="2"/>
        <v>116174744</v>
      </c>
      <c r="I97" s="270">
        <v>0</v>
      </c>
      <c r="J97" s="270">
        <v>0</v>
      </c>
      <c r="K97" s="270">
        <f t="shared" si="3"/>
        <v>116174744</v>
      </c>
      <c r="L97" s="270">
        <v>99374173</v>
      </c>
      <c r="M97" s="270">
        <v>0</v>
      </c>
      <c r="N97" s="270">
        <v>0</v>
      </c>
      <c r="O97" s="270">
        <v>0</v>
      </c>
      <c r="P97" s="91">
        <v>90</v>
      </c>
    </row>
    <row r="98" spans="1:16" x14ac:dyDescent="0.2">
      <c r="A98" s="91">
        <v>91</v>
      </c>
      <c r="B98" s="270">
        <v>53410</v>
      </c>
      <c r="C98" s="91" t="s">
        <v>194</v>
      </c>
      <c r="D98" s="270">
        <v>68621755</v>
      </c>
      <c r="E98" s="283">
        <v>59426530</v>
      </c>
      <c r="F98" s="270">
        <v>10423136</v>
      </c>
      <c r="G98" s="270">
        <v>45247</v>
      </c>
      <c r="H98" s="270">
        <f t="shared" si="2"/>
        <v>138516668</v>
      </c>
      <c r="I98" s="270">
        <v>0</v>
      </c>
      <c r="J98" s="270">
        <v>0</v>
      </c>
      <c r="K98" s="270">
        <f t="shared" si="3"/>
        <v>138516668</v>
      </c>
      <c r="L98" s="270">
        <v>135192290</v>
      </c>
      <c r="M98" s="270">
        <v>39632</v>
      </c>
      <c r="N98" s="270">
        <v>3079559</v>
      </c>
      <c r="O98" s="270">
        <v>0</v>
      </c>
      <c r="P98" s="91">
        <v>91</v>
      </c>
    </row>
    <row r="99" spans="1:16" x14ac:dyDescent="0.2">
      <c r="A99" s="91">
        <v>92</v>
      </c>
      <c r="B99" s="270">
        <v>17695</v>
      </c>
      <c r="C99" s="91" t="s">
        <v>195</v>
      </c>
      <c r="D99" s="270">
        <v>24760516</v>
      </c>
      <c r="E99" s="283">
        <v>19648953</v>
      </c>
      <c r="F99" s="270">
        <v>3814780</v>
      </c>
      <c r="G99" s="270">
        <v>9692</v>
      </c>
      <c r="H99" s="270">
        <f t="shared" si="2"/>
        <v>48233941</v>
      </c>
      <c r="I99" s="270">
        <v>0</v>
      </c>
      <c r="J99" s="270">
        <v>78591</v>
      </c>
      <c r="K99" s="270">
        <f t="shared" si="3"/>
        <v>48312532</v>
      </c>
      <c r="L99" s="270">
        <v>44286862</v>
      </c>
      <c r="M99" s="270">
        <v>2896538</v>
      </c>
      <c r="N99" s="270">
        <v>1397975</v>
      </c>
      <c r="O99" s="270">
        <v>0</v>
      </c>
      <c r="P99" s="91">
        <v>92</v>
      </c>
    </row>
    <row r="100" spans="1:16" x14ac:dyDescent="0.2">
      <c r="A100" s="91">
        <v>93</v>
      </c>
      <c r="B100" s="270">
        <v>39501</v>
      </c>
      <c r="C100" s="91" t="s">
        <v>196</v>
      </c>
      <c r="D100" s="270">
        <v>36956994</v>
      </c>
      <c r="E100" s="283">
        <v>55211171</v>
      </c>
      <c r="F100" s="270">
        <v>11363713</v>
      </c>
      <c r="G100" s="270">
        <v>1067481</v>
      </c>
      <c r="H100" s="270">
        <f t="shared" si="2"/>
        <v>104599359</v>
      </c>
      <c r="I100" s="270">
        <v>0</v>
      </c>
      <c r="J100" s="270">
        <v>31058</v>
      </c>
      <c r="K100" s="270">
        <f t="shared" si="3"/>
        <v>104630417</v>
      </c>
      <c r="L100" s="270">
        <v>99141446</v>
      </c>
      <c r="M100" s="270">
        <v>0</v>
      </c>
      <c r="N100" s="270">
        <v>2843402</v>
      </c>
      <c r="O100" s="270">
        <v>575000</v>
      </c>
      <c r="P100" s="91">
        <v>93</v>
      </c>
    </row>
    <row r="101" spans="1:16" x14ac:dyDescent="0.2">
      <c r="A101" s="91">
        <v>94</v>
      </c>
      <c r="B101" s="270">
        <v>28462</v>
      </c>
      <c r="C101" s="91" t="s">
        <v>197</v>
      </c>
      <c r="D101" s="270">
        <v>39989507</v>
      </c>
      <c r="E101" s="283">
        <v>38866672</v>
      </c>
      <c r="F101" s="270">
        <v>6363898</v>
      </c>
      <c r="G101" s="270">
        <v>98531</v>
      </c>
      <c r="H101" s="270">
        <f t="shared" si="2"/>
        <v>85318608</v>
      </c>
      <c r="I101" s="270">
        <v>2131</v>
      </c>
      <c r="J101" s="270">
        <v>689211</v>
      </c>
      <c r="K101" s="270">
        <f t="shared" si="3"/>
        <v>86009950</v>
      </c>
      <c r="L101" s="270">
        <v>77026158</v>
      </c>
      <c r="M101" s="270">
        <v>1691281</v>
      </c>
      <c r="N101" s="270">
        <v>3792409</v>
      </c>
      <c r="O101" s="270">
        <v>1275618</v>
      </c>
      <c r="P101" s="91">
        <v>94</v>
      </c>
    </row>
    <row r="102" spans="1:16" x14ac:dyDescent="0.2">
      <c r="A102" s="106">
        <v>95</v>
      </c>
      <c r="B102" s="270">
        <v>68585</v>
      </c>
      <c r="C102" s="91" t="s">
        <v>198</v>
      </c>
      <c r="D102" s="271">
        <v>137953057</v>
      </c>
      <c r="E102" s="271">
        <v>83769712</v>
      </c>
      <c r="F102" s="271">
        <v>9294967</v>
      </c>
      <c r="G102" s="271">
        <v>11704100</v>
      </c>
      <c r="H102" s="271">
        <f t="shared" si="2"/>
        <v>242721836</v>
      </c>
      <c r="I102" s="271">
        <v>4774224</v>
      </c>
      <c r="J102" s="271">
        <v>336900</v>
      </c>
      <c r="K102" s="271">
        <f t="shared" si="3"/>
        <v>247832960</v>
      </c>
      <c r="L102" s="271">
        <v>225708761</v>
      </c>
      <c r="M102" s="271">
        <v>8557151</v>
      </c>
      <c r="N102" s="271">
        <v>10421831</v>
      </c>
      <c r="O102" s="271">
        <v>0</v>
      </c>
      <c r="P102" s="106">
        <v>95</v>
      </c>
    </row>
    <row r="103" spans="1:16" x14ac:dyDescent="0.2">
      <c r="A103" s="106">
        <f>A102</f>
        <v>95</v>
      </c>
      <c r="B103" s="271">
        <f>SUM(B8:B102)</f>
        <v>5841875</v>
      </c>
      <c r="C103" s="115" t="s">
        <v>107</v>
      </c>
      <c r="D103" s="272">
        <f t="shared" ref="D103:O103" si="4">SUM(D8:D102)</f>
        <v>13959794170</v>
      </c>
      <c r="E103" s="272">
        <f t="shared" si="4"/>
        <v>6692882616</v>
      </c>
      <c r="F103" s="272">
        <f t="shared" si="4"/>
        <v>1003016995</v>
      </c>
      <c r="G103" s="272">
        <f t="shared" si="4"/>
        <v>248624594</v>
      </c>
      <c r="H103" s="272">
        <f t="shared" si="4"/>
        <v>21904318375</v>
      </c>
      <c r="I103" s="272">
        <f t="shared" si="4"/>
        <v>308939033</v>
      </c>
      <c r="J103" s="272">
        <f t="shared" si="4"/>
        <v>190380328</v>
      </c>
      <c r="K103" s="272">
        <f t="shared" si="4"/>
        <v>22403637736</v>
      </c>
      <c r="L103" s="272">
        <f t="shared" si="4"/>
        <v>19405201180</v>
      </c>
      <c r="M103" s="272">
        <f t="shared" si="4"/>
        <v>605169690</v>
      </c>
      <c r="N103" s="272">
        <f t="shared" si="4"/>
        <v>1296614896</v>
      </c>
      <c r="O103" s="272">
        <f t="shared" si="4"/>
        <v>94071003</v>
      </c>
      <c r="P103" s="106">
        <f>P102</f>
        <v>95</v>
      </c>
    </row>
    <row r="104" spans="1:16" x14ac:dyDescent="0.2">
      <c r="A104" s="92"/>
      <c r="B104" s="92"/>
      <c r="C104" s="91"/>
      <c r="D104" s="92"/>
      <c r="E104" s="92"/>
      <c r="F104" s="92"/>
      <c r="G104" s="92"/>
      <c r="H104" s="92"/>
      <c r="I104" s="92"/>
      <c r="J104" s="92"/>
      <c r="K104" s="92"/>
      <c r="L104" s="92"/>
      <c r="M104" s="92"/>
      <c r="N104" s="92"/>
      <c r="O104" s="92"/>
      <c r="P104" s="92"/>
    </row>
    <row r="105" spans="1:16" x14ac:dyDescent="0.2">
      <c r="A105" s="92"/>
      <c r="B105" s="92"/>
      <c r="C105" s="91"/>
      <c r="D105" s="92"/>
      <c r="E105" s="92"/>
      <c r="F105" s="92"/>
      <c r="G105" s="92"/>
      <c r="H105" s="92"/>
      <c r="I105" s="92"/>
      <c r="J105" s="92"/>
      <c r="K105" s="92"/>
      <c r="L105" s="92"/>
      <c r="M105" s="92"/>
      <c r="N105" s="92"/>
      <c r="O105" s="92"/>
      <c r="P105" s="92"/>
    </row>
    <row r="106" spans="1:16" x14ac:dyDescent="0.2">
      <c r="A106" s="92"/>
      <c r="B106" s="92"/>
      <c r="C106" s="91"/>
      <c r="D106" s="92"/>
      <c r="E106" s="92"/>
      <c r="F106" s="92"/>
      <c r="G106" s="92"/>
      <c r="H106" s="92"/>
      <c r="I106" s="92"/>
      <c r="J106" s="92"/>
      <c r="K106" s="92"/>
      <c r="L106" s="92"/>
      <c r="M106" s="92"/>
      <c r="N106" s="92"/>
      <c r="O106" s="92"/>
      <c r="P106" s="92"/>
    </row>
  </sheetData>
  <printOptions gridLines="1"/>
  <pageMargins left="0.5" right="0.25" top="0.5" bottom="0.5" header="0.5" footer="0.5"/>
  <pageSetup paperSize="5" scale="9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zoomScaleNormal="100" workbookViewId="0"/>
  </sheetViews>
  <sheetFormatPr defaultRowHeight="11.25" x14ac:dyDescent="0.2"/>
  <cols>
    <col min="1" max="1" width="4.5" style="93" bestFit="1" customWidth="1"/>
    <col min="2" max="2" width="14.1640625" style="93" bestFit="1" customWidth="1"/>
    <col min="3" max="3" width="22.6640625" style="93" customWidth="1"/>
    <col min="4" max="4" width="14.83203125" style="93" customWidth="1"/>
    <col min="5" max="5" width="22" style="93" customWidth="1"/>
    <col min="6" max="6" width="13.6640625" style="93" bestFit="1" customWidth="1"/>
    <col min="7" max="7" width="14.33203125" style="93" customWidth="1"/>
    <col min="8" max="8" width="19.33203125" style="93" bestFit="1" customWidth="1"/>
    <col min="9" max="9" width="15.6640625" style="93" bestFit="1" customWidth="1"/>
    <col min="10" max="10" width="13.6640625" style="93" bestFit="1" customWidth="1"/>
    <col min="11" max="11" width="12.6640625" style="93" bestFit="1" customWidth="1"/>
    <col min="12" max="16384" width="9.33203125" style="93"/>
  </cols>
  <sheetData>
    <row r="1" spans="1:11" ht="12" x14ac:dyDescent="0.2">
      <c r="A1" s="90" t="s">
        <v>46</v>
      </c>
      <c r="B1" s="140"/>
      <c r="C1" s="90"/>
      <c r="D1" s="90"/>
      <c r="E1" s="90"/>
      <c r="F1" s="90"/>
      <c r="G1" s="90"/>
      <c r="H1" s="90"/>
      <c r="I1" s="90"/>
      <c r="J1" s="90"/>
      <c r="K1" s="90"/>
    </row>
    <row r="2" spans="1:11" ht="12" x14ac:dyDescent="0.2">
      <c r="A2" s="94" t="s">
        <v>340</v>
      </c>
      <c r="B2" s="90"/>
      <c r="C2" s="90"/>
      <c r="D2" s="90"/>
      <c r="E2" s="90"/>
      <c r="F2" s="118"/>
      <c r="G2" s="119"/>
      <c r="H2" s="90"/>
      <c r="I2" s="90"/>
      <c r="J2" s="135"/>
      <c r="K2" s="118"/>
    </row>
    <row r="3" spans="1:11" ht="12" x14ac:dyDescent="0.2">
      <c r="A3" s="95" t="s">
        <v>48</v>
      </c>
      <c r="B3" s="90"/>
      <c r="C3" s="90"/>
      <c r="D3" s="90"/>
      <c r="E3" s="90"/>
      <c r="F3" s="118"/>
      <c r="G3" s="119"/>
      <c r="H3" s="90"/>
      <c r="I3" s="90"/>
      <c r="J3" s="135"/>
      <c r="K3" s="118"/>
    </row>
    <row r="4" spans="1:11" ht="12" x14ac:dyDescent="0.2">
      <c r="A4" s="95"/>
      <c r="B4" s="90"/>
      <c r="C4" s="90"/>
      <c r="D4" s="90"/>
      <c r="E4" s="90"/>
      <c r="F4" s="118"/>
      <c r="G4" s="119"/>
      <c r="H4" s="90"/>
      <c r="I4" s="90"/>
      <c r="J4" s="135"/>
      <c r="K4" s="118"/>
    </row>
    <row r="5" spans="1:11" x14ac:dyDescent="0.2">
      <c r="A5" s="91"/>
      <c r="B5" s="91"/>
      <c r="C5" s="91"/>
      <c r="D5" s="91"/>
      <c r="E5" s="91"/>
      <c r="F5" s="91"/>
      <c r="K5" s="91"/>
    </row>
    <row r="6" spans="1:11" x14ac:dyDescent="0.2">
      <c r="A6" s="91"/>
      <c r="B6" s="91"/>
      <c r="C6" s="91"/>
      <c r="D6" s="91"/>
      <c r="E6" s="91"/>
      <c r="F6" s="91"/>
      <c r="G6" s="97" t="s">
        <v>290</v>
      </c>
      <c r="H6" s="97"/>
      <c r="I6" s="97"/>
      <c r="J6" s="97"/>
      <c r="K6" s="91"/>
    </row>
    <row r="7" spans="1:11" s="102" customFormat="1" ht="22.5" x14ac:dyDescent="0.2">
      <c r="A7" s="100" t="s">
        <v>55</v>
      </c>
      <c r="B7" s="100" t="s">
        <v>57</v>
      </c>
      <c r="C7" s="123" t="s">
        <v>341</v>
      </c>
      <c r="D7" s="123" t="s">
        <v>342</v>
      </c>
      <c r="E7" s="123" t="s">
        <v>343</v>
      </c>
      <c r="F7" s="100" t="s">
        <v>107</v>
      </c>
      <c r="G7" s="123" t="s">
        <v>301</v>
      </c>
      <c r="H7" s="123" t="s">
        <v>59</v>
      </c>
      <c r="I7" s="123" t="s">
        <v>60</v>
      </c>
      <c r="J7" s="123" t="s">
        <v>302</v>
      </c>
      <c r="K7" s="100" t="s">
        <v>55</v>
      </c>
    </row>
    <row r="8" spans="1:11" x14ac:dyDescent="0.2">
      <c r="A8" s="111">
        <v>1</v>
      </c>
      <c r="B8" s="111" t="s">
        <v>108</v>
      </c>
      <c r="C8" s="141">
        <v>2260142</v>
      </c>
      <c r="D8" s="141">
        <v>246474</v>
      </c>
      <c r="E8" s="141">
        <v>91273</v>
      </c>
      <c r="F8" s="141">
        <f t="shared" ref="F8:F71" si="0">(C8+D8+E8)</f>
        <v>2597889</v>
      </c>
      <c r="G8" s="141">
        <v>11000</v>
      </c>
      <c r="H8" s="141">
        <v>0</v>
      </c>
      <c r="I8" s="141">
        <v>0</v>
      </c>
      <c r="J8" s="141">
        <v>1046409</v>
      </c>
      <c r="K8" s="111">
        <v>1</v>
      </c>
    </row>
    <row r="9" spans="1:11" x14ac:dyDescent="0.2">
      <c r="A9" s="111">
        <v>2</v>
      </c>
      <c r="B9" s="111" t="s">
        <v>109</v>
      </c>
      <c r="C9" s="142">
        <v>27088306</v>
      </c>
      <c r="D9" s="142">
        <v>105939</v>
      </c>
      <c r="E9" s="142">
        <v>186103</v>
      </c>
      <c r="F9" s="142">
        <f t="shared" si="0"/>
        <v>27380348</v>
      </c>
      <c r="G9" s="142">
        <v>0</v>
      </c>
      <c r="H9" s="142">
        <v>308455</v>
      </c>
      <c r="I9" s="142">
        <v>3173095</v>
      </c>
      <c r="J9" s="142">
        <v>2319</v>
      </c>
      <c r="K9" s="111">
        <v>2</v>
      </c>
    </row>
    <row r="10" spans="1:11" x14ac:dyDescent="0.2">
      <c r="A10" s="111">
        <v>3</v>
      </c>
      <c r="B10" s="111" t="s">
        <v>110</v>
      </c>
      <c r="C10" s="142">
        <v>2083362</v>
      </c>
      <c r="D10" s="142">
        <v>2500</v>
      </c>
      <c r="E10" s="142">
        <v>38319</v>
      </c>
      <c r="F10" s="142">
        <f t="shared" si="0"/>
        <v>2124181</v>
      </c>
      <c r="G10" s="142">
        <v>0</v>
      </c>
      <c r="H10" s="142">
        <v>0</v>
      </c>
      <c r="I10" s="142">
        <v>0</v>
      </c>
      <c r="J10" s="142">
        <v>0</v>
      </c>
      <c r="K10" s="111">
        <v>3</v>
      </c>
    </row>
    <row r="11" spans="1:11" x14ac:dyDescent="0.2">
      <c r="A11" s="111">
        <v>4</v>
      </c>
      <c r="B11" s="111" t="s">
        <v>111</v>
      </c>
      <c r="C11" s="142">
        <v>696186</v>
      </c>
      <c r="D11" s="142">
        <v>19545</v>
      </c>
      <c r="E11" s="142">
        <v>75461</v>
      </c>
      <c r="F11" s="142">
        <f t="shared" si="0"/>
        <v>791192</v>
      </c>
      <c r="G11" s="142">
        <v>6192</v>
      </c>
      <c r="H11" s="142">
        <v>0</v>
      </c>
      <c r="I11" s="142">
        <v>0</v>
      </c>
      <c r="J11" s="142">
        <v>0</v>
      </c>
      <c r="K11" s="111">
        <v>4</v>
      </c>
    </row>
    <row r="12" spans="1:11" x14ac:dyDescent="0.2">
      <c r="A12" s="111">
        <v>5</v>
      </c>
      <c r="B12" s="111" t="s">
        <v>112</v>
      </c>
      <c r="C12" s="142">
        <v>1051222</v>
      </c>
      <c r="D12" s="142">
        <v>8500</v>
      </c>
      <c r="E12" s="142">
        <v>86601</v>
      </c>
      <c r="F12" s="142">
        <f t="shared" si="0"/>
        <v>1146323</v>
      </c>
      <c r="G12" s="142">
        <v>0</v>
      </c>
      <c r="H12" s="142">
        <v>0</v>
      </c>
      <c r="I12" s="142">
        <v>0</v>
      </c>
      <c r="J12" s="142">
        <v>0</v>
      </c>
      <c r="K12" s="111">
        <v>5</v>
      </c>
    </row>
    <row r="13" spans="1:11" x14ac:dyDescent="0.2">
      <c r="A13" s="111">
        <v>6</v>
      </c>
      <c r="B13" s="111" t="s">
        <v>113</v>
      </c>
      <c r="C13" s="142">
        <v>284184</v>
      </c>
      <c r="D13" s="142">
        <v>10000</v>
      </c>
      <c r="E13" s="142">
        <v>54929</v>
      </c>
      <c r="F13" s="142">
        <f t="shared" si="0"/>
        <v>349113</v>
      </c>
      <c r="G13" s="142">
        <v>86453</v>
      </c>
      <c r="H13" s="142">
        <v>75901</v>
      </c>
      <c r="I13" s="142">
        <v>0</v>
      </c>
      <c r="J13" s="142">
        <v>0</v>
      </c>
      <c r="K13" s="111">
        <v>6</v>
      </c>
    </row>
    <row r="14" spans="1:11" x14ac:dyDescent="0.2">
      <c r="A14" s="111">
        <v>7</v>
      </c>
      <c r="B14" s="111" t="s">
        <v>114</v>
      </c>
      <c r="C14" s="142">
        <v>51813714</v>
      </c>
      <c r="D14" s="142">
        <v>0</v>
      </c>
      <c r="E14" s="142">
        <v>0</v>
      </c>
      <c r="F14" s="142">
        <f t="shared" si="0"/>
        <v>51813714</v>
      </c>
      <c r="G14" s="142">
        <v>9500</v>
      </c>
      <c r="H14" s="142">
        <v>1032346</v>
      </c>
      <c r="I14" s="142">
        <v>2897433</v>
      </c>
      <c r="J14" s="142">
        <v>26549135</v>
      </c>
      <c r="K14" s="111">
        <v>7</v>
      </c>
    </row>
    <row r="15" spans="1:11" x14ac:dyDescent="0.2">
      <c r="A15" s="111">
        <v>8</v>
      </c>
      <c r="B15" s="111" t="s">
        <v>115</v>
      </c>
      <c r="C15" s="142">
        <v>1956196</v>
      </c>
      <c r="D15" s="142">
        <v>83436</v>
      </c>
      <c r="E15" s="142">
        <v>101203</v>
      </c>
      <c r="F15" s="142">
        <f t="shared" si="0"/>
        <v>2140835</v>
      </c>
      <c r="G15" s="142">
        <v>0</v>
      </c>
      <c r="H15" s="142">
        <v>0</v>
      </c>
      <c r="I15" s="142">
        <v>0</v>
      </c>
      <c r="J15" s="142">
        <v>0</v>
      </c>
      <c r="K15" s="111">
        <v>8</v>
      </c>
    </row>
    <row r="16" spans="1:11" x14ac:dyDescent="0.2">
      <c r="A16" s="111">
        <v>9</v>
      </c>
      <c r="B16" s="111" t="s">
        <v>116</v>
      </c>
      <c r="C16" s="142">
        <v>683957</v>
      </c>
      <c r="D16" s="142">
        <v>134909</v>
      </c>
      <c r="E16" s="142">
        <v>41501</v>
      </c>
      <c r="F16" s="142">
        <f t="shared" si="0"/>
        <v>860367</v>
      </c>
      <c r="G16" s="142">
        <v>114284</v>
      </c>
      <c r="H16" s="142">
        <v>0</v>
      </c>
      <c r="I16" s="142">
        <v>0</v>
      </c>
      <c r="J16" s="142">
        <v>285</v>
      </c>
      <c r="K16" s="111">
        <v>9</v>
      </c>
    </row>
    <row r="17" spans="1:11" x14ac:dyDescent="0.2">
      <c r="A17" s="111">
        <v>10</v>
      </c>
      <c r="B17" s="111" t="s">
        <v>117</v>
      </c>
      <c r="C17" s="142">
        <v>7627424</v>
      </c>
      <c r="D17" s="142">
        <v>441614</v>
      </c>
      <c r="E17" s="142">
        <v>86108</v>
      </c>
      <c r="F17" s="142">
        <f t="shared" si="0"/>
        <v>8155146</v>
      </c>
      <c r="G17" s="142">
        <v>810766</v>
      </c>
      <c r="H17" s="142">
        <v>0</v>
      </c>
      <c r="I17" s="142">
        <v>0</v>
      </c>
      <c r="J17" s="142">
        <v>13105</v>
      </c>
      <c r="K17" s="111">
        <v>10</v>
      </c>
    </row>
    <row r="18" spans="1:11" x14ac:dyDescent="0.2">
      <c r="A18" s="111">
        <v>11</v>
      </c>
      <c r="B18" s="111" t="s">
        <v>118</v>
      </c>
      <c r="C18" s="142">
        <v>464153</v>
      </c>
      <c r="D18" s="142">
        <v>12000</v>
      </c>
      <c r="E18" s="142">
        <v>57659</v>
      </c>
      <c r="F18" s="142">
        <f t="shared" si="0"/>
        <v>533812</v>
      </c>
      <c r="G18" s="142">
        <v>115687</v>
      </c>
      <c r="H18" s="142">
        <v>178186</v>
      </c>
      <c r="I18" s="142">
        <v>0</v>
      </c>
      <c r="J18" s="142">
        <v>6583</v>
      </c>
      <c r="K18" s="111">
        <v>11</v>
      </c>
    </row>
    <row r="19" spans="1:11" x14ac:dyDescent="0.2">
      <c r="A19" s="111">
        <v>12</v>
      </c>
      <c r="B19" s="111" t="s">
        <v>119</v>
      </c>
      <c r="C19" s="142">
        <v>5388505</v>
      </c>
      <c r="D19" s="142">
        <v>19154</v>
      </c>
      <c r="E19" s="142">
        <v>55431</v>
      </c>
      <c r="F19" s="142">
        <f t="shared" si="0"/>
        <v>5463090</v>
      </c>
      <c r="G19" s="142">
        <v>3007000</v>
      </c>
      <c r="H19" s="142">
        <v>0</v>
      </c>
      <c r="I19" s="142">
        <v>0</v>
      </c>
      <c r="J19" s="142">
        <v>6090</v>
      </c>
      <c r="K19" s="111">
        <v>12</v>
      </c>
    </row>
    <row r="20" spans="1:11" x14ac:dyDescent="0.2">
      <c r="A20" s="111">
        <v>13</v>
      </c>
      <c r="B20" s="111" t="s">
        <v>120</v>
      </c>
      <c r="C20" s="142">
        <v>499299</v>
      </c>
      <c r="D20" s="142">
        <v>11543</v>
      </c>
      <c r="E20" s="142">
        <v>68893</v>
      </c>
      <c r="F20" s="142">
        <f t="shared" si="0"/>
        <v>579735</v>
      </c>
      <c r="G20" s="142">
        <v>0</v>
      </c>
      <c r="H20" s="142">
        <v>0</v>
      </c>
      <c r="I20" s="142">
        <v>0</v>
      </c>
      <c r="J20" s="142">
        <v>1762</v>
      </c>
      <c r="K20" s="111">
        <v>13</v>
      </c>
    </row>
    <row r="21" spans="1:11" x14ac:dyDescent="0.2">
      <c r="A21" s="111">
        <v>14</v>
      </c>
      <c r="B21" s="111" t="s">
        <v>121</v>
      </c>
      <c r="C21" s="142">
        <v>2534086</v>
      </c>
      <c r="D21" s="142">
        <v>33019</v>
      </c>
      <c r="E21" s="142">
        <v>37080</v>
      </c>
      <c r="F21" s="142">
        <f t="shared" si="0"/>
        <v>2604185</v>
      </c>
      <c r="G21" s="142">
        <v>49514</v>
      </c>
      <c r="H21" s="142">
        <v>0</v>
      </c>
      <c r="I21" s="142">
        <v>0</v>
      </c>
      <c r="J21" s="142">
        <v>0</v>
      </c>
      <c r="K21" s="111">
        <v>14</v>
      </c>
    </row>
    <row r="22" spans="1:11" x14ac:dyDescent="0.2">
      <c r="A22" s="111">
        <v>15</v>
      </c>
      <c r="B22" s="111" t="s">
        <v>122</v>
      </c>
      <c r="C22" s="142">
        <v>275911</v>
      </c>
      <c r="D22" s="142">
        <v>10000</v>
      </c>
      <c r="E22" s="142">
        <v>74930</v>
      </c>
      <c r="F22" s="142">
        <f t="shared" si="0"/>
        <v>360841</v>
      </c>
      <c r="G22" s="142">
        <v>150000</v>
      </c>
      <c r="H22" s="142">
        <v>206008</v>
      </c>
      <c r="I22" s="142">
        <v>0</v>
      </c>
      <c r="J22" s="142">
        <v>0</v>
      </c>
      <c r="K22" s="111">
        <v>15</v>
      </c>
    </row>
    <row r="23" spans="1:11" x14ac:dyDescent="0.2">
      <c r="A23" s="111">
        <v>16</v>
      </c>
      <c r="B23" s="111" t="s">
        <v>123</v>
      </c>
      <c r="C23" s="142">
        <v>1480747</v>
      </c>
      <c r="D23" s="142">
        <v>145132</v>
      </c>
      <c r="E23" s="142">
        <v>94440</v>
      </c>
      <c r="F23" s="142">
        <f t="shared" si="0"/>
        <v>1720319</v>
      </c>
      <c r="G23" s="142">
        <v>121535</v>
      </c>
      <c r="H23" s="142">
        <v>0</v>
      </c>
      <c r="I23" s="142">
        <v>0</v>
      </c>
      <c r="J23" s="142">
        <v>6376</v>
      </c>
      <c r="K23" s="111">
        <v>16</v>
      </c>
    </row>
    <row r="24" spans="1:11" x14ac:dyDescent="0.2">
      <c r="A24" s="111">
        <v>17</v>
      </c>
      <c r="B24" s="111" t="s">
        <v>124</v>
      </c>
      <c r="C24" s="142">
        <v>1052552</v>
      </c>
      <c r="D24" s="142">
        <v>46246</v>
      </c>
      <c r="E24" s="142">
        <v>63481</v>
      </c>
      <c r="F24" s="142">
        <f t="shared" si="0"/>
        <v>1162279</v>
      </c>
      <c r="G24" s="142">
        <v>13797</v>
      </c>
      <c r="H24" s="142">
        <v>0</v>
      </c>
      <c r="I24" s="142">
        <v>0</v>
      </c>
      <c r="J24" s="142">
        <v>0</v>
      </c>
      <c r="K24" s="111">
        <v>17</v>
      </c>
    </row>
    <row r="25" spans="1:11" x14ac:dyDescent="0.2">
      <c r="A25" s="111">
        <v>18</v>
      </c>
      <c r="B25" s="111" t="s">
        <v>125</v>
      </c>
      <c r="C25" s="142">
        <v>1450762</v>
      </c>
      <c r="D25" s="142">
        <v>8000</v>
      </c>
      <c r="E25" s="142">
        <v>59118</v>
      </c>
      <c r="F25" s="142">
        <f t="shared" si="0"/>
        <v>1517880</v>
      </c>
      <c r="G25" s="142">
        <v>0</v>
      </c>
      <c r="H25" s="142">
        <v>14676</v>
      </c>
      <c r="I25" s="142">
        <v>0</v>
      </c>
      <c r="J25" s="142">
        <v>0</v>
      </c>
      <c r="K25" s="111">
        <v>18</v>
      </c>
    </row>
    <row r="26" spans="1:11" x14ac:dyDescent="0.2">
      <c r="A26" s="111">
        <v>19</v>
      </c>
      <c r="B26" s="111" t="s">
        <v>126</v>
      </c>
      <c r="C26" s="142">
        <v>227473</v>
      </c>
      <c r="D26" s="142">
        <v>22910</v>
      </c>
      <c r="E26" s="142">
        <v>38832</v>
      </c>
      <c r="F26" s="142">
        <f t="shared" si="0"/>
        <v>289215</v>
      </c>
      <c r="G26" s="142">
        <v>0</v>
      </c>
      <c r="H26" s="142">
        <v>5000</v>
      </c>
      <c r="I26" s="142">
        <v>0</v>
      </c>
      <c r="J26" s="142">
        <v>0</v>
      </c>
      <c r="K26" s="111">
        <v>19</v>
      </c>
    </row>
    <row r="27" spans="1:11" x14ac:dyDescent="0.2">
      <c r="A27" s="111">
        <v>20</v>
      </c>
      <c r="B27" s="111" t="s">
        <v>127</v>
      </c>
      <c r="C27" s="142">
        <v>32216</v>
      </c>
      <c r="D27" s="142">
        <v>131806</v>
      </c>
      <c r="E27" s="142">
        <v>53796</v>
      </c>
      <c r="F27" s="142">
        <f t="shared" si="0"/>
        <v>217818</v>
      </c>
      <c r="G27" s="142">
        <v>0</v>
      </c>
      <c r="H27" s="142">
        <v>0</v>
      </c>
      <c r="I27" s="142">
        <v>0</v>
      </c>
      <c r="J27" s="142">
        <v>0</v>
      </c>
      <c r="K27" s="111">
        <v>20</v>
      </c>
    </row>
    <row r="28" spans="1:11" x14ac:dyDescent="0.2">
      <c r="A28" s="111">
        <v>21</v>
      </c>
      <c r="B28" s="111" t="s">
        <v>128</v>
      </c>
      <c r="C28" s="142">
        <v>17022756</v>
      </c>
      <c r="D28" s="142">
        <v>2432</v>
      </c>
      <c r="E28" s="142">
        <v>387511</v>
      </c>
      <c r="F28" s="142">
        <f t="shared" si="0"/>
        <v>17412699</v>
      </c>
      <c r="G28" s="142">
        <v>502432</v>
      </c>
      <c r="H28" s="142">
        <v>0</v>
      </c>
      <c r="I28" s="142">
        <v>773436</v>
      </c>
      <c r="J28" s="142">
        <v>323529</v>
      </c>
      <c r="K28" s="111">
        <v>21</v>
      </c>
    </row>
    <row r="29" spans="1:11" x14ac:dyDescent="0.2">
      <c r="A29" s="111">
        <v>22</v>
      </c>
      <c r="B29" s="111" t="s">
        <v>129</v>
      </c>
      <c r="C29" s="142">
        <v>1209882</v>
      </c>
      <c r="D29" s="142">
        <v>38618</v>
      </c>
      <c r="E29" s="142">
        <v>47386</v>
      </c>
      <c r="F29" s="142">
        <f t="shared" si="0"/>
        <v>1295886</v>
      </c>
      <c r="G29" s="142">
        <v>505963</v>
      </c>
      <c r="H29" s="142">
        <v>0</v>
      </c>
      <c r="I29" s="142">
        <v>243125</v>
      </c>
      <c r="J29" s="142">
        <v>16462</v>
      </c>
      <c r="K29" s="111">
        <v>22</v>
      </c>
    </row>
    <row r="30" spans="1:11" x14ac:dyDescent="0.2">
      <c r="A30" s="111">
        <v>23</v>
      </c>
      <c r="B30" s="111" t="s">
        <v>130</v>
      </c>
      <c r="C30" s="142">
        <v>139358</v>
      </c>
      <c r="D30" s="142">
        <v>3016</v>
      </c>
      <c r="E30" s="142">
        <v>37448</v>
      </c>
      <c r="F30" s="142">
        <f t="shared" si="0"/>
        <v>179822</v>
      </c>
      <c r="G30" s="142">
        <v>0</v>
      </c>
      <c r="H30" s="142">
        <v>0</v>
      </c>
      <c r="I30" s="142">
        <v>0</v>
      </c>
      <c r="J30" s="142">
        <v>0</v>
      </c>
      <c r="K30" s="111">
        <v>23</v>
      </c>
    </row>
    <row r="31" spans="1:11" x14ac:dyDescent="0.2">
      <c r="A31" s="111">
        <v>24</v>
      </c>
      <c r="B31" s="111" t="s">
        <v>131</v>
      </c>
      <c r="C31" s="142">
        <v>1370870</v>
      </c>
      <c r="D31" s="142">
        <v>82651</v>
      </c>
      <c r="E31" s="142">
        <v>179337</v>
      </c>
      <c r="F31" s="142">
        <f t="shared" si="0"/>
        <v>1632858</v>
      </c>
      <c r="G31" s="142">
        <v>0</v>
      </c>
      <c r="H31" s="142">
        <v>0</v>
      </c>
      <c r="I31" s="142">
        <v>0</v>
      </c>
      <c r="J31" s="142">
        <v>90554</v>
      </c>
      <c r="K31" s="111">
        <v>24</v>
      </c>
    </row>
    <row r="32" spans="1:11" x14ac:dyDescent="0.2">
      <c r="A32" s="111">
        <v>25</v>
      </c>
      <c r="B32" s="111" t="s">
        <v>132</v>
      </c>
      <c r="C32" s="142">
        <v>78634</v>
      </c>
      <c r="D32" s="142">
        <v>37846</v>
      </c>
      <c r="E32" s="142">
        <v>59485</v>
      </c>
      <c r="F32" s="142">
        <f t="shared" si="0"/>
        <v>175965</v>
      </c>
      <c r="G32" s="142">
        <v>0</v>
      </c>
      <c r="H32" s="142">
        <v>0</v>
      </c>
      <c r="I32" s="142">
        <v>0</v>
      </c>
      <c r="J32" s="142">
        <v>2400</v>
      </c>
      <c r="K32" s="111">
        <v>25</v>
      </c>
    </row>
    <row r="33" spans="1:11" x14ac:dyDescent="0.2">
      <c r="A33" s="111">
        <v>26</v>
      </c>
      <c r="B33" s="111" t="s">
        <v>133</v>
      </c>
      <c r="C33" s="142">
        <v>4789387</v>
      </c>
      <c r="D33" s="142">
        <v>0</v>
      </c>
      <c r="E33" s="142">
        <v>61127</v>
      </c>
      <c r="F33" s="142">
        <f t="shared" si="0"/>
        <v>4850514</v>
      </c>
      <c r="G33" s="142">
        <v>1221477</v>
      </c>
      <c r="H33" s="142">
        <v>34106</v>
      </c>
      <c r="I33" s="142">
        <v>0</v>
      </c>
      <c r="J33" s="142">
        <v>0</v>
      </c>
      <c r="K33" s="111">
        <v>26</v>
      </c>
    </row>
    <row r="34" spans="1:11" x14ac:dyDescent="0.2">
      <c r="A34" s="111">
        <v>27</v>
      </c>
      <c r="B34" s="111" t="s">
        <v>134</v>
      </c>
      <c r="C34" s="142">
        <v>1592437</v>
      </c>
      <c r="D34" s="142">
        <v>12500</v>
      </c>
      <c r="E34" s="142">
        <v>110989</v>
      </c>
      <c r="F34" s="142">
        <f t="shared" si="0"/>
        <v>1715926</v>
      </c>
      <c r="G34" s="142">
        <v>3558543</v>
      </c>
      <c r="H34" s="142">
        <v>0</v>
      </c>
      <c r="I34" s="142">
        <v>0</v>
      </c>
      <c r="J34" s="142">
        <v>3758</v>
      </c>
      <c r="K34" s="111">
        <v>27</v>
      </c>
    </row>
    <row r="35" spans="1:11" x14ac:dyDescent="0.2">
      <c r="A35" s="111">
        <v>28</v>
      </c>
      <c r="B35" s="111" t="s">
        <v>135</v>
      </c>
      <c r="C35" s="142">
        <v>124807</v>
      </c>
      <c r="D35" s="142">
        <v>21184</v>
      </c>
      <c r="E35" s="142">
        <v>39463</v>
      </c>
      <c r="F35" s="142">
        <f t="shared" si="0"/>
        <v>185454</v>
      </c>
      <c r="G35" s="142">
        <v>0</v>
      </c>
      <c r="H35" s="142">
        <v>5162</v>
      </c>
      <c r="I35" s="142">
        <v>0</v>
      </c>
      <c r="J35" s="142">
        <v>34</v>
      </c>
      <c r="K35" s="111">
        <v>28</v>
      </c>
    </row>
    <row r="36" spans="1:11" x14ac:dyDescent="0.2">
      <c r="A36" s="111">
        <v>29</v>
      </c>
      <c r="B36" s="111" t="s">
        <v>78</v>
      </c>
      <c r="C36" s="142">
        <v>393146647</v>
      </c>
      <c r="D36" s="142">
        <v>10337396</v>
      </c>
      <c r="E36" s="142">
        <v>0</v>
      </c>
      <c r="F36" s="142">
        <f t="shared" si="0"/>
        <v>403484043</v>
      </c>
      <c r="G36" s="142">
        <v>86768305</v>
      </c>
      <c r="H36" s="142">
        <v>3941040</v>
      </c>
      <c r="I36" s="142">
        <v>75527449</v>
      </c>
      <c r="J36" s="142">
        <v>110937303</v>
      </c>
      <c r="K36" s="111">
        <v>29</v>
      </c>
    </row>
    <row r="37" spans="1:11" x14ac:dyDescent="0.2">
      <c r="A37" s="111">
        <v>30</v>
      </c>
      <c r="B37" s="111" t="s">
        <v>136</v>
      </c>
      <c r="C37" s="142">
        <v>7304654</v>
      </c>
      <c r="D37" s="142">
        <v>155466</v>
      </c>
      <c r="E37" s="142">
        <v>136383</v>
      </c>
      <c r="F37" s="142">
        <f t="shared" si="0"/>
        <v>7596503</v>
      </c>
      <c r="G37" s="142">
        <v>309720</v>
      </c>
      <c r="H37" s="142">
        <v>148223</v>
      </c>
      <c r="I37" s="142">
        <v>2300000</v>
      </c>
      <c r="J37" s="142">
        <v>7056</v>
      </c>
      <c r="K37" s="111">
        <v>30</v>
      </c>
    </row>
    <row r="38" spans="1:11" x14ac:dyDescent="0.2">
      <c r="A38" s="111">
        <v>31</v>
      </c>
      <c r="B38" s="111" t="s">
        <v>137</v>
      </c>
      <c r="C38" s="142">
        <v>330702</v>
      </c>
      <c r="D38" s="142">
        <v>11500</v>
      </c>
      <c r="E38" s="142">
        <v>88257</v>
      </c>
      <c r="F38" s="142">
        <f t="shared" si="0"/>
        <v>430459</v>
      </c>
      <c r="G38" s="142">
        <v>16691</v>
      </c>
      <c r="H38" s="142">
        <v>7167</v>
      </c>
      <c r="I38" s="142">
        <v>0</v>
      </c>
      <c r="J38" s="142">
        <v>3904</v>
      </c>
      <c r="K38" s="111">
        <v>31</v>
      </c>
    </row>
    <row r="39" spans="1:11" x14ac:dyDescent="0.2">
      <c r="A39" s="111">
        <v>32</v>
      </c>
      <c r="B39" s="111" t="s">
        <v>138</v>
      </c>
      <c r="C39" s="142">
        <v>646279</v>
      </c>
      <c r="D39" s="142">
        <v>20000</v>
      </c>
      <c r="E39" s="142">
        <v>115442</v>
      </c>
      <c r="F39" s="142">
        <f t="shared" si="0"/>
        <v>781721</v>
      </c>
      <c r="G39" s="142">
        <v>0</v>
      </c>
      <c r="H39" s="142">
        <v>0</v>
      </c>
      <c r="I39" s="142">
        <v>0</v>
      </c>
      <c r="J39" s="142">
        <v>4073</v>
      </c>
      <c r="K39" s="111">
        <v>32</v>
      </c>
    </row>
    <row r="40" spans="1:11" x14ac:dyDescent="0.2">
      <c r="A40" s="111">
        <v>33</v>
      </c>
      <c r="B40" s="111" t="s">
        <v>80</v>
      </c>
      <c r="C40" s="142">
        <v>2339611</v>
      </c>
      <c r="D40" s="142">
        <v>3887</v>
      </c>
      <c r="E40" s="142">
        <v>106343</v>
      </c>
      <c r="F40" s="142">
        <f t="shared" si="0"/>
        <v>2449841</v>
      </c>
      <c r="G40" s="142">
        <v>123810</v>
      </c>
      <c r="H40" s="142">
        <v>0</v>
      </c>
      <c r="I40" s="142">
        <v>0</v>
      </c>
      <c r="J40" s="142">
        <v>19490</v>
      </c>
      <c r="K40" s="111">
        <v>33</v>
      </c>
    </row>
    <row r="41" spans="1:11" x14ac:dyDescent="0.2">
      <c r="A41" s="111">
        <v>34</v>
      </c>
      <c r="B41" s="111" t="s">
        <v>139</v>
      </c>
      <c r="C41" s="142">
        <v>1355039</v>
      </c>
      <c r="D41" s="142">
        <v>7000</v>
      </c>
      <c r="E41" s="142">
        <v>234152</v>
      </c>
      <c r="F41" s="142">
        <f t="shared" si="0"/>
        <v>1596191</v>
      </c>
      <c r="G41" s="142">
        <v>0</v>
      </c>
      <c r="H41" s="142">
        <v>0</v>
      </c>
      <c r="I41" s="142">
        <v>0</v>
      </c>
      <c r="J41" s="142">
        <v>639</v>
      </c>
      <c r="K41" s="111">
        <v>34</v>
      </c>
    </row>
    <row r="42" spans="1:11" x14ac:dyDescent="0.2">
      <c r="A42" s="111">
        <v>35</v>
      </c>
      <c r="B42" s="111" t="s">
        <v>140</v>
      </c>
      <c r="C42" s="142">
        <v>2738749</v>
      </c>
      <c r="D42" s="142">
        <v>13000</v>
      </c>
      <c r="E42" s="142">
        <v>68657</v>
      </c>
      <c r="F42" s="142">
        <f t="shared" si="0"/>
        <v>2820406</v>
      </c>
      <c r="G42" s="142">
        <v>0</v>
      </c>
      <c r="H42" s="142">
        <v>0</v>
      </c>
      <c r="I42" s="142">
        <v>0</v>
      </c>
      <c r="J42" s="142">
        <v>62329</v>
      </c>
      <c r="K42" s="111">
        <v>35</v>
      </c>
    </row>
    <row r="43" spans="1:11" x14ac:dyDescent="0.2">
      <c r="A43" s="111">
        <v>36</v>
      </c>
      <c r="B43" s="111" t="s">
        <v>141</v>
      </c>
      <c r="C43" s="142">
        <v>1832219</v>
      </c>
      <c r="D43" s="142">
        <v>19953</v>
      </c>
      <c r="E43" s="142">
        <v>93117</v>
      </c>
      <c r="F43" s="142">
        <f t="shared" si="0"/>
        <v>1945289</v>
      </c>
      <c r="G43" s="142">
        <v>0</v>
      </c>
      <c r="H43" s="142">
        <v>0</v>
      </c>
      <c r="I43" s="142">
        <v>0</v>
      </c>
      <c r="J43" s="142">
        <v>258</v>
      </c>
      <c r="K43" s="111">
        <v>36</v>
      </c>
    </row>
    <row r="44" spans="1:11" x14ac:dyDescent="0.2">
      <c r="A44" s="111">
        <v>37</v>
      </c>
      <c r="B44" s="111" t="s">
        <v>142</v>
      </c>
      <c r="C44" s="142">
        <v>2021001</v>
      </c>
      <c r="D44" s="142">
        <v>0</v>
      </c>
      <c r="E44" s="142">
        <v>47482</v>
      </c>
      <c r="F44" s="142">
        <f t="shared" si="0"/>
        <v>2068483</v>
      </c>
      <c r="G44" s="142">
        <v>0</v>
      </c>
      <c r="H44" s="142">
        <v>0</v>
      </c>
      <c r="I44" s="142">
        <v>0</v>
      </c>
      <c r="J44" s="142">
        <v>28056</v>
      </c>
      <c r="K44" s="111">
        <v>37</v>
      </c>
    </row>
    <row r="45" spans="1:11" x14ac:dyDescent="0.2">
      <c r="A45" s="111">
        <v>38</v>
      </c>
      <c r="B45" s="111" t="s">
        <v>143</v>
      </c>
      <c r="C45" s="142">
        <v>544495</v>
      </c>
      <c r="D45" s="142">
        <v>6340</v>
      </c>
      <c r="E45" s="142">
        <v>55352</v>
      </c>
      <c r="F45" s="142">
        <f t="shared" si="0"/>
        <v>606187</v>
      </c>
      <c r="G45" s="142">
        <v>50000</v>
      </c>
      <c r="H45" s="142">
        <v>0</v>
      </c>
      <c r="I45" s="142">
        <v>0</v>
      </c>
      <c r="J45" s="142">
        <v>0</v>
      </c>
      <c r="K45" s="111">
        <v>38</v>
      </c>
    </row>
    <row r="46" spans="1:11" x14ac:dyDescent="0.2">
      <c r="A46" s="111">
        <v>39</v>
      </c>
      <c r="B46" s="111" t="s">
        <v>144</v>
      </c>
      <c r="C46" s="142">
        <v>1378642</v>
      </c>
      <c r="D46" s="142">
        <v>88440</v>
      </c>
      <c r="E46" s="142">
        <v>50391</v>
      </c>
      <c r="F46" s="142">
        <f t="shared" si="0"/>
        <v>1517473</v>
      </c>
      <c r="G46" s="142">
        <v>0</v>
      </c>
      <c r="H46" s="142">
        <v>0</v>
      </c>
      <c r="I46" s="142">
        <v>0</v>
      </c>
      <c r="J46" s="142">
        <v>0</v>
      </c>
      <c r="K46" s="111">
        <v>39</v>
      </c>
    </row>
    <row r="47" spans="1:11" x14ac:dyDescent="0.2">
      <c r="A47" s="111">
        <v>40</v>
      </c>
      <c r="B47" s="111" t="s">
        <v>145</v>
      </c>
      <c r="C47" s="147">
        <v>1693258</v>
      </c>
      <c r="D47" s="147">
        <v>17314</v>
      </c>
      <c r="E47" s="147">
        <v>55880</v>
      </c>
      <c r="F47" s="147">
        <f t="shared" si="0"/>
        <v>1766452</v>
      </c>
      <c r="G47" s="147">
        <v>288990</v>
      </c>
      <c r="H47" s="147">
        <v>314506</v>
      </c>
      <c r="I47" s="147">
        <v>0</v>
      </c>
      <c r="J47" s="147">
        <v>0</v>
      </c>
      <c r="K47" s="139">
        <v>40</v>
      </c>
    </row>
    <row r="48" spans="1:11" x14ac:dyDescent="0.2">
      <c r="A48" s="111">
        <v>41</v>
      </c>
      <c r="B48" s="111" t="s">
        <v>146</v>
      </c>
      <c r="C48" s="142">
        <v>3509063</v>
      </c>
      <c r="D48" s="142">
        <v>27221</v>
      </c>
      <c r="E48" s="142">
        <v>172735</v>
      </c>
      <c r="F48" s="142">
        <f t="shared" si="0"/>
        <v>3709019</v>
      </c>
      <c r="G48" s="142">
        <v>375996</v>
      </c>
      <c r="H48" s="142">
        <v>54111</v>
      </c>
      <c r="I48" s="142">
        <v>0</v>
      </c>
      <c r="J48" s="142">
        <v>1860087</v>
      </c>
      <c r="K48" s="111">
        <v>41</v>
      </c>
    </row>
    <row r="49" spans="1:11" x14ac:dyDescent="0.2">
      <c r="A49" s="111">
        <v>42</v>
      </c>
      <c r="B49" s="111" t="s">
        <v>147</v>
      </c>
      <c r="C49" s="142">
        <v>4102625</v>
      </c>
      <c r="D49" s="142">
        <v>97000</v>
      </c>
      <c r="E49" s="142">
        <v>82253</v>
      </c>
      <c r="F49" s="142">
        <f t="shared" si="0"/>
        <v>4281878</v>
      </c>
      <c r="G49" s="142">
        <v>0</v>
      </c>
      <c r="H49" s="142">
        <v>0</v>
      </c>
      <c r="I49" s="142">
        <v>0</v>
      </c>
      <c r="J49" s="142">
        <v>0</v>
      </c>
      <c r="K49" s="111">
        <v>42</v>
      </c>
    </row>
    <row r="50" spans="1:11" x14ac:dyDescent="0.2">
      <c r="A50" s="111">
        <v>43</v>
      </c>
      <c r="B50" s="111" t="s">
        <v>148</v>
      </c>
      <c r="C50" s="142">
        <v>31081739</v>
      </c>
      <c r="D50" s="142">
        <v>0</v>
      </c>
      <c r="E50" s="142">
        <v>369230</v>
      </c>
      <c r="F50" s="142">
        <f t="shared" si="0"/>
        <v>31450969</v>
      </c>
      <c r="G50" s="142">
        <v>0</v>
      </c>
      <c r="H50" s="142">
        <v>163465</v>
      </c>
      <c r="I50" s="142">
        <v>5831278</v>
      </c>
      <c r="J50" s="142">
        <v>0</v>
      </c>
      <c r="K50" s="111">
        <v>43</v>
      </c>
    </row>
    <row r="51" spans="1:11" x14ac:dyDescent="0.2">
      <c r="A51" s="111">
        <v>44</v>
      </c>
      <c r="B51" s="111" t="s">
        <v>149</v>
      </c>
      <c r="C51" s="142">
        <v>2554534</v>
      </c>
      <c r="D51" s="142">
        <v>0</v>
      </c>
      <c r="E51" s="142">
        <v>46155</v>
      </c>
      <c r="F51" s="142">
        <f t="shared" si="0"/>
        <v>2600689</v>
      </c>
      <c r="G51" s="142">
        <v>2305346</v>
      </c>
      <c r="H51" s="142">
        <v>0</v>
      </c>
      <c r="I51" s="142">
        <v>0</v>
      </c>
      <c r="J51" s="142">
        <v>0</v>
      </c>
      <c r="K51" s="111">
        <v>44</v>
      </c>
    </row>
    <row r="52" spans="1:11" x14ac:dyDescent="0.2">
      <c r="A52" s="111">
        <v>45</v>
      </c>
      <c r="B52" s="111" t="s">
        <v>150</v>
      </c>
      <c r="C52" s="142">
        <v>137196</v>
      </c>
      <c r="D52" s="142">
        <v>0</v>
      </c>
      <c r="E52" s="142">
        <v>41127</v>
      </c>
      <c r="F52" s="142">
        <f t="shared" si="0"/>
        <v>178323</v>
      </c>
      <c r="G52" s="142">
        <v>0</v>
      </c>
      <c r="H52" s="142">
        <v>0</v>
      </c>
      <c r="I52" s="142">
        <v>0</v>
      </c>
      <c r="J52" s="142">
        <v>0</v>
      </c>
      <c r="K52" s="111">
        <v>45</v>
      </c>
    </row>
    <row r="53" spans="1:11" x14ac:dyDescent="0.2">
      <c r="A53" s="111">
        <v>46</v>
      </c>
      <c r="B53" s="111" t="s">
        <v>151</v>
      </c>
      <c r="C53" s="142">
        <v>2878595</v>
      </c>
      <c r="D53" s="142">
        <v>0</v>
      </c>
      <c r="E53" s="142">
        <v>48235</v>
      </c>
      <c r="F53" s="142">
        <f t="shared" si="0"/>
        <v>2926830</v>
      </c>
      <c r="G53" s="142">
        <v>185415</v>
      </c>
      <c r="H53" s="142">
        <v>29057</v>
      </c>
      <c r="I53" s="142">
        <v>0</v>
      </c>
      <c r="J53" s="142">
        <v>0</v>
      </c>
      <c r="K53" s="111">
        <v>46</v>
      </c>
    </row>
    <row r="54" spans="1:11" x14ac:dyDescent="0.2">
      <c r="A54" s="111">
        <v>47</v>
      </c>
      <c r="B54" s="111" t="s">
        <v>152</v>
      </c>
      <c r="C54" s="142">
        <v>9532321</v>
      </c>
      <c r="D54" s="142">
        <v>2125605</v>
      </c>
      <c r="E54" s="142">
        <v>49921</v>
      </c>
      <c r="F54" s="142">
        <f t="shared" si="0"/>
        <v>11707847</v>
      </c>
      <c r="G54" s="142">
        <v>423124</v>
      </c>
      <c r="H54" s="142">
        <v>494643</v>
      </c>
      <c r="I54" s="142">
        <v>602268</v>
      </c>
      <c r="J54" s="142">
        <v>0</v>
      </c>
      <c r="K54" s="111">
        <v>47</v>
      </c>
    </row>
    <row r="55" spans="1:11" x14ac:dyDescent="0.2">
      <c r="A55" s="111">
        <v>48</v>
      </c>
      <c r="B55" s="111" t="s">
        <v>153</v>
      </c>
      <c r="C55" s="142">
        <v>223831</v>
      </c>
      <c r="D55" s="142">
        <v>10855</v>
      </c>
      <c r="E55" s="142">
        <v>29689</v>
      </c>
      <c r="F55" s="142">
        <f t="shared" si="0"/>
        <v>264375</v>
      </c>
      <c r="G55" s="142">
        <v>88703</v>
      </c>
      <c r="H55" s="142">
        <v>0</v>
      </c>
      <c r="I55" s="142">
        <v>0</v>
      </c>
      <c r="J55" s="142">
        <v>0</v>
      </c>
      <c r="K55" s="111">
        <v>48</v>
      </c>
    </row>
    <row r="56" spans="1:11" x14ac:dyDescent="0.2">
      <c r="A56" s="111">
        <v>49</v>
      </c>
      <c r="B56" s="111" t="s">
        <v>154</v>
      </c>
      <c r="C56" s="142">
        <v>1055564</v>
      </c>
      <c r="D56" s="142">
        <v>42445</v>
      </c>
      <c r="E56" s="142">
        <v>102381</v>
      </c>
      <c r="F56" s="142">
        <f t="shared" si="0"/>
        <v>1200390</v>
      </c>
      <c r="G56" s="142">
        <v>4522</v>
      </c>
      <c r="H56" s="142">
        <v>0</v>
      </c>
      <c r="I56" s="142">
        <v>0</v>
      </c>
      <c r="J56" s="142">
        <v>24863</v>
      </c>
      <c r="K56" s="111">
        <v>49</v>
      </c>
    </row>
    <row r="57" spans="1:11" x14ac:dyDescent="0.2">
      <c r="A57" s="111">
        <v>50</v>
      </c>
      <c r="B57" s="111" t="s">
        <v>155</v>
      </c>
      <c r="C57" s="147">
        <v>319948</v>
      </c>
      <c r="D57" s="147">
        <v>5000</v>
      </c>
      <c r="E57" s="147">
        <v>52851</v>
      </c>
      <c r="F57" s="147">
        <f t="shared" si="0"/>
        <v>377799</v>
      </c>
      <c r="G57" s="147">
        <v>0</v>
      </c>
      <c r="H57" s="147">
        <v>0</v>
      </c>
      <c r="I57" s="147">
        <v>0</v>
      </c>
      <c r="J57" s="147">
        <v>898</v>
      </c>
      <c r="K57" s="111">
        <v>50</v>
      </c>
    </row>
    <row r="58" spans="1:11" x14ac:dyDescent="0.2">
      <c r="A58" s="111">
        <v>51</v>
      </c>
      <c r="B58" s="111" t="s">
        <v>156</v>
      </c>
      <c r="C58" s="141">
        <v>435913</v>
      </c>
      <c r="D58" s="141">
        <v>18784</v>
      </c>
      <c r="E58" s="141">
        <v>28297</v>
      </c>
      <c r="F58" s="141">
        <f t="shared" si="0"/>
        <v>482994</v>
      </c>
      <c r="G58" s="141">
        <v>0</v>
      </c>
      <c r="H58" s="141">
        <v>0</v>
      </c>
      <c r="I58" s="141">
        <v>0</v>
      </c>
      <c r="J58" s="141">
        <v>24</v>
      </c>
      <c r="K58" s="111">
        <v>51</v>
      </c>
    </row>
    <row r="59" spans="1:11" x14ac:dyDescent="0.2">
      <c r="A59" s="111">
        <v>52</v>
      </c>
      <c r="B59" s="111" t="s">
        <v>157</v>
      </c>
      <c r="C59" s="142">
        <v>1531681</v>
      </c>
      <c r="D59" s="142">
        <v>31000</v>
      </c>
      <c r="E59" s="142">
        <v>49987</v>
      </c>
      <c r="F59" s="142">
        <f t="shared" si="0"/>
        <v>1612668</v>
      </c>
      <c r="G59" s="142">
        <v>0</v>
      </c>
      <c r="H59" s="142">
        <v>0</v>
      </c>
      <c r="I59" s="142">
        <v>0</v>
      </c>
      <c r="J59" s="142">
        <v>12499</v>
      </c>
      <c r="K59" s="111">
        <v>52</v>
      </c>
    </row>
    <row r="60" spans="1:11" x14ac:dyDescent="0.2">
      <c r="A60" s="111">
        <v>53</v>
      </c>
      <c r="B60" s="111" t="s">
        <v>158</v>
      </c>
      <c r="C60" s="142">
        <v>35255615</v>
      </c>
      <c r="D60" s="142">
        <v>633231</v>
      </c>
      <c r="E60" s="142">
        <v>497395</v>
      </c>
      <c r="F60" s="142">
        <f t="shared" si="0"/>
        <v>36386241</v>
      </c>
      <c r="G60" s="142">
        <v>0</v>
      </c>
      <c r="H60" s="142">
        <v>12026</v>
      </c>
      <c r="I60" s="142">
        <v>43426</v>
      </c>
      <c r="J60" s="142">
        <v>63732</v>
      </c>
      <c r="K60" s="111">
        <v>53</v>
      </c>
    </row>
    <row r="61" spans="1:11" x14ac:dyDescent="0.2">
      <c r="A61" s="111">
        <v>54</v>
      </c>
      <c r="B61" s="111" t="s">
        <v>159</v>
      </c>
      <c r="C61" s="142">
        <v>152534</v>
      </c>
      <c r="D61" s="142">
        <v>53938</v>
      </c>
      <c r="E61" s="142">
        <v>114572</v>
      </c>
      <c r="F61" s="142">
        <f t="shared" si="0"/>
        <v>321044</v>
      </c>
      <c r="G61" s="142">
        <v>0</v>
      </c>
      <c r="H61" s="142">
        <v>0</v>
      </c>
      <c r="I61" s="142">
        <v>0</v>
      </c>
      <c r="J61" s="142">
        <v>12400</v>
      </c>
      <c r="K61" s="111">
        <v>54</v>
      </c>
    </row>
    <row r="62" spans="1:11" x14ac:dyDescent="0.2">
      <c r="A62" s="111">
        <v>55</v>
      </c>
      <c r="B62" s="111" t="s">
        <v>160</v>
      </c>
      <c r="C62" s="142">
        <v>531807</v>
      </c>
      <c r="D62" s="142">
        <v>0</v>
      </c>
      <c r="E62" s="142">
        <v>40072</v>
      </c>
      <c r="F62" s="142">
        <f t="shared" si="0"/>
        <v>571879</v>
      </c>
      <c r="G62" s="142">
        <v>354764</v>
      </c>
      <c r="H62" s="142">
        <v>0</v>
      </c>
      <c r="I62" s="142">
        <v>0</v>
      </c>
      <c r="J62" s="142">
        <v>83458</v>
      </c>
      <c r="K62" s="111">
        <v>55</v>
      </c>
    </row>
    <row r="63" spans="1:11" x14ac:dyDescent="0.2">
      <c r="A63" s="111">
        <v>56</v>
      </c>
      <c r="B63" s="111" t="s">
        <v>161</v>
      </c>
      <c r="C63" s="142">
        <v>412726</v>
      </c>
      <c r="D63" s="142">
        <v>41571</v>
      </c>
      <c r="E63" s="142">
        <v>90648</v>
      </c>
      <c r="F63" s="142">
        <f t="shared" si="0"/>
        <v>544945</v>
      </c>
      <c r="G63" s="142">
        <v>0</v>
      </c>
      <c r="H63" s="142">
        <v>0</v>
      </c>
      <c r="I63" s="142">
        <v>0</v>
      </c>
      <c r="J63" s="142">
        <v>0</v>
      </c>
      <c r="K63" s="111">
        <v>56</v>
      </c>
    </row>
    <row r="64" spans="1:11" x14ac:dyDescent="0.2">
      <c r="A64" s="111">
        <v>57</v>
      </c>
      <c r="B64" s="111" t="s">
        <v>162</v>
      </c>
      <c r="C64" s="142">
        <v>2195930</v>
      </c>
      <c r="D64" s="142">
        <v>12192</v>
      </c>
      <c r="E64" s="142">
        <v>30106</v>
      </c>
      <c r="F64" s="142">
        <f t="shared" si="0"/>
        <v>2238228</v>
      </c>
      <c r="G64" s="142">
        <v>6192</v>
      </c>
      <c r="H64" s="142">
        <v>657015</v>
      </c>
      <c r="I64" s="142">
        <v>0</v>
      </c>
      <c r="J64" s="142">
        <v>0</v>
      </c>
      <c r="K64" s="111">
        <v>57</v>
      </c>
    </row>
    <row r="65" spans="1:11" x14ac:dyDescent="0.2">
      <c r="A65" s="111">
        <v>58</v>
      </c>
      <c r="B65" s="111" t="s">
        <v>163</v>
      </c>
      <c r="C65" s="142">
        <v>21644623</v>
      </c>
      <c r="D65" s="142">
        <v>10494</v>
      </c>
      <c r="E65" s="142">
        <v>94202</v>
      </c>
      <c r="F65" s="142">
        <f t="shared" si="0"/>
        <v>21749319</v>
      </c>
      <c r="G65" s="142">
        <v>0</v>
      </c>
      <c r="H65" s="142">
        <v>0</v>
      </c>
      <c r="I65" s="142">
        <v>0</v>
      </c>
      <c r="J65" s="142">
        <v>0</v>
      </c>
      <c r="K65" s="111">
        <v>58</v>
      </c>
    </row>
    <row r="66" spans="1:11" x14ac:dyDescent="0.2">
      <c r="A66" s="111">
        <v>59</v>
      </c>
      <c r="B66" s="111" t="s">
        <v>164</v>
      </c>
      <c r="C66" s="142">
        <v>234294</v>
      </c>
      <c r="D66" s="142">
        <v>20755</v>
      </c>
      <c r="E66" s="142">
        <v>28601</v>
      </c>
      <c r="F66" s="142">
        <f t="shared" si="0"/>
        <v>283650</v>
      </c>
      <c r="G66" s="142">
        <v>0</v>
      </c>
      <c r="H66" s="142">
        <v>0</v>
      </c>
      <c r="I66" s="142">
        <v>0</v>
      </c>
      <c r="J66" s="142">
        <v>15357</v>
      </c>
      <c r="K66" s="111">
        <v>59</v>
      </c>
    </row>
    <row r="67" spans="1:11" x14ac:dyDescent="0.2">
      <c r="A67" s="111">
        <v>60</v>
      </c>
      <c r="B67" s="111" t="s">
        <v>165</v>
      </c>
      <c r="C67" s="142">
        <v>3295364</v>
      </c>
      <c r="D67" s="142">
        <v>0</v>
      </c>
      <c r="E67" s="142">
        <v>82339</v>
      </c>
      <c r="F67" s="142">
        <f t="shared" si="0"/>
        <v>3377703</v>
      </c>
      <c r="G67" s="142">
        <v>171416</v>
      </c>
      <c r="H67" s="142">
        <v>0</v>
      </c>
      <c r="I67" s="142">
        <v>0</v>
      </c>
      <c r="J67" s="142">
        <v>1183280</v>
      </c>
      <c r="K67" s="111">
        <v>60</v>
      </c>
    </row>
    <row r="68" spans="1:11" x14ac:dyDescent="0.2">
      <c r="A68" s="111">
        <v>61</v>
      </c>
      <c r="B68" s="111" t="s">
        <v>166</v>
      </c>
      <c r="C68" s="142">
        <v>497127</v>
      </c>
      <c r="D68" s="142">
        <v>33075</v>
      </c>
      <c r="E68" s="142">
        <v>57161</v>
      </c>
      <c r="F68" s="142">
        <f t="shared" si="0"/>
        <v>587363</v>
      </c>
      <c r="G68" s="142">
        <v>6516</v>
      </c>
      <c r="H68" s="142">
        <v>19985</v>
      </c>
      <c r="I68" s="142">
        <v>0</v>
      </c>
      <c r="J68" s="142">
        <v>0</v>
      </c>
      <c r="K68" s="111">
        <v>61</v>
      </c>
    </row>
    <row r="69" spans="1:11" x14ac:dyDescent="0.2">
      <c r="A69" s="111">
        <v>62</v>
      </c>
      <c r="B69" s="111" t="s">
        <v>167</v>
      </c>
      <c r="C69" s="142">
        <v>664732</v>
      </c>
      <c r="D69" s="142">
        <v>310234</v>
      </c>
      <c r="E69" s="142">
        <v>45860</v>
      </c>
      <c r="F69" s="142">
        <f t="shared" si="0"/>
        <v>1020826</v>
      </c>
      <c r="G69" s="142">
        <v>10000</v>
      </c>
      <c r="H69" s="142">
        <v>0</v>
      </c>
      <c r="I69" s="142">
        <v>0</v>
      </c>
      <c r="J69" s="142">
        <v>0</v>
      </c>
      <c r="K69" s="111">
        <v>62</v>
      </c>
    </row>
    <row r="70" spans="1:11" x14ac:dyDescent="0.2">
      <c r="A70" s="111">
        <v>63</v>
      </c>
      <c r="B70" s="111" t="s">
        <v>168</v>
      </c>
      <c r="C70" s="142">
        <v>759767</v>
      </c>
      <c r="D70" s="142">
        <v>28783</v>
      </c>
      <c r="E70" s="142">
        <v>71586</v>
      </c>
      <c r="F70" s="142">
        <f t="shared" si="0"/>
        <v>860136</v>
      </c>
      <c r="G70" s="142">
        <v>19333</v>
      </c>
      <c r="H70" s="142">
        <v>0</v>
      </c>
      <c r="I70" s="142">
        <v>0</v>
      </c>
      <c r="J70" s="142">
        <v>0</v>
      </c>
      <c r="K70" s="111">
        <v>63</v>
      </c>
    </row>
    <row r="71" spans="1:11" x14ac:dyDescent="0.2">
      <c r="A71" s="111">
        <v>64</v>
      </c>
      <c r="B71" s="111" t="s">
        <v>169</v>
      </c>
      <c r="C71" s="142">
        <v>293309</v>
      </c>
      <c r="D71" s="142">
        <v>35569</v>
      </c>
      <c r="E71" s="142">
        <v>39097</v>
      </c>
      <c r="F71" s="142">
        <f t="shared" si="0"/>
        <v>367975</v>
      </c>
      <c r="G71" s="142">
        <v>0</v>
      </c>
      <c r="H71" s="142">
        <v>35000</v>
      </c>
      <c r="I71" s="142">
        <v>0</v>
      </c>
      <c r="J71" s="142">
        <v>0</v>
      </c>
      <c r="K71" s="111">
        <v>64</v>
      </c>
    </row>
    <row r="72" spans="1:11" x14ac:dyDescent="0.2">
      <c r="A72" s="111">
        <v>65</v>
      </c>
      <c r="B72" s="111" t="s">
        <v>170</v>
      </c>
      <c r="C72" s="142">
        <v>736172</v>
      </c>
      <c r="D72" s="142">
        <v>12598</v>
      </c>
      <c r="E72" s="142">
        <v>50993</v>
      </c>
      <c r="F72" s="142">
        <f t="shared" ref="F72:F102" si="1">(C72+D72+E72)</f>
        <v>799763</v>
      </c>
      <c r="G72" s="142">
        <v>0</v>
      </c>
      <c r="H72" s="142">
        <v>0</v>
      </c>
      <c r="I72" s="142">
        <v>0</v>
      </c>
      <c r="J72" s="142">
        <v>0</v>
      </c>
      <c r="K72" s="111">
        <v>65</v>
      </c>
    </row>
    <row r="73" spans="1:11" x14ac:dyDescent="0.2">
      <c r="A73" s="111">
        <v>66</v>
      </c>
      <c r="B73" s="111" t="s">
        <v>171</v>
      </c>
      <c r="C73" s="142">
        <v>1189578</v>
      </c>
      <c r="D73" s="142">
        <v>69992</v>
      </c>
      <c r="E73" s="142">
        <v>151287</v>
      </c>
      <c r="F73" s="142">
        <f t="shared" si="1"/>
        <v>1410857</v>
      </c>
      <c r="G73" s="142">
        <v>15012</v>
      </c>
      <c r="H73" s="142">
        <v>0</v>
      </c>
      <c r="I73" s="142">
        <v>0</v>
      </c>
      <c r="J73" s="142">
        <v>11375</v>
      </c>
      <c r="K73" s="111">
        <v>66</v>
      </c>
    </row>
    <row r="74" spans="1:11" x14ac:dyDescent="0.2">
      <c r="A74" s="111">
        <v>67</v>
      </c>
      <c r="B74" s="111" t="s">
        <v>172</v>
      </c>
      <c r="C74" s="142">
        <v>3226492</v>
      </c>
      <c r="D74" s="142">
        <v>2500</v>
      </c>
      <c r="E74" s="142">
        <v>82730</v>
      </c>
      <c r="F74" s="142">
        <f t="shared" si="1"/>
        <v>3311722</v>
      </c>
      <c r="G74" s="142">
        <v>0</v>
      </c>
      <c r="H74" s="142">
        <v>2619273</v>
      </c>
      <c r="I74" s="142">
        <v>0</v>
      </c>
      <c r="J74" s="142">
        <v>0</v>
      </c>
      <c r="K74" s="111">
        <v>67</v>
      </c>
    </row>
    <row r="75" spans="1:11" x14ac:dyDescent="0.2">
      <c r="A75" s="111">
        <v>68</v>
      </c>
      <c r="B75" s="111" t="s">
        <v>173</v>
      </c>
      <c r="C75" s="142">
        <v>756452</v>
      </c>
      <c r="D75" s="142">
        <v>1432</v>
      </c>
      <c r="E75" s="142">
        <v>108173</v>
      </c>
      <c r="F75" s="142">
        <f t="shared" si="1"/>
        <v>866057</v>
      </c>
      <c r="G75" s="142">
        <v>0</v>
      </c>
      <c r="H75" s="142">
        <v>327839</v>
      </c>
      <c r="I75" s="142">
        <v>0</v>
      </c>
      <c r="J75" s="142">
        <v>0</v>
      </c>
      <c r="K75" s="111">
        <v>68</v>
      </c>
    </row>
    <row r="76" spans="1:11" x14ac:dyDescent="0.2">
      <c r="A76" s="111">
        <v>69</v>
      </c>
      <c r="B76" s="111" t="s">
        <v>174</v>
      </c>
      <c r="C76" s="142">
        <v>2653046</v>
      </c>
      <c r="D76" s="142">
        <v>14296</v>
      </c>
      <c r="E76" s="142">
        <v>79306</v>
      </c>
      <c r="F76" s="142">
        <f t="shared" si="1"/>
        <v>2746648</v>
      </c>
      <c r="G76" s="142">
        <v>202737</v>
      </c>
      <c r="H76" s="142">
        <v>0</v>
      </c>
      <c r="I76" s="142">
        <v>0</v>
      </c>
      <c r="J76" s="142">
        <v>0</v>
      </c>
      <c r="K76" s="111">
        <v>69</v>
      </c>
    </row>
    <row r="77" spans="1:11" x14ac:dyDescent="0.2">
      <c r="A77" s="111">
        <v>70</v>
      </c>
      <c r="B77" s="111" t="s">
        <v>175</v>
      </c>
      <c r="C77" s="142">
        <v>894457</v>
      </c>
      <c r="D77" s="142">
        <v>1214</v>
      </c>
      <c r="E77" s="142">
        <v>77525</v>
      </c>
      <c r="F77" s="142">
        <f t="shared" si="1"/>
        <v>973196</v>
      </c>
      <c r="G77" s="142">
        <v>0</v>
      </c>
      <c r="H77" s="142">
        <v>303853</v>
      </c>
      <c r="I77" s="142">
        <v>0</v>
      </c>
      <c r="J77" s="142">
        <v>5222</v>
      </c>
      <c r="K77" s="111">
        <v>70</v>
      </c>
    </row>
    <row r="78" spans="1:11" x14ac:dyDescent="0.2">
      <c r="A78" s="111">
        <v>71</v>
      </c>
      <c r="B78" s="111" t="s">
        <v>176</v>
      </c>
      <c r="C78" s="142">
        <v>357318</v>
      </c>
      <c r="D78" s="142">
        <v>14523</v>
      </c>
      <c r="E78" s="142">
        <v>124973</v>
      </c>
      <c r="F78" s="142">
        <f t="shared" si="1"/>
        <v>496814</v>
      </c>
      <c r="G78" s="142">
        <v>0</v>
      </c>
      <c r="H78" s="142">
        <v>0</v>
      </c>
      <c r="I78" s="142">
        <v>0</v>
      </c>
      <c r="J78" s="142">
        <v>11280</v>
      </c>
      <c r="K78" s="111">
        <v>71</v>
      </c>
    </row>
    <row r="79" spans="1:11" x14ac:dyDescent="0.2">
      <c r="A79" s="111">
        <v>72</v>
      </c>
      <c r="B79" s="111" t="s">
        <v>177</v>
      </c>
      <c r="C79" s="142">
        <v>857766</v>
      </c>
      <c r="D79" s="142">
        <v>244461</v>
      </c>
      <c r="E79" s="142">
        <v>62907</v>
      </c>
      <c r="F79" s="142">
        <f t="shared" si="1"/>
        <v>1165134</v>
      </c>
      <c r="G79" s="142">
        <v>2252</v>
      </c>
      <c r="H79" s="142">
        <v>0</v>
      </c>
      <c r="I79" s="142">
        <v>0</v>
      </c>
      <c r="J79" s="142">
        <v>0</v>
      </c>
      <c r="K79" s="111">
        <v>72</v>
      </c>
    </row>
    <row r="80" spans="1:11" x14ac:dyDescent="0.2">
      <c r="A80" s="111">
        <v>73</v>
      </c>
      <c r="B80" s="111" t="s">
        <v>178</v>
      </c>
      <c r="C80" s="142">
        <v>51563000</v>
      </c>
      <c r="D80" s="142">
        <v>5326000</v>
      </c>
      <c r="E80" s="142">
        <v>725000</v>
      </c>
      <c r="F80" s="142">
        <f t="shared" si="1"/>
        <v>57614000</v>
      </c>
      <c r="G80" s="142">
        <v>95000</v>
      </c>
      <c r="H80" s="142">
        <v>446000</v>
      </c>
      <c r="I80" s="142">
        <v>26664000</v>
      </c>
      <c r="J80" s="142">
        <v>18158000</v>
      </c>
      <c r="K80" s="111">
        <v>73</v>
      </c>
    </row>
    <row r="81" spans="1:11" x14ac:dyDescent="0.2">
      <c r="A81" s="111">
        <v>74</v>
      </c>
      <c r="B81" s="111" t="s">
        <v>179</v>
      </c>
      <c r="C81" s="142">
        <v>2642477</v>
      </c>
      <c r="D81" s="142">
        <v>13000</v>
      </c>
      <c r="E81" s="142">
        <v>113653</v>
      </c>
      <c r="F81" s="142">
        <f t="shared" si="1"/>
        <v>2769130</v>
      </c>
      <c r="G81" s="142">
        <v>221404</v>
      </c>
      <c r="H81" s="142">
        <v>71380</v>
      </c>
      <c r="I81" s="142">
        <v>23745</v>
      </c>
      <c r="J81" s="142">
        <v>0</v>
      </c>
      <c r="K81" s="111">
        <v>74</v>
      </c>
    </row>
    <row r="82" spans="1:11" x14ac:dyDescent="0.2">
      <c r="A82" s="111">
        <v>75</v>
      </c>
      <c r="B82" s="111" t="s">
        <v>180</v>
      </c>
      <c r="C82" s="142">
        <v>53115</v>
      </c>
      <c r="D82" s="142">
        <v>20183</v>
      </c>
      <c r="E82" s="142">
        <v>105359</v>
      </c>
      <c r="F82" s="142">
        <f t="shared" si="1"/>
        <v>178657</v>
      </c>
      <c r="G82" s="142">
        <v>0</v>
      </c>
      <c r="H82" s="142">
        <v>0</v>
      </c>
      <c r="I82" s="142">
        <v>0</v>
      </c>
      <c r="J82" s="142">
        <v>0</v>
      </c>
      <c r="K82" s="111">
        <v>75</v>
      </c>
    </row>
    <row r="83" spans="1:11" x14ac:dyDescent="0.2">
      <c r="A83" s="111">
        <v>76</v>
      </c>
      <c r="B83" s="111" t="s">
        <v>98</v>
      </c>
      <c r="C83" s="142">
        <v>2282398</v>
      </c>
      <c r="D83" s="142">
        <v>17262</v>
      </c>
      <c r="E83" s="142">
        <v>34743</v>
      </c>
      <c r="F83" s="142">
        <f t="shared" si="1"/>
        <v>2334403</v>
      </c>
      <c r="G83" s="142">
        <v>0</v>
      </c>
      <c r="H83" s="142">
        <v>2128398</v>
      </c>
      <c r="I83" s="142">
        <v>0</v>
      </c>
      <c r="J83" s="142">
        <v>0</v>
      </c>
      <c r="K83" s="111">
        <v>76</v>
      </c>
    </row>
    <row r="84" spans="1:11" x14ac:dyDescent="0.2">
      <c r="A84" s="111">
        <v>77</v>
      </c>
      <c r="B84" s="111" t="s">
        <v>99</v>
      </c>
      <c r="C84" s="142">
        <v>4126192</v>
      </c>
      <c r="D84" s="142">
        <v>0</v>
      </c>
      <c r="E84" s="142">
        <v>62742</v>
      </c>
      <c r="F84" s="142">
        <f t="shared" si="1"/>
        <v>4188934</v>
      </c>
      <c r="G84" s="142">
        <v>554654</v>
      </c>
      <c r="H84" s="142">
        <v>0</v>
      </c>
      <c r="I84" s="142">
        <v>0</v>
      </c>
      <c r="J84" s="142">
        <v>874529</v>
      </c>
      <c r="K84" s="111">
        <v>77</v>
      </c>
    </row>
    <row r="85" spans="1:11" x14ac:dyDescent="0.2">
      <c r="A85" s="111">
        <v>78</v>
      </c>
      <c r="B85" s="111" t="s">
        <v>181</v>
      </c>
      <c r="C85" s="142">
        <v>2477648</v>
      </c>
      <c r="D85" s="142">
        <v>246674</v>
      </c>
      <c r="E85" s="142">
        <v>76472</v>
      </c>
      <c r="F85" s="142">
        <f t="shared" si="1"/>
        <v>2800794</v>
      </c>
      <c r="G85" s="142">
        <v>217415</v>
      </c>
      <c r="H85" s="142">
        <v>6550</v>
      </c>
      <c r="I85" s="142">
        <v>0</v>
      </c>
      <c r="J85" s="142">
        <v>49895</v>
      </c>
      <c r="K85" s="111">
        <v>78</v>
      </c>
    </row>
    <row r="86" spans="1:11" x14ac:dyDescent="0.2">
      <c r="A86" s="111">
        <v>79</v>
      </c>
      <c r="B86" s="111" t="s">
        <v>182</v>
      </c>
      <c r="C86" s="142">
        <v>5178227</v>
      </c>
      <c r="D86" s="142">
        <v>54000</v>
      </c>
      <c r="E86" s="142">
        <v>121210</v>
      </c>
      <c r="F86" s="142">
        <f t="shared" si="1"/>
        <v>5353437</v>
      </c>
      <c r="G86" s="142">
        <v>0</v>
      </c>
      <c r="H86" s="142">
        <v>0</v>
      </c>
      <c r="I86" s="142">
        <v>0</v>
      </c>
      <c r="J86" s="142">
        <v>11855</v>
      </c>
      <c r="K86" s="111">
        <v>79</v>
      </c>
    </row>
    <row r="87" spans="1:11" x14ac:dyDescent="0.2">
      <c r="A87" s="111">
        <v>80</v>
      </c>
      <c r="B87" s="111" t="s">
        <v>183</v>
      </c>
      <c r="C87" s="142">
        <v>906720</v>
      </c>
      <c r="D87" s="142">
        <v>34236</v>
      </c>
      <c r="E87" s="142">
        <v>67046</v>
      </c>
      <c r="F87" s="142">
        <f t="shared" si="1"/>
        <v>1008002</v>
      </c>
      <c r="G87" s="142">
        <v>0</v>
      </c>
      <c r="H87" s="142">
        <v>0</v>
      </c>
      <c r="I87" s="142">
        <v>0</v>
      </c>
      <c r="J87" s="142">
        <v>0</v>
      </c>
      <c r="K87" s="111">
        <v>80</v>
      </c>
    </row>
    <row r="88" spans="1:11" x14ac:dyDescent="0.2">
      <c r="A88" s="111">
        <v>81</v>
      </c>
      <c r="B88" s="111" t="s">
        <v>184</v>
      </c>
      <c r="C88" s="142">
        <v>1848573</v>
      </c>
      <c r="D88" s="142">
        <v>39800</v>
      </c>
      <c r="E88" s="142">
        <v>56680</v>
      </c>
      <c r="F88" s="142">
        <f t="shared" si="1"/>
        <v>1945053</v>
      </c>
      <c r="G88" s="142">
        <v>0</v>
      </c>
      <c r="H88" s="142">
        <v>631998</v>
      </c>
      <c r="I88" s="142">
        <v>0</v>
      </c>
      <c r="J88" s="142">
        <v>0</v>
      </c>
      <c r="K88" s="111">
        <v>81</v>
      </c>
    </row>
    <row r="89" spans="1:11" x14ac:dyDescent="0.2">
      <c r="A89" s="111">
        <v>82</v>
      </c>
      <c r="B89" s="111" t="s">
        <v>185</v>
      </c>
      <c r="C89" s="142">
        <v>931811</v>
      </c>
      <c r="D89" s="142">
        <v>16392</v>
      </c>
      <c r="E89" s="142">
        <v>124224</v>
      </c>
      <c r="F89" s="142">
        <f t="shared" si="1"/>
        <v>1072427</v>
      </c>
      <c r="G89" s="142">
        <v>109708</v>
      </c>
      <c r="H89" s="142">
        <v>0</v>
      </c>
      <c r="I89" s="142">
        <v>0</v>
      </c>
      <c r="J89" s="142">
        <v>0</v>
      </c>
      <c r="K89" s="111">
        <v>82</v>
      </c>
    </row>
    <row r="90" spans="1:11" x14ac:dyDescent="0.2">
      <c r="A90" s="111">
        <v>83</v>
      </c>
      <c r="B90" s="111" t="s">
        <v>186</v>
      </c>
      <c r="C90" s="142">
        <v>482903</v>
      </c>
      <c r="D90" s="142">
        <v>27600</v>
      </c>
      <c r="E90" s="142">
        <v>87091</v>
      </c>
      <c r="F90" s="142">
        <f t="shared" si="1"/>
        <v>597594</v>
      </c>
      <c r="G90" s="142">
        <v>30915</v>
      </c>
      <c r="H90" s="142">
        <v>0</v>
      </c>
      <c r="I90" s="142">
        <v>0</v>
      </c>
      <c r="J90" s="142">
        <v>0</v>
      </c>
      <c r="K90" s="111">
        <v>83</v>
      </c>
    </row>
    <row r="91" spans="1:11" x14ac:dyDescent="0.2">
      <c r="A91" s="111">
        <v>84</v>
      </c>
      <c r="B91" s="111" t="s">
        <v>187</v>
      </c>
      <c r="C91" s="142">
        <v>751978</v>
      </c>
      <c r="D91" s="142">
        <v>133556</v>
      </c>
      <c r="E91" s="142">
        <v>43040</v>
      </c>
      <c r="F91" s="142">
        <f t="shared" si="1"/>
        <v>928574</v>
      </c>
      <c r="G91" s="142">
        <v>0</v>
      </c>
      <c r="H91" s="142">
        <v>0</v>
      </c>
      <c r="I91" s="142">
        <v>0</v>
      </c>
      <c r="J91" s="142">
        <v>0</v>
      </c>
      <c r="K91" s="111">
        <v>84</v>
      </c>
    </row>
    <row r="92" spans="1:11" x14ac:dyDescent="0.2">
      <c r="A92" s="111">
        <v>85</v>
      </c>
      <c r="B92" s="111" t="s">
        <v>188</v>
      </c>
      <c r="C92" s="142">
        <v>7407260</v>
      </c>
      <c r="D92" s="142">
        <v>0</v>
      </c>
      <c r="E92" s="142">
        <v>158637</v>
      </c>
      <c r="F92" s="142">
        <f t="shared" si="1"/>
        <v>7565897</v>
      </c>
      <c r="G92" s="142">
        <v>400000</v>
      </c>
      <c r="H92" s="142">
        <v>0</v>
      </c>
      <c r="I92" s="142">
        <v>0</v>
      </c>
      <c r="J92" s="142">
        <v>676597</v>
      </c>
      <c r="K92" s="111">
        <v>85</v>
      </c>
    </row>
    <row r="93" spans="1:11" x14ac:dyDescent="0.2">
      <c r="A93" s="111">
        <v>86</v>
      </c>
      <c r="B93" s="111" t="s">
        <v>189</v>
      </c>
      <c r="C93" s="142">
        <v>4695139</v>
      </c>
      <c r="D93" s="142">
        <v>0</v>
      </c>
      <c r="E93" s="142">
        <v>170069</v>
      </c>
      <c r="F93" s="142">
        <f t="shared" si="1"/>
        <v>4865208</v>
      </c>
      <c r="G93" s="142">
        <v>44840</v>
      </c>
      <c r="H93" s="142">
        <v>0</v>
      </c>
      <c r="I93" s="142">
        <v>0</v>
      </c>
      <c r="J93" s="142">
        <v>2133376</v>
      </c>
      <c r="K93" s="111">
        <v>86</v>
      </c>
    </row>
    <row r="94" spans="1:11" x14ac:dyDescent="0.2">
      <c r="A94" s="111">
        <v>87</v>
      </c>
      <c r="B94" s="111" t="s">
        <v>190</v>
      </c>
      <c r="C94" s="142">
        <v>456642</v>
      </c>
      <c r="D94" s="142">
        <v>11500</v>
      </c>
      <c r="E94" s="142">
        <v>56169</v>
      </c>
      <c r="F94" s="142">
        <f t="shared" si="1"/>
        <v>524311</v>
      </c>
      <c r="G94" s="142">
        <v>6110</v>
      </c>
      <c r="H94" s="142">
        <v>0</v>
      </c>
      <c r="I94" s="142">
        <v>0</v>
      </c>
      <c r="J94" s="142">
        <v>0</v>
      </c>
      <c r="K94" s="111">
        <v>87</v>
      </c>
    </row>
    <row r="95" spans="1:11" x14ac:dyDescent="0.2">
      <c r="A95" s="111">
        <v>88</v>
      </c>
      <c r="B95" s="111" t="s">
        <v>191</v>
      </c>
      <c r="C95" s="142">
        <v>362382</v>
      </c>
      <c r="D95" s="142">
        <v>222472</v>
      </c>
      <c r="E95" s="142">
        <v>33868</v>
      </c>
      <c r="F95" s="142">
        <f t="shared" si="1"/>
        <v>618722</v>
      </c>
      <c r="G95" s="142">
        <v>0</v>
      </c>
      <c r="H95" s="142">
        <v>37195</v>
      </c>
      <c r="I95" s="142">
        <v>0</v>
      </c>
      <c r="J95" s="142">
        <v>24116</v>
      </c>
      <c r="K95" s="111">
        <v>88</v>
      </c>
    </row>
    <row r="96" spans="1:11" x14ac:dyDescent="0.2">
      <c r="A96" s="111">
        <v>89</v>
      </c>
      <c r="B96" s="111" t="s">
        <v>192</v>
      </c>
      <c r="C96" s="142">
        <v>2136800</v>
      </c>
      <c r="D96" s="142">
        <v>0</v>
      </c>
      <c r="E96" s="142">
        <v>112210</v>
      </c>
      <c r="F96" s="142">
        <f t="shared" si="1"/>
        <v>2249010</v>
      </c>
      <c r="G96" s="142">
        <v>251201</v>
      </c>
      <c r="H96" s="142">
        <v>0</v>
      </c>
      <c r="I96" s="142">
        <v>0</v>
      </c>
      <c r="J96" s="142">
        <v>0</v>
      </c>
      <c r="K96" s="111">
        <v>89</v>
      </c>
    </row>
    <row r="97" spans="1:11" x14ac:dyDescent="0.2">
      <c r="A97" s="111">
        <v>90</v>
      </c>
      <c r="B97" s="111" t="s">
        <v>193</v>
      </c>
      <c r="C97" s="147">
        <v>830392</v>
      </c>
      <c r="D97" s="147">
        <v>17480</v>
      </c>
      <c r="E97" s="147">
        <v>109020</v>
      </c>
      <c r="F97" s="142">
        <f t="shared" si="1"/>
        <v>956892</v>
      </c>
      <c r="G97" s="147">
        <v>0</v>
      </c>
      <c r="H97" s="147">
        <v>49661</v>
      </c>
      <c r="I97" s="147">
        <v>0</v>
      </c>
      <c r="J97" s="147">
        <v>15393</v>
      </c>
      <c r="K97" s="111">
        <v>90</v>
      </c>
    </row>
    <row r="98" spans="1:11" x14ac:dyDescent="0.2">
      <c r="A98" s="111">
        <v>91</v>
      </c>
      <c r="B98" s="111" t="s">
        <v>194</v>
      </c>
      <c r="C98" s="142">
        <v>3810330</v>
      </c>
      <c r="D98" s="142">
        <v>16770</v>
      </c>
      <c r="E98" s="142">
        <v>121596</v>
      </c>
      <c r="F98" s="142">
        <f t="shared" si="1"/>
        <v>3948696</v>
      </c>
      <c r="G98" s="142">
        <v>52920</v>
      </c>
      <c r="H98" s="142">
        <v>18515</v>
      </c>
      <c r="I98" s="142">
        <v>0</v>
      </c>
      <c r="J98" s="142">
        <v>0</v>
      </c>
      <c r="K98" s="111">
        <v>91</v>
      </c>
    </row>
    <row r="99" spans="1:11" x14ac:dyDescent="0.2">
      <c r="A99" s="111">
        <v>92</v>
      </c>
      <c r="B99" s="111" t="s">
        <v>195</v>
      </c>
      <c r="C99" s="142">
        <v>734797</v>
      </c>
      <c r="D99" s="142">
        <v>20200</v>
      </c>
      <c r="E99" s="142">
        <v>39891</v>
      </c>
      <c r="F99" s="142">
        <f t="shared" si="1"/>
        <v>794888</v>
      </c>
      <c r="G99" s="142">
        <v>0</v>
      </c>
      <c r="H99" s="142">
        <v>0</v>
      </c>
      <c r="I99" s="142">
        <v>0</v>
      </c>
      <c r="J99" s="142">
        <v>6705</v>
      </c>
      <c r="K99" s="111">
        <v>92</v>
      </c>
    </row>
    <row r="100" spans="1:11" x14ac:dyDescent="0.2">
      <c r="A100" s="111">
        <v>93</v>
      </c>
      <c r="B100" s="111" t="s">
        <v>196</v>
      </c>
      <c r="C100" s="142">
        <v>5891615</v>
      </c>
      <c r="D100" s="142">
        <v>0</v>
      </c>
      <c r="E100" s="142">
        <v>114148</v>
      </c>
      <c r="F100" s="142">
        <f t="shared" si="1"/>
        <v>6005763</v>
      </c>
      <c r="G100" s="142">
        <v>1529593</v>
      </c>
      <c r="H100" s="142">
        <v>0</v>
      </c>
      <c r="I100" s="142">
        <v>1031550</v>
      </c>
      <c r="J100" s="142">
        <v>459883</v>
      </c>
      <c r="K100" s="111">
        <v>93</v>
      </c>
    </row>
    <row r="101" spans="1:11" x14ac:dyDescent="0.2">
      <c r="A101" s="111">
        <v>94</v>
      </c>
      <c r="B101" s="111" t="s">
        <v>197</v>
      </c>
      <c r="C101" s="142">
        <v>727559</v>
      </c>
      <c r="D101" s="142">
        <v>6000</v>
      </c>
      <c r="E101" s="142">
        <v>57270</v>
      </c>
      <c r="F101" s="142">
        <f t="shared" si="1"/>
        <v>790829</v>
      </c>
      <c r="G101" s="142">
        <v>843421</v>
      </c>
      <c r="H101" s="142">
        <v>0</v>
      </c>
      <c r="I101" s="142">
        <v>0</v>
      </c>
      <c r="J101" s="142">
        <v>4553</v>
      </c>
      <c r="K101" s="111">
        <v>94</v>
      </c>
    </row>
    <row r="102" spans="1:11" x14ac:dyDescent="0.2">
      <c r="A102" s="108">
        <v>95</v>
      </c>
      <c r="B102" s="111" t="s">
        <v>198</v>
      </c>
      <c r="C102" s="143">
        <v>6942338</v>
      </c>
      <c r="D102" s="143">
        <v>1600658</v>
      </c>
      <c r="E102" s="143">
        <v>50495</v>
      </c>
      <c r="F102" s="143">
        <f t="shared" si="1"/>
        <v>8593491</v>
      </c>
      <c r="G102" s="143">
        <v>5777</v>
      </c>
      <c r="H102" s="143">
        <v>21663</v>
      </c>
      <c r="I102" s="143">
        <v>0</v>
      </c>
      <c r="J102" s="143">
        <v>430998</v>
      </c>
      <c r="K102" s="108">
        <v>95</v>
      </c>
    </row>
    <row r="103" spans="1:11" x14ac:dyDescent="0.2">
      <c r="A103" s="108">
        <f>A102</f>
        <v>95</v>
      </c>
      <c r="B103" s="109" t="s">
        <v>107</v>
      </c>
      <c r="C103" s="144">
        <f t="shared" ref="C103:J103" si="2">SUM(C8:C102)</f>
        <v>791822239</v>
      </c>
      <c r="D103" s="144">
        <f t="shared" si="2"/>
        <v>24093821</v>
      </c>
      <c r="E103" s="144">
        <f t="shared" si="2"/>
        <v>8982387</v>
      </c>
      <c r="F103" s="144">
        <f t="shared" si="2"/>
        <v>824898447</v>
      </c>
      <c r="G103" s="144">
        <f t="shared" si="2"/>
        <v>106375945</v>
      </c>
      <c r="H103" s="144">
        <f t="shared" si="2"/>
        <v>14398403</v>
      </c>
      <c r="I103" s="144">
        <f t="shared" si="2"/>
        <v>119110805</v>
      </c>
      <c r="J103" s="144">
        <f t="shared" si="2"/>
        <v>165262284</v>
      </c>
      <c r="K103" s="108">
        <f>K102</f>
        <v>95</v>
      </c>
    </row>
    <row r="104" spans="1:11" x14ac:dyDescent="0.2">
      <c r="A104" s="148"/>
      <c r="B104" s="91"/>
      <c r="C104" s="92"/>
      <c r="D104" s="92"/>
      <c r="E104" s="92"/>
      <c r="F104" s="92"/>
      <c r="G104" s="92"/>
      <c r="H104" s="92"/>
      <c r="I104" s="92"/>
      <c r="J104" s="92"/>
      <c r="K104" s="92"/>
    </row>
    <row r="105" spans="1:11" x14ac:dyDescent="0.2">
      <c r="A105" s="148"/>
      <c r="B105" s="111"/>
      <c r="C105" s="92"/>
      <c r="D105" s="92"/>
      <c r="E105" s="92"/>
      <c r="F105" s="92"/>
      <c r="G105" s="92"/>
      <c r="H105" s="92"/>
      <c r="I105" s="92"/>
      <c r="J105" s="92"/>
      <c r="K105" s="92"/>
    </row>
  </sheetData>
  <printOptions gridLines="1"/>
  <pageMargins left="0.75" right="0.75" top="0.25" bottom="0.25" header="0.3" footer="0.3"/>
  <pageSetup paperSize="5"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zoomScaleNormal="100" workbookViewId="0"/>
  </sheetViews>
  <sheetFormatPr defaultRowHeight="11.25" x14ac:dyDescent="0.2"/>
  <cols>
    <col min="1" max="1" width="4.5" style="93" bestFit="1" customWidth="1"/>
    <col min="2" max="2" width="14.6640625" style="93" customWidth="1"/>
    <col min="3" max="3" width="22" style="93" bestFit="1" customWidth="1"/>
    <col min="4" max="4" width="16.5" style="93" customWidth="1"/>
    <col min="5" max="5" width="18.6640625" style="93" customWidth="1"/>
    <col min="6" max="6" width="12.5" style="93" bestFit="1" customWidth="1"/>
    <col min="7" max="7" width="21" style="93" customWidth="1"/>
    <col min="8" max="8" width="11.5" style="93" bestFit="1" customWidth="1"/>
    <col min="9" max="9" width="10.6640625" style="93" bestFit="1" customWidth="1"/>
    <col min="10" max="10" width="12.83203125" style="93" bestFit="1" customWidth="1"/>
    <col min="11" max="11" width="12.6640625" style="93" bestFit="1" customWidth="1"/>
    <col min="12" max="16384" width="9.33203125" style="93"/>
  </cols>
  <sheetData>
    <row r="1" spans="1:11" ht="12" x14ac:dyDescent="0.2">
      <c r="A1" s="90" t="s">
        <v>46</v>
      </c>
      <c r="B1" s="140"/>
      <c r="C1" s="90"/>
      <c r="D1" s="90"/>
      <c r="E1" s="90"/>
      <c r="F1" s="90"/>
      <c r="G1" s="90"/>
      <c r="H1" s="90"/>
      <c r="I1" s="90"/>
      <c r="J1" s="90"/>
      <c r="K1" s="90"/>
    </row>
    <row r="2" spans="1:11" ht="12" x14ac:dyDescent="0.2">
      <c r="A2" s="94" t="s">
        <v>340</v>
      </c>
      <c r="B2" s="90"/>
      <c r="C2" s="90"/>
      <c r="D2" s="90"/>
      <c r="E2" s="90"/>
      <c r="F2" s="118"/>
      <c r="G2" s="119"/>
      <c r="H2" s="90"/>
      <c r="I2" s="90"/>
      <c r="J2" s="135"/>
      <c r="K2" s="118"/>
    </row>
    <row r="3" spans="1:11" ht="12" x14ac:dyDescent="0.2">
      <c r="A3" s="95" t="s">
        <v>48</v>
      </c>
      <c r="B3" s="90"/>
      <c r="C3" s="90"/>
      <c r="D3" s="90"/>
      <c r="E3" s="90"/>
      <c r="F3" s="118"/>
      <c r="G3" s="119"/>
      <c r="H3" s="90"/>
      <c r="I3" s="90"/>
      <c r="J3" s="135"/>
      <c r="K3" s="118"/>
    </row>
    <row r="4" spans="1:11" ht="12" x14ac:dyDescent="0.2">
      <c r="A4" s="95"/>
      <c r="B4" s="90"/>
      <c r="C4" s="90"/>
      <c r="D4" s="90"/>
      <c r="E4" s="90"/>
      <c r="F4" s="118"/>
      <c r="G4" s="119"/>
      <c r="H4" s="90"/>
      <c r="I4" s="90"/>
      <c r="J4" s="135"/>
      <c r="K4" s="118"/>
    </row>
    <row r="5" spans="1:11" x14ac:dyDescent="0.2">
      <c r="A5" s="91"/>
      <c r="B5" s="91"/>
      <c r="C5" s="91"/>
      <c r="D5" s="91"/>
      <c r="E5" s="91"/>
      <c r="F5" s="91"/>
      <c r="K5" s="91"/>
    </row>
    <row r="6" spans="1:11" x14ac:dyDescent="0.2">
      <c r="A6" s="91"/>
      <c r="B6" s="91"/>
      <c r="C6" s="91"/>
      <c r="D6" s="91"/>
      <c r="E6" s="91"/>
      <c r="F6" s="91"/>
      <c r="G6" s="97" t="s">
        <v>290</v>
      </c>
      <c r="H6" s="97"/>
      <c r="I6" s="97"/>
      <c r="J6" s="97"/>
      <c r="K6" s="91"/>
    </row>
    <row r="7" spans="1:11" s="102" customFormat="1" ht="22.5" x14ac:dyDescent="0.2">
      <c r="A7" s="100" t="s">
        <v>55</v>
      </c>
      <c r="B7" s="100" t="s">
        <v>57</v>
      </c>
      <c r="C7" s="123" t="s">
        <v>341</v>
      </c>
      <c r="D7" s="123" t="s">
        <v>342</v>
      </c>
      <c r="E7" s="123" t="s">
        <v>343</v>
      </c>
      <c r="F7" s="100" t="s">
        <v>107</v>
      </c>
      <c r="G7" s="123" t="s">
        <v>301</v>
      </c>
      <c r="H7" s="123" t="s">
        <v>59</v>
      </c>
      <c r="I7" s="123" t="s">
        <v>60</v>
      </c>
      <c r="J7" s="123" t="s">
        <v>302</v>
      </c>
      <c r="K7" s="100" t="s">
        <v>55</v>
      </c>
    </row>
    <row r="8" spans="1:11" x14ac:dyDescent="0.2">
      <c r="A8" s="91">
        <v>1</v>
      </c>
      <c r="B8" s="91" t="s">
        <v>199</v>
      </c>
      <c r="C8" s="141">
        <v>1054210</v>
      </c>
      <c r="D8" s="141">
        <v>0</v>
      </c>
      <c r="E8" s="141">
        <v>0</v>
      </c>
      <c r="F8" s="141">
        <f t="shared" ref="F8:F45" si="0">(C8+D8+E8)</f>
        <v>1054210</v>
      </c>
      <c r="G8" s="141">
        <v>51490</v>
      </c>
      <c r="H8" s="141">
        <v>0</v>
      </c>
      <c r="I8" s="141">
        <v>0</v>
      </c>
      <c r="J8" s="141">
        <v>0</v>
      </c>
      <c r="K8" s="111">
        <v>1</v>
      </c>
    </row>
    <row r="9" spans="1:11" x14ac:dyDescent="0.2">
      <c r="A9" s="91">
        <v>2</v>
      </c>
      <c r="B9" s="91" t="s">
        <v>200</v>
      </c>
      <c r="C9" s="142">
        <v>653139</v>
      </c>
      <c r="D9" s="142">
        <v>0</v>
      </c>
      <c r="E9" s="142">
        <v>0</v>
      </c>
      <c r="F9" s="142">
        <f t="shared" si="0"/>
        <v>653139</v>
      </c>
      <c r="G9" s="142">
        <v>3239</v>
      </c>
      <c r="H9" s="142">
        <v>5000</v>
      </c>
      <c r="I9" s="142">
        <v>0</v>
      </c>
      <c r="J9" s="142">
        <v>0</v>
      </c>
      <c r="K9" s="111">
        <v>2</v>
      </c>
    </row>
    <row r="10" spans="1:11" x14ac:dyDescent="0.2">
      <c r="A10" s="91">
        <v>3</v>
      </c>
      <c r="B10" s="91" t="s">
        <v>117</v>
      </c>
      <c r="C10" s="142">
        <v>170597</v>
      </c>
      <c r="D10" s="142">
        <v>0</v>
      </c>
      <c r="E10" s="142">
        <v>0</v>
      </c>
      <c r="F10" s="142">
        <f t="shared" si="0"/>
        <v>170597</v>
      </c>
      <c r="G10" s="142">
        <v>0</v>
      </c>
      <c r="H10" s="142">
        <v>0</v>
      </c>
      <c r="I10" s="142">
        <v>0</v>
      </c>
      <c r="J10" s="142">
        <v>0</v>
      </c>
      <c r="K10" s="111">
        <v>3</v>
      </c>
    </row>
    <row r="11" spans="1:11" x14ac:dyDescent="0.2">
      <c r="A11" s="91">
        <v>4</v>
      </c>
      <c r="B11" s="91" t="s">
        <v>201</v>
      </c>
      <c r="C11" s="142">
        <v>153710</v>
      </c>
      <c r="D11" s="142">
        <v>0</v>
      </c>
      <c r="E11" s="142">
        <v>0</v>
      </c>
      <c r="F11" s="142">
        <f t="shared" si="0"/>
        <v>153710</v>
      </c>
      <c r="G11" s="142">
        <v>0</v>
      </c>
      <c r="H11" s="142">
        <v>0</v>
      </c>
      <c r="I11" s="142">
        <v>0</v>
      </c>
      <c r="J11" s="142">
        <v>51933</v>
      </c>
      <c r="K11" s="111">
        <v>4</v>
      </c>
    </row>
    <row r="12" spans="1:11" x14ac:dyDescent="0.2">
      <c r="A12" s="91">
        <v>5</v>
      </c>
      <c r="B12" s="91" t="s">
        <v>202</v>
      </c>
      <c r="C12" s="142">
        <v>4402</v>
      </c>
      <c r="D12" s="142">
        <v>0</v>
      </c>
      <c r="E12" s="142">
        <v>0</v>
      </c>
      <c r="F12" s="142">
        <f t="shared" si="0"/>
        <v>4402</v>
      </c>
      <c r="G12" s="142">
        <v>0</v>
      </c>
      <c r="H12" s="142">
        <v>0</v>
      </c>
      <c r="I12" s="142">
        <v>0</v>
      </c>
      <c r="J12" s="142">
        <v>0</v>
      </c>
      <c r="K12" s="111">
        <v>5</v>
      </c>
    </row>
    <row r="13" spans="1:11" x14ac:dyDescent="0.2">
      <c r="A13" s="91">
        <v>6</v>
      </c>
      <c r="B13" s="91" t="s">
        <v>203</v>
      </c>
      <c r="C13" s="142">
        <v>3226892</v>
      </c>
      <c r="D13" s="142">
        <v>0</v>
      </c>
      <c r="E13" s="142">
        <v>0</v>
      </c>
      <c r="F13" s="142">
        <f t="shared" si="0"/>
        <v>3226892</v>
      </c>
      <c r="G13" s="142">
        <v>0</v>
      </c>
      <c r="H13" s="142">
        <v>0</v>
      </c>
      <c r="I13" s="142">
        <v>553855</v>
      </c>
      <c r="J13" s="142">
        <v>6289</v>
      </c>
      <c r="K13" s="111">
        <v>6</v>
      </c>
    </row>
    <row r="14" spans="1:11" x14ac:dyDescent="0.2">
      <c r="A14" s="91">
        <v>7</v>
      </c>
      <c r="B14" s="91" t="s">
        <v>204</v>
      </c>
      <c r="C14" s="142">
        <v>461565</v>
      </c>
      <c r="D14" s="142">
        <v>0</v>
      </c>
      <c r="E14" s="142">
        <v>0</v>
      </c>
      <c r="F14" s="142">
        <f t="shared" si="0"/>
        <v>461565</v>
      </c>
      <c r="G14" s="142">
        <v>96456</v>
      </c>
      <c r="H14" s="142">
        <v>277400</v>
      </c>
      <c r="I14" s="142">
        <v>0</v>
      </c>
      <c r="J14" s="142">
        <v>40021</v>
      </c>
      <c r="K14" s="111">
        <v>7</v>
      </c>
    </row>
    <row r="15" spans="1:11" x14ac:dyDescent="0.2">
      <c r="A15" s="91">
        <v>8</v>
      </c>
      <c r="B15" s="91" t="s">
        <v>205</v>
      </c>
      <c r="C15" s="142">
        <v>225657</v>
      </c>
      <c r="D15" s="142">
        <v>0</v>
      </c>
      <c r="E15" s="142">
        <v>0</v>
      </c>
      <c r="F15" s="142">
        <f t="shared" si="0"/>
        <v>225657</v>
      </c>
      <c r="G15" s="142">
        <v>0</v>
      </c>
      <c r="H15" s="142">
        <v>0</v>
      </c>
      <c r="I15" s="142">
        <v>0</v>
      </c>
      <c r="J15" s="142">
        <v>0</v>
      </c>
      <c r="K15" s="111">
        <v>8</v>
      </c>
    </row>
    <row r="16" spans="1:11" x14ac:dyDescent="0.2">
      <c r="A16" s="91">
        <v>9</v>
      </c>
      <c r="B16" s="91" t="s">
        <v>206</v>
      </c>
      <c r="C16" s="142">
        <v>188409</v>
      </c>
      <c r="D16" s="142">
        <v>0</v>
      </c>
      <c r="E16" s="142">
        <v>0</v>
      </c>
      <c r="F16" s="142">
        <f t="shared" si="0"/>
        <v>188409</v>
      </c>
      <c r="G16" s="142">
        <v>0</v>
      </c>
      <c r="H16" s="142">
        <v>0</v>
      </c>
      <c r="I16" s="142">
        <v>0</v>
      </c>
      <c r="J16" s="142">
        <v>11161</v>
      </c>
      <c r="K16" s="111">
        <v>9</v>
      </c>
    </row>
    <row r="17" spans="1:11" x14ac:dyDescent="0.2">
      <c r="A17" s="91">
        <v>10</v>
      </c>
      <c r="B17" s="91" t="s">
        <v>207</v>
      </c>
      <c r="C17" s="142">
        <v>23989</v>
      </c>
      <c r="D17" s="142">
        <v>0</v>
      </c>
      <c r="E17" s="142">
        <v>0</v>
      </c>
      <c r="F17" s="142">
        <f t="shared" si="0"/>
        <v>23989</v>
      </c>
      <c r="G17" s="142">
        <v>0</v>
      </c>
      <c r="H17" s="142">
        <v>0</v>
      </c>
      <c r="I17" s="142">
        <v>0</v>
      </c>
      <c r="J17" s="142">
        <v>0</v>
      </c>
      <c r="K17" s="111">
        <v>10</v>
      </c>
    </row>
    <row r="18" spans="1:11" x14ac:dyDescent="0.2">
      <c r="A18" s="91">
        <v>11</v>
      </c>
      <c r="B18" s="91" t="s">
        <v>208</v>
      </c>
      <c r="C18" s="142">
        <v>1383223</v>
      </c>
      <c r="D18" s="142">
        <v>0</v>
      </c>
      <c r="E18" s="142">
        <v>0</v>
      </c>
      <c r="F18" s="142">
        <f t="shared" si="0"/>
        <v>1383223</v>
      </c>
      <c r="G18" s="142">
        <v>0</v>
      </c>
      <c r="H18" s="142">
        <v>440992</v>
      </c>
      <c r="I18" s="142">
        <v>0</v>
      </c>
      <c r="J18" s="142">
        <v>0</v>
      </c>
      <c r="K18" s="111">
        <v>11</v>
      </c>
    </row>
    <row r="19" spans="1:11" x14ac:dyDescent="0.2">
      <c r="A19" s="91">
        <v>12</v>
      </c>
      <c r="B19" s="93" t="s">
        <v>209</v>
      </c>
      <c r="C19" s="142">
        <v>479186</v>
      </c>
      <c r="D19" s="142">
        <v>0</v>
      </c>
      <c r="E19" s="142">
        <v>0</v>
      </c>
      <c r="F19" s="142">
        <f t="shared" si="0"/>
        <v>479186</v>
      </c>
      <c r="G19" s="142">
        <v>50000</v>
      </c>
      <c r="H19" s="142">
        <v>292005</v>
      </c>
      <c r="I19" s="142">
        <v>0</v>
      </c>
      <c r="J19" s="142">
        <v>0</v>
      </c>
      <c r="K19" s="111">
        <v>12</v>
      </c>
    </row>
    <row r="20" spans="1:11" x14ac:dyDescent="0.2">
      <c r="A20" s="91">
        <v>13</v>
      </c>
      <c r="B20" s="91" t="s">
        <v>210</v>
      </c>
      <c r="C20" s="142">
        <v>939320</v>
      </c>
      <c r="D20" s="142">
        <v>1550</v>
      </c>
      <c r="E20" s="142">
        <v>0</v>
      </c>
      <c r="F20" s="142">
        <f t="shared" si="0"/>
        <v>940870</v>
      </c>
      <c r="G20" s="142">
        <v>2196</v>
      </c>
      <c r="H20" s="142">
        <v>420876</v>
      </c>
      <c r="I20" s="142">
        <v>109391</v>
      </c>
      <c r="J20" s="142">
        <v>0</v>
      </c>
      <c r="K20" s="111">
        <v>13</v>
      </c>
    </row>
    <row r="21" spans="1:11" x14ac:dyDescent="0.2">
      <c r="A21" s="91">
        <v>14</v>
      </c>
      <c r="B21" s="91" t="s">
        <v>131</v>
      </c>
      <c r="C21" s="142">
        <v>1329651</v>
      </c>
      <c r="D21" s="142">
        <v>0</v>
      </c>
      <c r="E21" s="142">
        <v>0</v>
      </c>
      <c r="F21" s="142">
        <f t="shared" si="0"/>
        <v>1329651</v>
      </c>
      <c r="G21" s="142">
        <v>0</v>
      </c>
      <c r="H21" s="142">
        <v>0</v>
      </c>
      <c r="I21" s="142">
        <v>0</v>
      </c>
      <c r="J21" s="142">
        <v>0</v>
      </c>
      <c r="K21" s="111">
        <v>14</v>
      </c>
    </row>
    <row r="22" spans="1:11" x14ac:dyDescent="0.2">
      <c r="A22" s="91">
        <v>15</v>
      </c>
      <c r="B22" s="91" t="s">
        <v>211</v>
      </c>
      <c r="C22" s="142">
        <v>183444</v>
      </c>
      <c r="D22" s="142">
        <v>0</v>
      </c>
      <c r="E22" s="142">
        <v>0</v>
      </c>
      <c r="F22" s="142">
        <f t="shared" si="0"/>
        <v>183444</v>
      </c>
      <c r="G22" s="142">
        <v>0</v>
      </c>
      <c r="H22" s="142">
        <v>0</v>
      </c>
      <c r="I22" s="142">
        <v>297675</v>
      </c>
      <c r="J22" s="142">
        <v>0</v>
      </c>
      <c r="K22" s="111">
        <v>15</v>
      </c>
    </row>
    <row r="23" spans="1:11" x14ac:dyDescent="0.2">
      <c r="A23" s="91">
        <v>16</v>
      </c>
      <c r="B23" s="91" t="s">
        <v>212</v>
      </c>
      <c r="C23" s="142">
        <v>575230</v>
      </c>
      <c r="D23" s="142">
        <v>0</v>
      </c>
      <c r="E23" s="142">
        <v>0</v>
      </c>
      <c r="F23" s="142">
        <f t="shared" si="0"/>
        <v>575230</v>
      </c>
      <c r="G23" s="142">
        <v>277400</v>
      </c>
      <c r="H23" s="142">
        <v>0</v>
      </c>
      <c r="I23" s="142">
        <v>0</v>
      </c>
      <c r="J23" s="142">
        <v>0</v>
      </c>
      <c r="K23" s="111">
        <v>16</v>
      </c>
    </row>
    <row r="24" spans="1:11" x14ac:dyDescent="0.2">
      <c r="A24" s="91">
        <v>17</v>
      </c>
      <c r="B24" s="91" t="s">
        <v>213</v>
      </c>
      <c r="C24" s="142">
        <v>1233985</v>
      </c>
      <c r="D24" s="142">
        <v>0</v>
      </c>
      <c r="E24" s="142">
        <v>0</v>
      </c>
      <c r="F24" s="142">
        <f t="shared" si="0"/>
        <v>1233985</v>
      </c>
      <c r="G24" s="142">
        <v>0</v>
      </c>
      <c r="H24" s="142">
        <v>0</v>
      </c>
      <c r="I24" s="142">
        <v>0</v>
      </c>
      <c r="J24" s="142">
        <v>41280</v>
      </c>
      <c r="K24" s="111">
        <v>17</v>
      </c>
    </row>
    <row r="25" spans="1:11" x14ac:dyDescent="0.2">
      <c r="A25" s="91">
        <v>18</v>
      </c>
      <c r="B25" s="91" t="s">
        <v>214</v>
      </c>
      <c r="C25" s="142">
        <v>1763753</v>
      </c>
      <c r="D25" s="142">
        <v>0</v>
      </c>
      <c r="E25" s="142">
        <v>0</v>
      </c>
      <c r="F25" s="142">
        <f t="shared" si="0"/>
        <v>1763753</v>
      </c>
      <c r="G25" s="142">
        <v>0</v>
      </c>
      <c r="H25" s="142">
        <v>0</v>
      </c>
      <c r="I25" s="142">
        <v>0</v>
      </c>
      <c r="J25" s="142">
        <v>0</v>
      </c>
      <c r="K25" s="111">
        <v>18</v>
      </c>
    </row>
    <row r="26" spans="1:11" x14ac:dyDescent="0.2">
      <c r="A26" s="91">
        <v>19</v>
      </c>
      <c r="B26" s="91" t="s">
        <v>215</v>
      </c>
      <c r="C26" s="142">
        <v>3831575</v>
      </c>
      <c r="D26" s="142">
        <v>0</v>
      </c>
      <c r="E26" s="142">
        <v>0</v>
      </c>
      <c r="F26" s="142">
        <f t="shared" si="0"/>
        <v>3831575</v>
      </c>
      <c r="G26" s="142">
        <v>82780</v>
      </c>
      <c r="H26" s="142">
        <v>0</v>
      </c>
      <c r="I26" s="142">
        <v>0</v>
      </c>
      <c r="J26" s="142">
        <v>932</v>
      </c>
      <c r="K26" s="111">
        <v>19</v>
      </c>
    </row>
    <row r="27" spans="1:11" x14ac:dyDescent="0.2">
      <c r="A27" s="91">
        <v>20</v>
      </c>
      <c r="B27" s="91" t="s">
        <v>216</v>
      </c>
      <c r="C27" s="142">
        <v>65689</v>
      </c>
      <c r="D27" s="142">
        <v>0</v>
      </c>
      <c r="E27" s="142">
        <v>0</v>
      </c>
      <c r="F27" s="142">
        <f t="shared" si="0"/>
        <v>65689</v>
      </c>
      <c r="G27" s="142">
        <v>0</v>
      </c>
      <c r="H27" s="142">
        <v>0</v>
      </c>
      <c r="I27" s="142">
        <v>0</v>
      </c>
      <c r="J27" s="142">
        <v>0</v>
      </c>
      <c r="K27" s="111">
        <v>20</v>
      </c>
    </row>
    <row r="28" spans="1:11" x14ac:dyDescent="0.2">
      <c r="A28" s="91">
        <v>21</v>
      </c>
      <c r="B28" s="91" t="s">
        <v>217</v>
      </c>
      <c r="C28" s="142">
        <v>434622</v>
      </c>
      <c r="D28" s="142">
        <v>0</v>
      </c>
      <c r="E28" s="142">
        <v>0</v>
      </c>
      <c r="F28" s="142">
        <f t="shared" si="0"/>
        <v>434622</v>
      </c>
      <c r="G28" s="142">
        <v>0</v>
      </c>
      <c r="H28" s="142">
        <v>22665</v>
      </c>
      <c r="I28" s="142">
        <v>0</v>
      </c>
      <c r="J28" s="142">
        <v>4794</v>
      </c>
      <c r="K28" s="111">
        <v>21</v>
      </c>
    </row>
    <row r="29" spans="1:11" x14ac:dyDescent="0.2">
      <c r="A29" s="91">
        <v>22</v>
      </c>
      <c r="B29" s="93" t="s">
        <v>171</v>
      </c>
      <c r="C29" s="142">
        <v>120146</v>
      </c>
      <c r="D29" s="142">
        <v>0</v>
      </c>
      <c r="E29" s="142">
        <v>0</v>
      </c>
      <c r="F29" s="142">
        <f t="shared" si="0"/>
        <v>120146</v>
      </c>
      <c r="G29" s="142">
        <v>0</v>
      </c>
      <c r="H29" s="142">
        <v>0</v>
      </c>
      <c r="I29" s="142">
        <v>0</v>
      </c>
      <c r="J29" s="142">
        <v>0</v>
      </c>
      <c r="K29" s="111">
        <v>22</v>
      </c>
    </row>
    <row r="30" spans="1:11" x14ac:dyDescent="0.2">
      <c r="A30" s="91">
        <v>23</v>
      </c>
      <c r="B30" s="91" t="s">
        <v>179</v>
      </c>
      <c r="C30" s="142">
        <v>819737</v>
      </c>
      <c r="D30" s="142">
        <v>0</v>
      </c>
      <c r="E30" s="142">
        <v>0</v>
      </c>
      <c r="F30" s="142">
        <f t="shared" si="0"/>
        <v>819737</v>
      </c>
      <c r="G30" s="142">
        <v>0</v>
      </c>
      <c r="H30" s="142">
        <v>419184</v>
      </c>
      <c r="I30" s="142">
        <v>0</v>
      </c>
      <c r="J30" s="142">
        <v>0</v>
      </c>
      <c r="K30" s="111">
        <v>23</v>
      </c>
    </row>
    <row r="31" spans="1:11" x14ac:dyDescent="0.2">
      <c r="A31" s="91">
        <v>24</v>
      </c>
      <c r="B31" s="105" t="s">
        <v>218</v>
      </c>
      <c r="C31" s="142">
        <v>526174</v>
      </c>
      <c r="D31" s="142">
        <v>1209</v>
      </c>
      <c r="E31" s="142">
        <v>0</v>
      </c>
      <c r="F31" s="142">
        <f t="shared" si="0"/>
        <v>527383</v>
      </c>
      <c r="G31" s="142">
        <v>0</v>
      </c>
      <c r="H31" s="142">
        <v>0</v>
      </c>
      <c r="I31" s="142">
        <v>0</v>
      </c>
      <c r="J31" s="142">
        <v>0</v>
      </c>
      <c r="K31" s="111">
        <v>24</v>
      </c>
    </row>
    <row r="32" spans="1:11" x14ac:dyDescent="0.2">
      <c r="A32" s="91">
        <v>25</v>
      </c>
      <c r="B32" s="91" t="s">
        <v>219</v>
      </c>
      <c r="C32" s="142">
        <v>25850</v>
      </c>
      <c r="D32" s="142">
        <v>0</v>
      </c>
      <c r="E32" s="142">
        <v>0</v>
      </c>
      <c r="F32" s="142">
        <f t="shared" si="0"/>
        <v>25850</v>
      </c>
      <c r="G32" s="142">
        <v>0</v>
      </c>
      <c r="H32" s="142">
        <v>0</v>
      </c>
      <c r="I32" s="142">
        <v>0</v>
      </c>
      <c r="J32" s="142">
        <v>0</v>
      </c>
      <c r="K32" s="111">
        <v>25</v>
      </c>
    </row>
    <row r="33" spans="1:11" x14ac:dyDescent="0.2">
      <c r="A33" s="91">
        <v>26</v>
      </c>
      <c r="B33" s="91" t="s">
        <v>220</v>
      </c>
      <c r="C33" s="142">
        <v>441099</v>
      </c>
      <c r="D33" s="142">
        <v>0</v>
      </c>
      <c r="E33" s="142">
        <v>0</v>
      </c>
      <c r="F33" s="142">
        <f t="shared" si="0"/>
        <v>441099</v>
      </c>
      <c r="G33" s="142">
        <v>0</v>
      </c>
      <c r="H33" s="142">
        <v>0</v>
      </c>
      <c r="I33" s="142">
        <v>0</v>
      </c>
      <c r="J33" s="142">
        <v>0</v>
      </c>
      <c r="K33" s="111">
        <v>26</v>
      </c>
    </row>
    <row r="34" spans="1:11" x14ac:dyDescent="0.2">
      <c r="A34" s="91">
        <v>27</v>
      </c>
      <c r="B34" s="91" t="s">
        <v>221</v>
      </c>
      <c r="C34" s="142">
        <v>1668372</v>
      </c>
      <c r="D34" s="142">
        <v>0</v>
      </c>
      <c r="E34" s="142">
        <v>0</v>
      </c>
      <c r="F34" s="142">
        <f t="shared" si="0"/>
        <v>1668372</v>
      </c>
      <c r="G34" s="142">
        <v>2250</v>
      </c>
      <c r="H34" s="142">
        <v>521185</v>
      </c>
      <c r="I34" s="142">
        <v>0</v>
      </c>
      <c r="J34" s="142">
        <v>0</v>
      </c>
      <c r="K34" s="111">
        <v>27</v>
      </c>
    </row>
    <row r="35" spans="1:11" x14ac:dyDescent="0.2">
      <c r="A35" s="91">
        <v>28</v>
      </c>
      <c r="B35" s="91" t="s">
        <v>222</v>
      </c>
      <c r="C35" s="142">
        <v>423134</v>
      </c>
      <c r="D35" s="142">
        <v>0</v>
      </c>
      <c r="E35" s="142">
        <v>0</v>
      </c>
      <c r="F35" s="142">
        <f t="shared" si="0"/>
        <v>423134</v>
      </c>
      <c r="G35" s="142">
        <v>3000</v>
      </c>
      <c r="H35" s="142">
        <v>0</v>
      </c>
      <c r="I35" s="142">
        <v>0</v>
      </c>
      <c r="J35" s="142">
        <v>0</v>
      </c>
      <c r="K35" s="111">
        <v>28</v>
      </c>
    </row>
    <row r="36" spans="1:11" x14ac:dyDescent="0.2">
      <c r="A36" s="91">
        <v>29</v>
      </c>
      <c r="B36" s="91" t="s">
        <v>223</v>
      </c>
      <c r="C36" s="142">
        <v>609776</v>
      </c>
      <c r="D36" s="142">
        <v>0</v>
      </c>
      <c r="E36" s="142">
        <v>0</v>
      </c>
      <c r="F36" s="142">
        <f t="shared" si="0"/>
        <v>609776</v>
      </c>
      <c r="G36" s="142">
        <v>0</v>
      </c>
      <c r="H36" s="142">
        <v>0</v>
      </c>
      <c r="I36" s="142">
        <v>0</v>
      </c>
      <c r="J36" s="142">
        <v>0</v>
      </c>
      <c r="K36" s="111">
        <v>29</v>
      </c>
    </row>
    <row r="37" spans="1:11" x14ac:dyDescent="0.2">
      <c r="A37" s="91">
        <v>30</v>
      </c>
      <c r="B37" s="91" t="s">
        <v>224</v>
      </c>
      <c r="C37" s="142">
        <v>85674</v>
      </c>
      <c r="D37" s="142">
        <v>0</v>
      </c>
      <c r="E37" s="142">
        <v>0</v>
      </c>
      <c r="F37" s="142">
        <f t="shared" si="0"/>
        <v>85674</v>
      </c>
      <c r="G37" s="142">
        <v>1005</v>
      </c>
      <c r="H37" s="142">
        <v>0</v>
      </c>
      <c r="I37" s="142">
        <v>0</v>
      </c>
      <c r="J37" s="142">
        <v>0</v>
      </c>
      <c r="K37" s="111">
        <v>30</v>
      </c>
    </row>
    <row r="38" spans="1:11" x14ac:dyDescent="0.2">
      <c r="A38" s="91">
        <v>31</v>
      </c>
      <c r="B38" s="91" t="s">
        <v>192</v>
      </c>
      <c r="C38" s="142">
        <v>43809</v>
      </c>
      <c r="D38" s="142">
        <v>0</v>
      </c>
      <c r="E38" s="142">
        <v>0</v>
      </c>
      <c r="F38" s="142">
        <f t="shared" si="0"/>
        <v>43809</v>
      </c>
      <c r="G38" s="142">
        <v>0</v>
      </c>
      <c r="H38" s="142">
        <v>0</v>
      </c>
      <c r="I38" s="142">
        <v>0</v>
      </c>
      <c r="J38" s="142">
        <v>0</v>
      </c>
      <c r="K38" s="111">
        <v>31</v>
      </c>
    </row>
    <row r="39" spans="1:11" x14ac:dyDescent="0.2">
      <c r="A39" s="91">
        <v>32</v>
      </c>
      <c r="B39" s="91" t="s">
        <v>225</v>
      </c>
      <c r="C39" s="142">
        <v>840890</v>
      </c>
      <c r="D39" s="142">
        <v>0</v>
      </c>
      <c r="E39" s="142">
        <v>0</v>
      </c>
      <c r="F39" s="142">
        <f t="shared" si="0"/>
        <v>840890</v>
      </c>
      <c r="G39" s="142">
        <v>0</v>
      </c>
      <c r="H39" s="142">
        <v>0</v>
      </c>
      <c r="I39" s="142">
        <v>0</v>
      </c>
      <c r="J39" s="142">
        <v>0</v>
      </c>
      <c r="K39" s="111">
        <v>32</v>
      </c>
    </row>
    <row r="40" spans="1:11" x14ac:dyDescent="0.2">
      <c r="A40" s="91">
        <v>33</v>
      </c>
      <c r="B40" s="91" t="s">
        <v>226</v>
      </c>
      <c r="C40" s="142">
        <v>952283</v>
      </c>
      <c r="D40" s="142">
        <v>0</v>
      </c>
      <c r="E40" s="142">
        <v>0</v>
      </c>
      <c r="F40" s="142">
        <f t="shared" si="0"/>
        <v>952283</v>
      </c>
      <c r="G40" s="142">
        <v>0</v>
      </c>
      <c r="H40" s="142">
        <v>259511</v>
      </c>
      <c r="I40" s="142">
        <v>0</v>
      </c>
      <c r="J40" s="142">
        <v>0</v>
      </c>
      <c r="K40" s="111">
        <v>33</v>
      </c>
    </row>
    <row r="41" spans="1:11" x14ac:dyDescent="0.2">
      <c r="A41" s="91">
        <v>34</v>
      </c>
      <c r="B41" s="91" t="s">
        <v>227</v>
      </c>
      <c r="C41" s="142">
        <v>806044</v>
      </c>
      <c r="D41" s="142">
        <v>0</v>
      </c>
      <c r="E41" s="142">
        <v>0</v>
      </c>
      <c r="F41" s="142">
        <f t="shared" si="0"/>
        <v>806044</v>
      </c>
      <c r="G41" s="142">
        <v>0</v>
      </c>
      <c r="H41" s="142">
        <v>0</v>
      </c>
      <c r="I41" s="142">
        <v>0</v>
      </c>
      <c r="J41" s="142">
        <v>0</v>
      </c>
      <c r="K41" s="111">
        <v>34</v>
      </c>
    </row>
    <row r="42" spans="1:11" x14ac:dyDescent="0.2">
      <c r="A42" s="91">
        <v>35</v>
      </c>
      <c r="B42" s="91" t="s">
        <v>228</v>
      </c>
      <c r="C42" s="142">
        <v>784491</v>
      </c>
      <c r="D42" s="142">
        <v>0</v>
      </c>
      <c r="E42" s="142">
        <v>0</v>
      </c>
      <c r="F42" s="142">
        <f t="shared" si="0"/>
        <v>784491</v>
      </c>
      <c r="G42" s="142">
        <v>0</v>
      </c>
      <c r="H42" s="142">
        <v>0</v>
      </c>
      <c r="I42" s="142">
        <v>0</v>
      </c>
      <c r="J42" s="142">
        <v>0</v>
      </c>
      <c r="K42" s="111">
        <v>35</v>
      </c>
    </row>
    <row r="43" spans="1:11" x14ac:dyDescent="0.2">
      <c r="A43" s="91">
        <v>36</v>
      </c>
      <c r="B43" s="91" t="s">
        <v>196</v>
      </c>
      <c r="C43" s="142">
        <v>111089</v>
      </c>
      <c r="D43" s="142">
        <v>0</v>
      </c>
      <c r="E43" s="142">
        <v>0</v>
      </c>
      <c r="F43" s="142">
        <f>(C43+D43+E43)</f>
        <v>111089</v>
      </c>
      <c r="G43" s="142">
        <v>0</v>
      </c>
      <c r="H43" s="142">
        <v>0</v>
      </c>
      <c r="I43" s="142">
        <v>0</v>
      </c>
      <c r="J43" s="142">
        <v>0</v>
      </c>
      <c r="K43" s="111">
        <v>36</v>
      </c>
    </row>
    <row r="44" spans="1:11" x14ac:dyDescent="0.2">
      <c r="A44" s="91">
        <v>37</v>
      </c>
      <c r="B44" s="91" t="s">
        <v>229</v>
      </c>
      <c r="C44" s="142">
        <v>293501</v>
      </c>
      <c r="D44" s="142">
        <v>13805</v>
      </c>
      <c r="E44" s="142">
        <v>0</v>
      </c>
      <c r="F44" s="142">
        <f>(C44+D44+E44)</f>
        <v>307306</v>
      </c>
      <c r="G44" s="142">
        <v>18076</v>
      </c>
      <c r="H44" s="142">
        <v>0</v>
      </c>
      <c r="I44" s="142">
        <v>0</v>
      </c>
      <c r="J44" s="142">
        <v>0</v>
      </c>
      <c r="K44" s="111">
        <v>37</v>
      </c>
    </row>
    <row r="45" spans="1:11" x14ac:dyDescent="0.2">
      <c r="A45" s="106">
        <v>38</v>
      </c>
      <c r="B45" s="93" t="s">
        <v>230</v>
      </c>
      <c r="C45" s="143">
        <v>2154936</v>
      </c>
      <c r="D45" s="143">
        <v>0</v>
      </c>
      <c r="E45" s="143">
        <v>0</v>
      </c>
      <c r="F45" s="143">
        <f t="shared" si="0"/>
        <v>2154936</v>
      </c>
      <c r="G45" s="143">
        <v>80500</v>
      </c>
      <c r="H45" s="143">
        <v>0</v>
      </c>
      <c r="I45" s="143">
        <v>0</v>
      </c>
      <c r="J45" s="143">
        <v>1875</v>
      </c>
      <c r="K45" s="108">
        <v>38</v>
      </c>
    </row>
    <row r="46" spans="1:11" x14ac:dyDescent="0.2">
      <c r="A46" s="108">
        <f>A45</f>
        <v>38</v>
      </c>
      <c r="B46" s="109" t="s">
        <v>107</v>
      </c>
      <c r="C46" s="144">
        <f t="shared" ref="C46:J46" si="1">SUM(C8:C45)</f>
        <v>29089253</v>
      </c>
      <c r="D46" s="144">
        <f t="shared" si="1"/>
        <v>16564</v>
      </c>
      <c r="E46" s="144">
        <f t="shared" si="1"/>
        <v>0</v>
      </c>
      <c r="F46" s="144">
        <f t="shared" si="1"/>
        <v>29105817</v>
      </c>
      <c r="G46" s="144">
        <f t="shared" si="1"/>
        <v>668392</v>
      </c>
      <c r="H46" s="144">
        <f t="shared" si="1"/>
        <v>2658818</v>
      </c>
      <c r="I46" s="144">
        <f t="shared" si="1"/>
        <v>960921</v>
      </c>
      <c r="J46" s="144">
        <f t="shared" si="1"/>
        <v>158285</v>
      </c>
      <c r="K46" s="108">
        <f>K45</f>
        <v>38</v>
      </c>
    </row>
    <row r="47" spans="1:11" x14ac:dyDescent="0.2">
      <c r="A47" s="139"/>
      <c r="B47" s="109"/>
      <c r="C47" s="145"/>
      <c r="D47" s="145"/>
      <c r="E47" s="145"/>
      <c r="F47" s="145"/>
      <c r="G47" s="145"/>
      <c r="H47" s="145"/>
      <c r="I47" s="145"/>
      <c r="J47" s="145"/>
      <c r="K47" s="146"/>
    </row>
    <row r="48" spans="1:11" x14ac:dyDescent="0.2">
      <c r="A48" s="139"/>
      <c r="B48" s="109"/>
      <c r="C48" s="145"/>
      <c r="D48" s="145"/>
      <c r="E48" s="145"/>
      <c r="F48" s="145"/>
      <c r="G48" s="145"/>
      <c r="H48" s="145"/>
      <c r="I48" s="145"/>
      <c r="J48" s="145"/>
      <c r="K48" s="146"/>
    </row>
    <row r="49" spans="1:11" x14ac:dyDescent="0.2">
      <c r="A49" s="139"/>
      <c r="B49" s="109"/>
      <c r="C49" s="145"/>
      <c r="D49" s="145"/>
      <c r="E49" s="145"/>
      <c r="F49" s="145"/>
      <c r="G49" s="145"/>
      <c r="H49" s="145"/>
      <c r="I49" s="145"/>
      <c r="J49" s="145"/>
      <c r="K49" s="146"/>
    </row>
  </sheetData>
  <printOptions gridLines="1"/>
  <pageMargins left="0.75" right="0.75" top="0.25" bottom="0.25" header="0.3" footer="0.3"/>
  <pageSetup paperSize="5"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48"/>
  <sheetViews>
    <sheetView zoomScaleNormal="100" workbookViewId="0"/>
  </sheetViews>
  <sheetFormatPr defaultColWidth="14.83203125" defaultRowHeight="9.75" customHeight="1" x14ac:dyDescent="0.2"/>
  <cols>
    <col min="1" max="1" width="5.83203125" style="93" customWidth="1"/>
    <col min="2" max="2" width="22.83203125" style="93" customWidth="1"/>
    <col min="3" max="3" width="13.33203125" style="93" bestFit="1" customWidth="1"/>
    <col min="4" max="4" width="12.6640625" style="93" bestFit="1" customWidth="1"/>
    <col min="5" max="5" width="13.83203125" style="93" bestFit="1" customWidth="1"/>
    <col min="6" max="7" width="12.6640625" style="93" bestFit="1" customWidth="1"/>
    <col min="8" max="8" width="15.83203125" style="93" customWidth="1"/>
    <col min="9" max="9" width="13.83203125" style="93" bestFit="1" customWidth="1"/>
    <col min="10" max="10" width="12.6640625" style="93" bestFit="1" customWidth="1"/>
    <col min="11" max="11" width="15.33203125" style="93" bestFit="1" customWidth="1"/>
    <col min="12" max="12" width="13.83203125" style="93" bestFit="1" customWidth="1"/>
    <col min="13" max="13" width="14.5" style="93" bestFit="1" customWidth="1"/>
    <col min="14" max="15" width="13.83203125" style="93" bestFit="1" customWidth="1"/>
    <col min="16" max="16" width="12.6640625" style="93" bestFit="1" customWidth="1"/>
    <col min="17" max="17" width="15.33203125" style="93" customWidth="1"/>
    <col min="18" max="18" width="16.83203125" style="93" bestFit="1" customWidth="1"/>
    <col min="19" max="19" width="4" style="93" bestFit="1" customWidth="1"/>
    <col min="20" max="20" width="9.83203125" style="93" customWidth="1"/>
    <col min="21" max="21" width="1.83203125" style="93" customWidth="1"/>
    <col min="22" max="22" width="14.83203125" style="93" customWidth="1"/>
    <col min="23" max="16384" width="14.83203125" style="93"/>
  </cols>
  <sheetData>
    <row r="1" spans="1:20" ht="12" x14ac:dyDescent="0.2">
      <c r="A1" s="90" t="s">
        <v>46</v>
      </c>
      <c r="B1" s="90"/>
      <c r="C1" s="90"/>
      <c r="D1" s="90"/>
      <c r="E1" s="90"/>
      <c r="F1" s="90"/>
      <c r="G1" s="90"/>
      <c r="H1" s="90"/>
      <c r="I1" s="90"/>
      <c r="J1" s="90"/>
      <c r="K1" s="90"/>
      <c r="L1" s="90"/>
      <c r="M1" s="90"/>
      <c r="N1" s="90"/>
      <c r="O1" s="90"/>
      <c r="P1" s="90"/>
      <c r="Q1" s="90"/>
      <c r="S1" s="90"/>
      <c r="T1" s="114"/>
    </row>
    <row r="2" spans="1:20" ht="12" x14ac:dyDescent="0.2">
      <c r="A2" s="94" t="s">
        <v>344</v>
      </c>
      <c r="B2" s="90"/>
      <c r="C2" s="90"/>
      <c r="D2" s="90"/>
      <c r="E2" s="90"/>
      <c r="F2" s="90"/>
      <c r="G2" s="90"/>
      <c r="H2" s="90"/>
      <c r="I2" s="90"/>
      <c r="J2" s="135"/>
      <c r="K2" s="128"/>
      <c r="L2" s="90"/>
      <c r="M2" s="90"/>
      <c r="N2" s="90"/>
      <c r="O2" s="90"/>
      <c r="P2" s="90"/>
      <c r="Q2" s="90"/>
      <c r="R2" s="136"/>
      <c r="S2" s="118"/>
      <c r="T2" s="114"/>
    </row>
    <row r="3" spans="1:20" ht="12" x14ac:dyDescent="0.2">
      <c r="A3" s="95" t="s">
        <v>48</v>
      </c>
      <c r="B3" s="90"/>
      <c r="C3" s="90"/>
      <c r="D3" s="90"/>
      <c r="E3" s="90"/>
      <c r="F3" s="90"/>
      <c r="G3" s="90"/>
      <c r="H3" s="90"/>
      <c r="I3" s="90"/>
      <c r="J3" s="135"/>
      <c r="K3" s="118"/>
      <c r="L3" s="90"/>
      <c r="M3" s="90"/>
      <c r="N3" s="90"/>
      <c r="O3" s="90"/>
      <c r="P3" s="90"/>
      <c r="Q3" s="90"/>
      <c r="R3" s="137" t="s">
        <v>345</v>
      </c>
      <c r="S3" s="128"/>
      <c r="T3" s="114"/>
    </row>
    <row r="4" spans="1:20" ht="33.75" x14ac:dyDescent="0.2">
      <c r="A4" s="91"/>
      <c r="B4" s="91"/>
      <c r="C4" s="97" t="s">
        <v>346</v>
      </c>
      <c r="D4" s="97"/>
      <c r="E4" s="97"/>
      <c r="F4" s="97"/>
      <c r="G4" s="97"/>
      <c r="H4" s="97"/>
      <c r="I4" s="97"/>
      <c r="J4" s="97"/>
      <c r="K4" s="97"/>
      <c r="L4" s="97" t="s">
        <v>347</v>
      </c>
      <c r="M4" s="97"/>
      <c r="N4" s="97"/>
      <c r="O4" s="97"/>
      <c r="P4" s="97"/>
      <c r="Q4" s="97"/>
      <c r="R4" s="138" t="s">
        <v>348</v>
      </c>
      <c r="S4" s="91"/>
    </row>
    <row r="5" spans="1:20" ht="33.75" x14ac:dyDescent="0.2">
      <c r="A5" s="137" t="s">
        <v>55</v>
      </c>
      <c r="B5" s="137" t="s">
        <v>57</v>
      </c>
      <c r="C5" s="138" t="s">
        <v>349</v>
      </c>
      <c r="D5" s="138" t="s">
        <v>350</v>
      </c>
      <c r="E5" s="138" t="s">
        <v>351</v>
      </c>
      <c r="F5" s="138" t="s">
        <v>352</v>
      </c>
      <c r="G5" s="138" t="s">
        <v>353</v>
      </c>
      <c r="H5" s="138" t="s">
        <v>354</v>
      </c>
      <c r="I5" s="138" t="s">
        <v>355</v>
      </c>
      <c r="J5" s="138" t="s">
        <v>356</v>
      </c>
      <c r="K5" s="138" t="s">
        <v>357</v>
      </c>
      <c r="L5" s="138" t="s">
        <v>358</v>
      </c>
      <c r="M5" s="138" t="s">
        <v>359</v>
      </c>
      <c r="N5" s="138" t="s">
        <v>360</v>
      </c>
      <c r="O5" s="138" t="s">
        <v>361</v>
      </c>
      <c r="P5" s="138" t="s">
        <v>362</v>
      </c>
      <c r="Q5" s="138" t="s">
        <v>363</v>
      </c>
      <c r="R5" s="137" t="s">
        <v>364</v>
      </c>
      <c r="S5" s="137" t="s">
        <v>55</v>
      </c>
    </row>
    <row r="6" spans="1:20" ht="11.25" x14ac:dyDescent="0.2">
      <c r="A6" s="111">
        <v>1</v>
      </c>
      <c r="B6" s="91" t="s">
        <v>69</v>
      </c>
      <c r="C6" s="103">
        <v>4352739</v>
      </c>
      <c r="D6" s="103">
        <v>7829600</v>
      </c>
      <c r="E6" s="103">
        <v>84648044</v>
      </c>
      <c r="F6" s="103">
        <v>1488019</v>
      </c>
      <c r="G6" s="103">
        <v>4401600</v>
      </c>
      <c r="H6" s="103">
        <v>36538523</v>
      </c>
      <c r="I6" s="103">
        <v>0</v>
      </c>
      <c r="J6" s="103">
        <v>4489933</v>
      </c>
      <c r="K6" s="103">
        <f t="shared" ref="K6:K39" si="0">SUM(C6:J6)</f>
        <v>143748458</v>
      </c>
      <c r="L6" s="103">
        <v>27193363</v>
      </c>
      <c r="M6" s="103">
        <v>13378132</v>
      </c>
      <c r="N6" s="103">
        <v>48404754</v>
      </c>
      <c r="O6" s="103">
        <v>0</v>
      </c>
      <c r="P6" s="103">
        <v>0</v>
      </c>
      <c r="Q6" s="103">
        <f t="shared" ref="Q6:Q39" si="1">SUM(L6:P6)</f>
        <v>88976249</v>
      </c>
      <c r="R6" s="103">
        <v>7788070.9100000001</v>
      </c>
      <c r="S6" s="111">
        <v>1</v>
      </c>
    </row>
    <row r="7" spans="1:20" ht="11.25" x14ac:dyDescent="0.2">
      <c r="A7" s="111">
        <v>2</v>
      </c>
      <c r="B7" s="91" t="s">
        <v>70</v>
      </c>
      <c r="C7" s="104">
        <v>0</v>
      </c>
      <c r="D7" s="104">
        <v>167884</v>
      </c>
      <c r="E7" s="104">
        <v>3000000</v>
      </c>
      <c r="F7" s="104">
        <v>2779</v>
      </c>
      <c r="G7" s="104">
        <v>0</v>
      </c>
      <c r="H7" s="104">
        <v>4696765</v>
      </c>
      <c r="I7" s="104">
        <v>0</v>
      </c>
      <c r="J7" s="104">
        <v>0</v>
      </c>
      <c r="K7" s="104">
        <f t="shared" si="0"/>
        <v>7867428</v>
      </c>
      <c r="L7" s="104">
        <v>815294</v>
      </c>
      <c r="M7" s="104">
        <v>3496319</v>
      </c>
      <c r="N7" s="104">
        <v>555815</v>
      </c>
      <c r="O7" s="112">
        <v>84522</v>
      </c>
      <c r="P7" s="104">
        <v>0</v>
      </c>
      <c r="Q7" s="104">
        <f t="shared" si="1"/>
        <v>4951950</v>
      </c>
      <c r="R7" s="104">
        <v>3117109.24</v>
      </c>
      <c r="S7" s="111">
        <v>2</v>
      </c>
    </row>
    <row r="8" spans="1:20" ht="11.25" x14ac:dyDescent="0.2">
      <c r="A8" s="111">
        <v>3</v>
      </c>
      <c r="B8" s="91" t="s">
        <v>71</v>
      </c>
      <c r="C8" s="104">
        <v>0</v>
      </c>
      <c r="D8" s="104">
        <v>0</v>
      </c>
      <c r="E8" s="104">
        <v>0</v>
      </c>
      <c r="F8" s="104">
        <v>18685</v>
      </c>
      <c r="G8" s="104">
        <v>0</v>
      </c>
      <c r="H8" s="104">
        <v>498553</v>
      </c>
      <c r="I8" s="104">
        <v>0</v>
      </c>
      <c r="J8" s="104">
        <v>0</v>
      </c>
      <c r="K8" s="104">
        <f t="shared" si="0"/>
        <v>517238</v>
      </c>
      <c r="L8" s="104">
        <v>0</v>
      </c>
      <c r="M8" s="104">
        <v>0</v>
      </c>
      <c r="N8" s="104">
        <v>0</v>
      </c>
      <c r="O8" s="112">
        <v>516690</v>
      </c>
      <c r="P8" s="104">
        <v>0</v>
      </c>
      <c r="Q8" s="104">
        <f t="shared" si="1"/>
        <v>516690</v>
      </c>
      <c r="R8" s="104">
        <v>681859.70000000007</v>
      </c>
      <c r="S8" s="111">
        <v>3</v>
      </c>
    </row>
    <row r="9" spans="1:20" ht="11.25" x14ac:dyDescent="0.2">
      <c r="A9" s="111">
        <v>4</v>
      </c>
      <c r="B9" s="91" t="s">
        <v>72</v>
      </c>
      <c r="C9" s="104">
        <v>72158</v>
      </c>
      <c r="D9" s="104">
        <v>7517040</v>
      </c>
      <c r="E9" s="104">
        <v>13066892</v>
      </c>
      <c r="F9" s="104">
        <v>0</v>
      </c>
      <c r="G9" s="104">
        <v>0</v>
      </c>
      <c r="H9" s="104">
        <v>9054857</v>
      </c>
      <c r="I9" s="104">
        <v>1704111</v>
      </c>
      <c r="J9" s="104">
        <v>1166314</v>
      </c>
      <c r="K9" s="104">
        <f t="shared" si="0"/>
        <v>32581372</v>
      </c>
      <c r="L9" s="104">
        <v>76532</v>
      </c>
      <c r="M9" s="104">
        <v>10734364</v>
      </c>
      <c r="N9" s="104">
        <v>6392465</v>
      </c>
      <c r="O9" s="112">
        <v>239314</v>
      </c>
      <c r="P9" s="104">
        <v>0</v>
      </c>
      <c r="Q9" s="104">
        <f t="shared" si="1"/>
        <v>17442675</v>
      </c>
      <c r="R9" s="104">
        <v>7345448.959999999</v>
      </c>
      <c r="S9" s="111">
        <v>4</v>
      </c>
    </row>
    <row r="10" spans="1:20" ht="11.25" x14ac:dyDescent="0.2">
      <c r="A10" s="111">
        <v>5</v>
      </c>
      <c r="B10" s="91" t="s">
        <v>73</v>
      </c>
      <c r="C10" s="104">
        <v>6235868</v>
      </c>
      <c r="D10" s="104">
        <v>4206969</v>
      </c>
      <c r="E10" s="104">
        <v>85662407</v>
      </c>
      <c r="F10" s="104">
        <v>854165</v>
      </c>
      <c r="G10" s="104">
        <v>0</v>
      </c>
      <c r="H10" s="104">
        <v>37727512</v>
      </c>
      <c r="I10" s="104">
        <v>0</v>
      </c>
      <c r="J10" s="104">
        <v>1138135</v>
      </c>
      <c r="K10" s="104">
        <f t="shared" si="0"/>
        <v>135825056</v>
      </c>
      <c r="L10" s="104">
        <v>14647853</v>
      </c>
      <c r="M10" s="104">
        <v>15031217</v>
      </c>
      <c r="N10" s="104">
        <v>35241874</v>
      </c>
      <c r="O10" s="112">
        <v>3237321</v>
      </c>
      <c r="P10" s="104">
        <v>0</v>
      </c>
      <c r="Q10" s="104">
        <f t="shared" si="1"/>
        <v>68158265</v>
      </c>
      <c r="R10" s="104">
        <v>19920387.960000001</v>
      </c>
      <c r="S10" s="111">
        <v>5</v>
      </c>
    </row>
    <row r="11" spans="1:20" ht="11.25" x14ac:dyDescent="0.2">
      <c r="A11" s="111">
        <v>6</v>
      </c>
      <c r="B11" s="91" t="s">
        <v>74</v>
      </c>
      <c r="C11" s="104">
        <v>0</v>
      </c>
      <c r="D11" s="104">
        <v>765492</v>
      </c>
      <c r="E11" s="104">
        <v>11203669</v>
      </c>
      <c r="F11" s="104">
        <v>64935</v>
      </c>
      <c r="G11" s="104">
        <v>0</v>
      </c>
      <c r="H11" s="104">
        <v>2408680</v>
      </c>
      <c r="I11" s="104">
        <v>0</v>
      </c>
      <c r="J11" s="104">
        <v>0</v>
      </c>
      <c r="K11" s="104">
        <f t="shared" si="0"/>
        <v>14442776</v>
      </c>
      <c r="L11" s="104">
        <v>1644948</v>
      </c>
      <c r="M11" s="104">
        <v>539853</v>
      </c>
      <c r="N11" s="104">
        <v>202313</v>
      </c>
      <c r="O11" s="112">
        <v>0</v>
      </c>
      <c r="P11" s="104">
        <v>0</v>
      </c>
      <c r="Q11" s="104">
        <f t="shared" si="1"/>
        <v>2387114</v>
      </c>
      <c r="R11" s="104">
        <v>8644424.5099999998</v>
      </c>
      <c r="S11" s="111">
        <v>6</v>
      </c>
    </row>
    <row r="12" spans="1:20" ht="11.25" x14ac:dyDescent="0.2">
      <c r="A12" s="111">
        <v>7</v>
      </c>
      <c r="B12" s="91" t="s">
        <v>75</v>
      </c>
      <c r="C12" s="104">
        <v>0</v>
      </c>
      <c r="D12" s="104">
        <v>0</v>
      </c>
      <c r="E12" s="104">
        <v>750000</v>
      </c>
      <c r="F12" s="104">
        <v>4041</v>
      </c>
      <c r="G12" s="104">
        <v>0</v>
      </c>
      <c r="H12" s="104">
        <v>0</v>
      </c>
      <c r="I12" s="104">
        <v>0</v>
      </c>
      <c r="J12" s="104">
        <v>75000</v>
      </c>
      <c r="K12" s="104">
        <f t="shared" si="0"/>
        <v>829041</v>
      </c>
      <c r="L12" s="104">
        <v>396951</v>
      </c>
      <c r="M12" s="104">
        <v>0</v>
      </c>
      <c r="N12" s="104">
        <v>0</v>
      </c>
      <c r="O12" s="112">
        <v>0</v>
      </c>
      <c r="P12" s="104">
        <v>0</v>
      </c>
      <c r="Q12" s="104">
        <f t="shared" si="1"/>
        <v>396951</v>
      </c>
      <c r="R12" s="104">
        <v>256968.6</v>
      </c>
      <c r="S12" s="111">
        <v>7</v>
      </c>
    </row>
    <row r="13" spans="1:20" ht="11.25" x14ac:dyDescent="0.2">
      <c r="A13" s="111">
        <v>8</v>
      </c>
      <c r="B13" s="91" t="s">
        <v>76</v>
      </c>
      <c r="C13" s="104">
        <v>1144687</v>
      </c>
      <c r="D13" s="104">
        <v>1367897</v>
      </c>
      <c r="E13" s="104">
        <v>14438702</v>
      </c>
      <c r="F13" s="104">
        <v>27576</v>
      </c>
      <c r="G13" s="104">
        <v>0</v>
      </c>
      <c r="H13" s="104">
        <v>4111409</v>
      </c>
      <c r="I13" s="104">
        <v>0</v>
      </c>
      <c r="J13" s="104">
        <v>846100</v>
      </c>
      <c r="K13" s="104">
        <f t="shared" si="0"/>
        <v>21936371</v>
      </c>
      <c r="L13" s="104">
        <v>0</v>
      </c>
      <c r="M13" s="104">
        <v>0</v>
      </c>
      <c r="N13" s="104">
        <v>13763636</v>
      </c>
      <c r="O13" s="112">
        <v>0</v>
      </c>
      <c r="P13" s="104">
        <v>0</v>
      </c>
      <c r="Q13" s="104">
        <f t="shared" si="1"/>
        <v>13763636</v>
      </c>
      <c r="R13" s="104">
        <v>1763972.91</v>
      </c>
      <c r="S13" s="111">
        <v>8</v>
      </c>
    </row>
    <row r="14" spans="1:20" ht="11.25" x14ac:dyDescent="0.2">
      <c r="A14" s="111">
        <v>9</v>
      </c>
      <c r="B14" s="91" t="s">
        <v>77</v>
      </c>
      <c r="C14" s="104">
        <v>0</v>
      </c>
      <c r="D14" s="104">
        <v>290219</v>
      </c>
      <c r="E14" s="104">
        <v>0</v>
      </c>
      <c r="F14" s="104">
        <v>0</v>
      </c>
      <c r="G14" s="104">
        <v>0</v>
      </c>
      <c r="H14" s="104">
        <v>0</v>
      </c>
      <c r="I14" s="104">
        <v>0</v>
      </c>
      <c r="J14" s="104">
        <v>0</v>
      </c>
      <c r="K14" s="104">
        <f t="shared" si="0"/>
        <v>290219</v>
      </c>
      <c r="L14" s="104">
        <v>0</v>
      </c>
      <c r="M14" s="104">
        <v>0</v>
      </c>
      <c r="N14" s="104">
        <v>290219</v>
      </c>
      <c r="O14" s="112">
        <v>0</v>
      </c>
      <c r="P14" s="104">
        <v>0</v>
      </c>
      <c r="Q14" s="104">
        <f t="shared" si="1"/>
        <v>290219</v>
      </c>
      <c r="R14" s="104">
        <v>7857471.8899999997</v>
      </c>
      <c r="S14" s="111">
        <v>9</v>
      </c>
    </row>
    <row r="15" spans="1:20" ht="11.25" x14ac:dyDescent="0.2">
      <c r="A15" s="111">
        <v>10</v>
      </c>
      <c r="B15" s="91" t="s">
        <v>78</v>
      </c>
      <c r="C15" s="104">
        <v>603691</v>
      </c>
      <c r="D15" s="104">
        <v>10861342</v>
      </c>
      <c r="E15" s="104">
        <v>72207</v>
      </c>
      <c r="F15" s="104">
        <v>39931</v>
      </c>
      <c r="G15" s="104">
        <v>0</v>
      </c>
      <c r="H15" s="104">
        <v>15778027</v>
      </c>
      <c r="I15" s="104">
        <v>0</v>
      </c>
      <c r="J15" s="104">
        <v>2584637</v>
      </c>
      <c r="K15" s="104">
        <f t="shared" si="0"/>
        <v>29939835</v>
      </c>
      <c r="L15" s="104">
        <v>418297</v>
      </c>
      <c r="M15" s="104">
        <v>19563570</v>
      </c>
      <c r="N15" s="104">
        <v>3959733</v>
      </c>
      <c r="O15" s="112">
        <v>7394584</v>
      </c>
      <c r="P15" s="104">
        <v>0</v>
      </c>
      <c r="Q15" s="104">
        <f t="shared" si="1"/>
        <v>31336184</v>
      </c>
      <c r="R15" s="104">
        <v>8375446.129999999</v>
      </c>
      <c r="S15" s="111">
        <v>10</v>
      </c>
    </row>
    <row r="16" spans="1:20" ht="11.25" x14ac:dyDescent="0.2">
      <c r="A16" s="111">
        <v>11</v>
      </c>
      <c r="B16" s="91" t="s">
        <v>79</v>
      </c>
      <c r="C16" s="104">
        <v>600648</v>
      </c>
      <c r="D16" s="104">
        <v>159708</v>
      </c>
      <c r="E16" s="104">
        <v>438115</v>
      </c>
      <c r="F16" s="104">
        <v>853</v>
      </c>
      <c r="G16" s="104">
        <v>0</v>
      </c>
      <c r="H16" s="104">
        <v>2278960</v>
      </c>
      <c r="I16" s="104">
        <v>862369</v>
      </c>
      <c r="J16" s="104">
        <v>1715162</v>
      </c>
      <c r="K16" s="104">
        <f t="shared" si="0"/>
        <v>6055815</v>
      </c>
      <c r="L16" s="104">
        <v>1156939</v>
      </c>
      <c r="M16" s="104">
        <v>2573827</v>
      </c>
      <c r="N16" s="104">
        <v>1234922</v>
      </c>
      <c r="O16" s="112">
        <v>0</v>
      </c>
      <c r="P16" s="104">
        <v>0</v>
      </c>
      <c r="Q16" s="104">
        <f t="shared" si="1"/>
        <v>4965688</v>
      </c>
      <c r="R16" s="104">
        <v>1192347.0699999998</v>
      </c>
      <c r="S16" s="111">
        <v>11</v>
      </c>
    </row>
    <row r="17" spans="1:19" ht="11.25" x14ac:dyDescent="0.2">
      <c r="A17" s="111">
        <v>12</v>
      </c>
      <c r="B17" s="91" t="s">
        <v>80</v>
      </c>
      <c r="C17" s="104">
        <v>0</v>
      </c>
      <c r="D17" s="104">
        <v>0</v>
      </c>
      <c r="E17" s="104">
        <v>0</v>
      </c>
      <c r="F17" s="104">
        <v>1009</v>
      </c>
      <c r="G17" s="104">
        <v>0</v>
      </c>
      <c r="H17" s="104">
        <v>0</v>
      </c>
      <c r="I17" s="104">
        <v>0</v>
      </c>
      <c r="J17" s="104">
        <v>24287</v>
      </c>
      <c r="K17" s="104">
        <f t="shared" si="0"/>
        <v>25296</v>
      </c>
      <c r="L17" s="104">
        <v>56109</v>
      </c>
      <c r="M17" s="104">
        <v>0</v>
      </c>
      <c r="N17" s="104">
        <v>380182</v>
      </c>
      <c r="O17" s="112">
        <v>0</v>
      </c>
      <c r="P17" s="104">
        <v>0</v>
      </c>
      <c r="Q17" s="104">
        <f t="shared" si="1"/>
        <v>436291</v>
      </c>
      <c r="R17" s="104">
        <v>246781</v>
      </c>
      <c r="S17" s="111">
        <v>12</v>
      </c>
    </row>
    <row r="18" spans="1:19" ht="11.25" x14ac:dyDescent="0.2">
      <c r="A18" s="111">
        <v>13</v>
      </c>
      <c r="B18" s="91" t="s">
        <v>81</v>
      </c>
      <c r="C18" s="104">
        <v>979565</v>
      </c>
      <c r="D18" s="104">
        <v>353719</v>
      </c>
      <c r="E18" s="104">
        <v>0</v>
      </c>
      <c r="F18" s="104">
        <v>310484</v>
      </c>
      <c r="G18" s="104">
        <v>0</v>
      </c>
      <c r="H18" s="104">
        <v>0</v>
      </c>
      <c r="I18" s="104">
        <v>0</v>
      </c>
      <c r="J18" s="104">
        <v>103864</v>
      </c>
      <c r="K18" s="104">
        <f t="shared" si="0"/>
        <v>1747632</v>
      </c>
      <c r="L18" s="104">
        <v>9426373</v>
      </c>
      <c r="M18" s="104">
        <v>2664572</v>
      </c>
      <c r="N18" s="104">
        <v>4209274</v>
      </c>
      <c r="O18" s="112">
        <v>0</v>
      </c>
      <c r="P18" s="104">
        <v>0</v>
      </c>
      <c r="Q18" s="104">
        <f t="shared" si="1"/>
        <v>16300219</v>
      </c>
      <c r="R18" s="104">
        <v>17565743.32</v>
      </c>
      <c r="S18" s="111">
        <v>13</v>
      </c>
    </row>
    <row r="19" spans="1:19" ht="11.25" x14ac:dyDescent="0.2">
      <c r="A19" s="111">
        <v>14</v>
      </c>
      <c r="B19" s="91" t="s">
        <v>82</v>
      </c>
      <c r="C19" s="104">
        <v>0</v>
      </c>
      <c r="D19" s="104">
        <v>748804</v>
      </c>
      <c r="E19" s="104">
        <v>0</v>
      </c>
      <c r="F19" s="104">
        <v>0</v>
      </c>
      <c r="G19" s="104">
        <v>0</v>
      </c>
      <c r="H19" s="104">
        <v>841129</v>
      </c>
      <c r="I19" s="104">
        <v>0</v>
      </c>
      <c r="J19" s="104">
        <v>0</v>
      </c>
      <c r="K19" s="104">
        <f t="shared" si="0"/>
        <v>1589933</v>
      </c>
      <c r="L19" s="104">
        <v>629649</v>
      </c>
      <c r="M19" s="104">
        <v>0</v>
      </c>
      <c r="N19" s="104">
        <v>960284</v>
      </c>
      <c r="O19" s="112">
        <v>0</v>
      </c>
      <c r="P19" s="104">
        <v>0</v>
      </c>
      <c r="Q19" s="104">
        <f t="shared" si="1"/>
        <v>1589933</v>
      </c>
      <c r="R19" s="104">
        <v>877144.1</v>
      </c>
      <c r="S19" s="111">
        <v>14</v>
      </c>
    </row>
    <row r="20" spans="1:19" ht="11.25" x14ac:dyDescent="0.2">
      <c r="A20" s="111">
        <v>15</v>
      </c>
      <c r="B20" s="91" t="s">
        <v>83</v>
      </c>
      <c r="C20" s="104">
        <v>3396338</v>
      </c>
      <c r="D20" s="104">
        <v>6478237</v>
      </c>
      <c r="E20" s="104">
        <v>0</v>
      </c>
      <c r="F20" s="104">
        <v>214635</v>
      </c>
      <c r="G20" s="104">
        <v>0</v>
      </c>
      <c r="H20" s="104">
        <v>24135256</v>
      </c>
      <c r="I20" s="104">
        <v>0</v>
      </c>
      <c r="J20" s="104">
        <v>1346397</v>
      </c>
      <c r="K20" s="104">
        <f t="shared" si="0"/>
        <v>35570863</v>
      </c>
      <c r="L20" s="104">
        <v>0</v>
      </c>
      <c r="M20" s="104">
        <v>2171880</v>
      </c>
      <c r="N20" s="104">
        <v>12112505</v>
      </c>
      <c r="O20" s="112">
        <v>35379375</v>
      </c>
      <c r="P20" s="104">
        <v>0</v>
      </c>
      <c r="Q20" s="104">
        <f t="shared" si="1"/>
        <v>49663760</v>
      </c>
      <c r="R20" s="104">
        <v>12087953.819999998</v>
      </c>
      <c r="S20" s="111">
        <v>15</v>
      </c>
    </row>
    <row r="21" spans="1:19" ht="11.25" x14ac:dyDescent="0.2">
      <c r="A21" s="111">
        <v>16</v>
      </c>
      <c r="B21" s="91" t="s">
        <v>84</v>
      </c>
      <c r="C21" s="104">
        <v>497283</v>
      </c>
      <c r="D21" s="104">
        <v>0</v>
      </c>
      <c r="E21" s="104">
        <v>0</v>
      </c>
      <c r="F21" s="104">
        <v>147437</v>
      </c>
      <c r="G21" s="104">
        <v>0</v>
      </c>
      <c r="H21" s="104">
        <v>3575000</v>
      </c>
      <c r="I21" s="104">
        <v>0</v>
      </c>
      <c r="J21" s="104">
        <v>0</v>
      </c>
      <c r="K21" s="104">
        <f t="shared" si="0"/>
        <v>4219720</v>
      </c>
      <c r="L21" s="104">
        <v>33272330</v>
      </c>
      <c r="M21" s="104">
        <v>462645</v>
      </c>
      <c r="N21" s="104">
        <v>2133201</v>
      </c>
      <c r="O21" s="112">
        <v>0</v>
      </c>
      <c r="P21" s="104">
        <v>0</v>
      </c>
      <c r="Q21" s="104">
        <f t="shared" si="1"/>
        <v>35868176</v>
      </c>
      <c r="R21" s="104">
        <v>3469726.78</v>
      </c>
      <c r="S21" s="111">
        <v>16</v>
      </c>
    </row>
    <row r="22" spans="1:19" ht="11.25" x14ac:dyDescent="0.2">
      <c r="A22" s="111">
        <v>17</v>
      </c>
      <c r="B22" s="91" t="s">
        <v>85</v>
      </c>
      <c r="C22" s="104">
        <v>863097</v>
      </c>
      <c r="D22" s="104">
        <v>636999</v>
      </c>
      <c r="E22" s="104">
        <v>0</v>
      </c>
      <c r="F22" s="104">
        <v>86629</v>
      </c>
      <c r="G22" s="104">
        <v>0</v>
      </c>
      <c r="H22" s="104">
        <v>3345314</v>
      </c>
      <c r="I22" s="104">
        <v>100000</v>
      </c>
      <c r="J22" s="104">
        <v>338681</v>
      </c>
      <c r="K22" s="104">
        <f t="shared" si="0"/>
        <v>5370720</v>
      </c>
      <c r="L22" s="104">
        <v>0</v>
      </c>
      <c r="M22" s="104">
        <v>3514784</v>
      </c>
      <c r="N22" s="104">
        <v>2594993</v>
      </c>
      <c r="O22" s="112">
        <v>5463470</v>
      </c>
      <c r="P22" s="104">
        <v>0</v>
      </c>
      <c r="Q22" s="104">
        <f t="shared" si="1"/>
        <v>11573247</v>
      </c>
      <c r="R22" s="104">
        <v>1656896.77</v>
      </c>
      <c r="S22" s="111">
        <v>17</v>
      </c>
    </row>
    <row r="23" spans="1:19" ht="11.25" x14ac:dyDescent="0.2">
      <c r="A23" s="111">
        <v>18</v>
      </c>
      <c r="B23" s="91" t="s">
        <v>86</v>
      </c>
      <c r="C23" s="104">
        <v>84395</v>
      </c>
      <c r="D23" s="104">
        <v>0</v>
      </c>
      <c r="E23" s="104">
        <v>0</v>
      </c>
      <c r="F23" s="104">
        <v>0</v>
      </c>
      <c r="G23" s="104">
        <v>0</v>
      </c>
      <c r="H23" s="104">
        <v>2262997</v>
      </c>
      <c r="I23" s="104">
        <v>0</v>
      </c>
      <c r="J23" s="104">
        <v>7000</v>
      </c>
      <c r="K23" s="104">
        <f t="shared" si="0"/>
        <v>2354392</v>
      </c>
      <c r="L23" s="104">
        <v>1702893</v>
      </c>
      <c r="M23" s="104">
        <v>0</v>
      </c>
      <c r="N23" s="104">
        <v>651499</v>
      </c>
      <c r="O23" s="112">
        <v>0</v>
      </c>
      <c r="P23" s="104">
        <v>0</v>
      </c>
      <c r="Q23" s="104">
        <f t="shared" si="1"/>
        <v>2354392</v>
      </c>
      <c r="R23" s="104">
        <v>209.63</v>
      </c>
      <c r="S23" s="111">
        <v>18</v>
      </c>
    </row>
    <row r="24" spans="1:19" ht="11.25" x14ac:dyDescent="0.2">
      <c r="A24" s="111">
        <v>19</v>
      </c>
      <c r="B24" s="91" t="s">
        <v>87</v>
      </c>
      <c r="C24" s="104">
        <v>4440580</v>
      </c>
      <c r="D24" s="104">
        <v>434502</v>
      </c>
      <c r="E24" s="104">
        <v>0</v>
      </c>
      <c r="F24" s="104">
        <v>85341</v>
      </c>
      <c r="G24" s="104">
        <v>0</v>
      </c>
      <c r="H24" s="104">
        <v>4902907</v>
      </c>
      <c r="I24" s="104">
        <v>0</v>
      </c>
      <c r="J24" s="104">
        <v>1717317</v>
      </c>
      <c r="K24" s="104">
        <f t="shared" si="0"/>
        <v>11580647</v>
      </c>
      <c r="L24" s="104">
        <v>8935338</v>
      </c>
      <c r="M24" s="104">
        <v>9533602</v>
      </c>
      <c r="N24" s="104">
        <v>10683638</v>
      </c>
      <c r="O24" s="112">
        <v>3735204</v>
      </c>
      <c r="P24" s="104">
        <v>0</v>
      </c>
      <c r="Q24" s="104">
        <f t="shared" si="1"/>
        <v>32887782</v>
      </c>
      <c r="R24" s="104">
        <v>30079816.940000001</v>
      </c>
      <c r="S24" s="111">
        <v>19</v>
      </c>
    </row>
    <row r="25" spans="1:19" ht="11.25" x14ac:dyDescent="0.2">
      <c r="A25" s="111">
        <v>20</v>
      </c>
      <c r="B25" s="91" t="s">
        <v>88</v>
      </c>
      <c r="C25" s="104">
        <v>58834</v>
      </c>
      <c r="D25" s="104">
        <v>220191</v>
      </c>
      <c r="E25" s="104">
        <v>16715641</v>
      </c>
      <c r="F25" s="104">
        <v>93041</v>
      </c>
      <c r="G25" s="104">
        <v>3256077</v>
      </c>
      <c r="H25" s="104">
        <v>10039884</v>
      </c>
      <c r="I25" s="104">
        <v>0</v>
      </c>
      <c r="J25" s="104">
        <v>1875962</v>
      </c>
      <c r="K25" s="104">
        <f t="shared" si="0"/>
        <v>32259630</v>
      </c>
      <c r="L25" s="104">
        <v>9702103</v>
      </c>
      <c r="M25" s="104">
        <v>297706</v>
      </c>
      <c r="N25" s="104">
        <v>3722410</v>
      </c>
      <c r="O25" s="112">
        <v>2039277</v>
      </c>
      <c r="P25" s="104">
        <v>0</v>
      </c>
      <c r="Q25" s="104">
        <f t="shared" si="1"/>
        <v>15761496</v>
      </c>
      <c r="R25" s="104">
        <v>1309551.48</v>
      </c>
      <c r="S25" s="111">
        <v>20</v>
      </c>
    </row>
    <row r="26" spans="1:19" ht="11.25" x14ac:dyDescent="0.2">
      <c r="A26" s="111">
        <v>21</v>
      </c>
      <c r="B26" s="91" t="s">
        <v>89</v>
      </c>
      <c r="C26" s="104">
        <v>1148571</v>
      </c>
      <c r="D26" s="104">
        <v>1746901</v>
      </c>
      <c r="E26" s="104">
        <v>0</v>
      </c>
      <c r="F26" s="104">
        <v>777</v>
      </c>
      <c r="G26" s="104">
        <v>0</v>
      </c>
      <c r="H26" s="104">
        <v>2493331</v>
      </c>
      <c r="I26" s="104">
        <v>0</v>
      </c>
      <c r="J26" s="104">
        <v>28631</v>
      </c>
      <c r="K26" s="104">
        <f t="shared" si="0"/>
        <v>5418211</v>
      </c>
      <c r="L26" s="104">
        <v>0</v>
      </c>
      <c r="M26" s="104">
        <v>3399820</v>
      </c>
      <c r="N26" s="104">
        <v>2229829</v>
      </c>
      <c r="O26" s="112">
        <v>813210</v>
      </c>
      <c r="P26" s="104">
        <v>0</v>
      </c>
      <c r="Q26" s="104">
        <f t="shared" si="1"/>
        <v>6442859</v>
      </c>
      <c r="R26" s="104">
        <v>710062.12</v>
      </c>
      <c r="S26" s="111">
        <v>21</v>
      </c>
    </row>
    <row r="27" spans="1:19" ht="11.25" x14ac:dyDescent="0.2">
      <c r="A27" s="111">
        <v>22</v>
      </c>
      <c r="B27" s="91" t="s">
        <v>90</v>
      </c>
      <c r="C27" s="104">
        <v>0</v>
      </c>
      <c r="D27" s="104">
        <v>474192</v>
      </c>
      <c r="E27" s="104">
        <v>0</v>
      </c>
      <c r="F27" s="104">
        <v>0</v>
      </c>
      <c r="G27" s="104">
        <v>0</v>
      </c>
      <c r="H27" s="104">
        <v>0</v>
      </c>
      <c r="I27" s="104">
        <v>0</v>
      </c>
      <c r="J27" s="104">
        <v>0</v>
      </c>
      <c r="K27" s="104">
        <f t="shared" si="0"/>
        <v>474192</v>
      </c>
      <c r="L27" s="104">
        <v>0</v>
      </c>
      <c r="M27" s="104">
        <v>0</v>
      </c>
      <c r="N27" s="104">
        <v>466026</v>
      </c>
      <c r="O27" s="112">
        <v>0</v>
      </c>
      <c r="P27" s="104">
        <v>0</v>
      </c>
      <c r="Q27" s="104">
        <f t="shared" si="1"/>
        <v>466026</v>
      </c>
      <c r="R27" s="104">
        <v>20692.77</v>
      </c>
      <c r="S27" s="111">
        <v>22</v>
      </c>
    </row>
    <row r="28" spans="1:19" ht="11.25" x14ac:dyDescent="0.2">
      <c r="A28" s="111">
        <v>23</v>
      </c>
      <c r="B28" s="91" t="s">
        <v>91</v>
      </c>
      <c r="C28" s="104">
        <v>9850933</v>
      </c>
      <c r="D28" s="104">
        <v>4560179</v>
      </c>
      <c r="E28" s="104">
        <v>74189559</v>
      </c>
      <c r="F28" s="104">
        <v>839487</v>
      </c>
      <c r="G28" s="104">
        <v>7067601</v>
      </c>
      <c r="H28" s="104">
        <v>27157706</v>
      </c>
      <c r="I28" s="104">
        <v>0</v>
      </c>
      <c r="J28" s="104">
        <v>1092461</v>
      </c>
      <c r="K28" s="104">
        <f t="shared" si="0"/>
        <v>124757926</v>
      </c>
      <c r="L28" s="104">
        <v>28498544</v>
      </c>
      <c r="M28" s="104">
        <v>19152693</v>
      </c>
      <c r="N28" s="104">
        <v>34188536</v>
      </c>
      <c r="O28" s="112">
        <v>6629371</v>
      </c>
      <c r="P28" s="104">
        <v>451333</v>
      </c>
      <c r="Q28" s="104">
        <f t="shared" si="1"/>
        <v>88920477</v>
      </c>
      <c r="R28" s="104">
        <v>9750562.1300000008</v>
      </c>
      <c r="S28" s="111">
        <v>23</v>
      </c>
    </row>
    <row r="29" spans="1:19" ht="11.25" x14ac:dyDescent="0.2">
      <c r="A29" s="111">
        <v>24</v>
      </c>
      <c r="B29" s="91" t="s">
        <v>92</v>
      </c>
      <c r="C29" s="104">
        <v>0</v>
      </c>
      <c r="D29" s="104">
        <v>5941421</v>
      </c>
      <c r="E29" s="104">
        <v>90093781</v>
      </c>
      <c r="F29" s="104">
        <v>56108</v>
      </c>
      <c r="G29" s="104">
        <v>0</v>
      </c>
      <c r="H29" s="104">
        <v>0</v>
      </c>
      <c r="I29" s="104">
        <v>0</v>
      </c>
      <c r="J29" s="104">
        <v>16024260</v>
      </c>
      <c r="K29" s="104">
        <f t="shared" si="0"/>
        <v>112115570</v>
      </c>
      <c r="L29" s="104">
        <v>40436383</v>
      </c>
      <c r="M29" s="104">
        <v>0</v>
      </c>
      <c r="N29" s="104">
        <v>64309907</v>
      </c>
      <c r="O29" s="112">
        <v>0</v>
      </c>
      <c r="P29" s="104">
        <v>0</v>
      </c>
      <c r="Q29" s="104">
        <f t="shared" si="1"/>
        <v>104746290</v>
      </c>
      <c r="R29" s="104">
        <v>48968791.200000003</v>
      </c>
      <c r="S29" s="111">
        <v>24</v>
      </c>
    </row>
    <row r="30" spans="1:19" ht="11.25" x14ac:dyDescent="0.2">
      <c r="A30" s="111">
        <v>25</v>
      </c>
      <c r="B30" s="91" t="s">
        <v>93</v>
      </c>
      <c r="C30" s="104">
        <v>0</v>
      </c>
      <c r="D30" s="104">
        <v>0</v>
      </c>
      <c r="E30" s="104">
        <v>0</v>
      </c>
      <c r="F30" s="104">
        <v>0</v>
      </c>
      <c r="G30" s="104">
        <v>0</v>
      </c>
      <c r="H30" s="104">
        <v>0</v>
      </c>
      <c r="I30" s="104">
        <v>0</v>
      </c>
      <c r="J30" s="104">
        <v>0</v>
      </c>
      <c r="K30" s="104">
        <f t="shared" si="0"/>
        <v>0</v>
      </c>
      <c r="L30" s="104">
        <v>0</v>
      </c>
      <c r="M30" s="104">
        <v>0</v>
      </c>
      <c r="N30" s="104">
        <v>0</v>
      </c>
      <c r="O30" s="112">
        <v>0</v>
      </c>
      <c r="P30" s="104">
        <v>0</v>
      </c>
      <c r="Q30" s="104">
        <f t="shared" si="1"/>
        <v>0</v>
      </c>
      <c r="R30" s="104">
        <v>80973.919999999998</v>
      </c>
      <c r="S30" s="111">
        <v>25</v>
      </c>
    </row>
    <row r="31" spans="1:19" ht="11.25" x14ac:dyDescent="0.2">
      <c r="A31" s="111">
        <v>26</v>
      </c>
      <c r="B31" s="91" t="s">
        <v>94</v>
      </c>
      <c r="C31" s="104">
        <v>4858</v>
      </c>
      <c r="D31" s="104">
        <v>871967</v>
      </c>
      <c r="E31" s="104">
        <v>0</v>
      </c>
      <c r="F31" s="104">
        <v>75100</v>
      </c>
      <c r="G31" s="104">
        <v>0</v>
      </c>
      <c r="H31" s="104">
        <v>0</v>
      </c>
      <c r="I31" s="104">
        <v>0</v>
      </c>
      <c r="J31" s="104">
        <v>14717</v>
      </c>
      <c r="K31" s="104">
        <f t="shared" si="0"/>
        <v>966642</v>
      </c>
      <c r="L31" s="104">
        <v>717997</v>
      </c>
      <c r="M31" s="104">
        <v>0</v>
      </c>
      <c r="N31" s="104">
        <v>2026326</v>
      </c>
      <c r="O31" s="112">
        <v>0</v>
      </c>
      <c r="P31" s="104">
        <v>0</v>
      </c>
      <c r="Q31" s="104">
        <f t="shared" si="1"/>
        <v>2744323</v>
      </c>
      <c r="R31" s="104">
        <v>1260694.3799999999</v>
      </c>
      <c r="S31" s="111">
        <v>26</v>
      </c>
    </row>
    <row r="32" spans="1:19" ht="11.25" x14ac:dyDescent="0.2">
      <c r="A32" s="111">
        <v>27</v>
      </c>
      <c r="B32" s="91" t="s">
        <v>95</v>
      </c>
      <c r="C32" s="104">
        <v>645565</v>
      </c>
      <c r="D32" s="104">
        <v>0</v>
      </c>
      <c r="E32" s="104">
        <v>322090</v>
      </c>
      <c r="F32" s="104">
        <v>0</v>
      </c>
      <c r="G32" s="104">
        <v>0</v>
      </c>
      <c r="H32" s="104">
        <v>133000</v>
      </c>
      <c r="I32" s="104">
        <v>0</v>
      </c>
      <c r="J32" s="104">
        <v>5083</v>
      </c>
      <c r="K32" s="104">
        <f t="shared" si="0"/>
        <v>1105738</v>
      </c>
      <c r="L32" s="104">
        <v>0</v>
      </c>
      <c r="M32" s="104">
        <v>590408</v>
      </c>
      <c r="N32" s="104">
        <v>1077722</v>
      </c>
      <c r="O32" s="112">
        <v>0</v>
      </c>
      <c r="P32" s="104">
        <v>0</v>
      </c>
      <c r="Q32" s="104">
        <f t="shared" si="1"/>
        <v>1668130</v>
      </c>
      <c r="R32" s="104">
        <v>740779.75</v>
      </c>
      <c r="S32" s="111">
        <v>27</v>
      </c>
    </row>
    <row r="33" spans="1:20" ht="11.25" x14ac:dyDescent="0.2">
      <c r="A33" s="111">
        <v>28</v>
      </c>
      <c r="B33" s="91" t="s">
        <v>96</v>
      </c>
      <c r="C33" s="104">
        <v>212919</v>
      </c>
      <c r="D33" s="104">
        <v>1976068</v>
      </c>
      <c r="E33" s="104">
        <v>6058595</v>
      </c>
      <c r="F33" s="104">
        <v>35618</v>
      </c>
      <c r="G33" s="104">
        <v>0</v>
      </c>
      <c r="H33" s="104">
        <v>8284275</v>
      </c>
      <c r="I33" s="104">
        <v>0</v>
      </c>
      <c r="J33" s="104">
        <v>41222</v>
      </c>
      <c r="K33" s="104">
        <f t="shared" si="0"/>
        <v>16608697</v>
      </c>
      <c r="L33" s="104">
        <v>38000</v>
      </c>
      <c r="M33" s="104">
        <v>0</v>
      </c>
      <c r="N33" s="104">
        <v>7047637</v>
      </c>
      <c r="O33" s="112">
        <v>510000</v>
      </c>
      <c r="P33" s="104">
        <v>0</v>
      </c>
      <c r="Q33" s="104">
        <f t="shared" si="1"/>
        <v>7595637</v>
      </c>
      <c r="R33" s="104">
        <v>5899652.9600000009</v>
      </c>
      <c r="S33" s="111">
        <v>28</v>
      </c>
    </row>
    <row r="34" spans="1:20" ht="11.25" x14ac:dyDescent="0.2">
      <c r="A34" s="111">
        <v>29</v>
      </c>
      <c r="B34" s="91" t="s">
        <v>97</v>
      </c>
      <c r="C34" s="104">
        <v>0</v>
      </c>
      <c r="D34" s="104">
        <v>0</v>
      </c>
      <c r="E34" s="104">
        <v>0</v>
      </c>
      <c r="F34" s="104">
        <v>0</v>
      </c>
      <c r="G34" s="104">
        <v>0</v>
      </c>
      <c r="H34" s="104">
        <v>2453761</v>
      </c>
      <c r="I34" s="104">
        <v>0</v>
      </c>
      <c r="J34" s="104">
        <v>0</v>
      </c>
      <c r="K34" s="104">
        <f t="shared" si="0"/>
        <v>2453761</v>
      </c>
      <c r="L34" s="104">
        <v>2145765</v>
      </c>
      <c r="M34" s="104">
        <v>32286</v>
      </c>
      <c r="N34" s="104">
        <v>40010</v>
      </c>
      <c r="O34" s="112">
        <v>0</v>
      </c>
      <c r="P34" s="104">
        <v>0</v>
      </c>
      <c r="Q34" s="104">
        <f t="shared" si="1"/>
        <v>2218061</v>
      </c>
      <c r="R34" s="104">
        <v>360059.55</v>
      </c>
      <c r="S34" s="111">
        <v>29</v>
      </c>
    </row>
    <row r="35" spans="1:20" ht="11.25" x14ac:dyDescent="0.2">
      <c r="A35" s="111">
        <v>30</v>
      </c>
      <c r="B35" s="91" t="s">
        <v>98</v>
      </c>
      <c r="C35" s="104">
        <v>22905778</v>
      </c>
      <c r="D35" s="104">
        <v>14222491</v>
      </c>
      <c r="E35" s="104">
        <v>90000000</v>
      </c>
      <c r="F35" s="104">
        <v>76560</v>
      </c>
      <c r="G35" s="104">
        <v>0</v>
      </c>
      <c r="H35" s="104">
        <v>9000000</v>
      </c>
      <c r="I35" s="104">
        <v>0</v>
      </c>
      <c r="J35" s="104">
        <v>5312243</v>
      </c>
      <c r="K35" s="104">
        <f t="shared" si="0"/>
        <v>141517072</v>
      </c>
      <c r="L35" s="104">
        <v>11981577</v>
      </c>
      <c r="M35" s="104">
        <v>27229988</v>
      </c>
      <c r="N35" s="104">
        <v>58797557</v>
      </c>
      <c r="O35" s="112">
        <v>0</v>
      </c>
      <c r="P35" s="104">
        <v>0</v>
      </c>
      <c r="Q35" s="104">
        <f t="shared" si="1"/>
        <v>98009122</v>
      </c>
      <c r="R35" s="104">
        <v>35147359.620000005</v>
      </c>
      <c r="S35" s="111">
        <v>30</v>
      </c>
    </row>
    <row r="36" spans="1:20" ht="11.25" x14ac:dyDescent="0.2">
      <c r="A36" s="111">
        <v>31</v>
      </c>
      <c r="B36" s="91" t="s">
        <v>99</v>
      </c>
      <c r="C36" s="104">
        <v>9821591</v>
      </c>
      <c r="D36" s="104">
        <v>1705919</v>
      </c>
      <c r="E36" s="104">
        <v>22050000</v>
      </c>
      <c r="F36" s="104">
        <v>129340</v>
      </c>
      <c r="G36" s="104">
        <v>112060</v>
      </c>
      <c r="H36" s="104">
        <v>2640846</v>
      </c>
      <c r="I36" s="104">
        <v>0</v>
      </c>
      <c r="J36" s="104">
        <v>130750</v>
      </c>
      <c r="K36" s="104">
        <f t="shared" si="0"/>
        <v>36590506</v>
      </c>
      <c r="L36" s="104">
        <v>3561044</v>
      </c>
      <c r="M36" s="104">
        <v>11610238</v>
      </c>
      <c r="N36" s="104">
        <v>10730539</v>
      </c>
      <c r="O36" s="112">
        <v>310258</v>
      </c>
      <c r="P36" s="104">
        <v>0</v>
      </c>
      <c r="Q36" s="104">
        <f t="shared" si="1"/>
        <v>26212079</v>
      </c>
      <c r="R36" s="104">
        <v>17814832.16</v>
      </c>
      <c r="S36" s="111">
        <v>31</v>
      </c>
    </row>
    <row r="37" spans="1:20" ht="11.25" x14ac:dyDescent="0.2">
      <c r="A37" s="111">
        <v>32</v>
      </c>
      <c r="B37" s="91" t="s">
        <v>100</v>
      </c>
      <c r="C37" s="104">
        <v>12833</v>
      </c>
      <c r="D37" s="104">
        <v>168393</v>
      </c>
      <c r="E37" s="104">
        <v>0</v>
      </c>
      <c r="F37" s="104">
        <v>24502</v>
      </c>
      <c r="G37" s="104">
        <v>0</v>
      </c>
      <c r="H37" s="104">
        <v>2621857</v>
      </c>
      <c r="I37" s="104">
        <v>0</v>
      </c>
      <c r="J37" s="104">
        <v>0</v>
      </c>
      <c r="K37" s="104">
        <f t="shared" si="0"/>
        <v>2827585</v>
      </c>
      <c r="L37" s="104">
        <v>1085321</v>
      </c>
      <c r="M37" s="104">
        <v>87700</v>
      </c>
      <c r="N37" s="104">
        <v>1587161</v>
      </c>
      <c r="O37" s="112">
        <v>0</v>
      </c>
      <c r="P37" s="104">
        <v>0</v>
      </c>
      <c r="Q37" s="104">
        <f t="shared" si="1"/>
        <v>2760182</v>
      </c>
      <c r="R37" s="104">
        <v>1173744.22</v>
      </c>
      <c r="S37" s="111">
        <v>32</v>
      </c>
    </row>
    <row r="38" spans="1:20" ht="11.25" x14ac:dyDescent="0.2">
      <c r="A38" s="111">
        <v>33</v>
      </c>
      <c r="B38" s="91" t="s">
        <v>101</v>
      </c>
      <c r="C38" s="104">
        <v>899763</v>
      </c>
      <c r="D38" s="104">
        <v>23690</v>
      </c>
      <c r="E38" s="104">
        <v>0</v>
      </c>
      <c r="F38" s="104">
        <v>5380</v>
      </c>
      <c r="G38" s="104">
        <v>0</v>
      </c>
      <c r="H38" s="104">
        <v>2782750</v>
      </c>
      <c r="I38" s="104">
        <v>0</v>
      </c>
      <c r="J38" s="104">
        <v>936222</v>
      </c>
      <c r="K38" s="104">
        <f t="shared" si="0"/>
        <v>4647805</v>
      </c>
      <c r="L38" s="104">
        <v>262684</v>
      </c>
      <c r="M38" s="104">
        <v>1463980</v>
      </c>
      <c r="N38" s="104">
        <v>334122</v>
      </c>
      <c r="O38" s="112">
        <v>2645549</v>
      </c>
      <c r="P38" s="104">
        <v>0</v>
      </c>
      <c r="Q38" s="104">
        <f t="shared" si="1"/>
        <v>4706335</v>
      </c>
      <c r="R38" s="104">
        <v>299162.16000000003</v>
      </c>
      <c r="S38" s="111">
        <v>33</v>
      </c>
    </row>
    <row r="39" spans="1:20" ht="11.25" x14ac:dyDescent="0.2">
      <c r="A39" s="111">
        <v>34</v>
      </c>
      <c r="B39" s="91" t="s">
        <v>102</v>
      </c>
      <c r="C39" s="104">
        <v>6801646</v>
      </c>
      <c r="D39" s="104">
        <v>726922</v>
      </c>
      <c r="E39" s="104">
        <v>29493105</v>
      </c>
      <c r="F39" s="104">
        <v>520</v>
      </c>
      <c r="G39" s="104">
        <v>0</v>
      </c>
      <c r="H39" s="104">
        <v>6892928</v>
      </c>
      <c r="I39" s="104">
        <v>0</v>
      </c>
      <c r="J39" s="104">
        <v>145080</v>
      </c>
      <c r="K39" s="104">
        <f t="shared" si="0"/>
        <v>44060201</v>
      </c>
      <c r="L39" s="104">
        <v>20364825</v>
      </c>
      <c r="M39" s="104">
        <v>12257451</v>
      </c>
      <c r="N39" s="104">
        <v>10379952</v>
      </c>
      <c r="O39" s="112">
        <v>0</v>
      </c>
      <c r="P39" s="104">
        <v>0</v>
      </c>
      <c r="Q39" s="104">
        <f t="shared" si="1"/>
        <v>43002228</v>
      </c>
      <c r="R39" s="104">
        <v>4954436.330000001</v>
      </c>
      <c r="S39" s="111">
        <v>34</v>
      </c>
    </row>
    <row r="40" spans="1:20" ht="11.25" x14ac:dyDescent="0.2">
      <c r="A40" s="111">
        <v>35</v>
      </c>
      <c r="B40" s="91" t="s">
        <v>103</v>
      </c>
      <c r="C40" s="104">
        <v>24546136</v>
      </c>
      <c r="D40" s="104">
        <v>3830419</v>
      </c>
      <c r="E40" s="104">
        <v>30394863</v>
      </c>
      <c r="F40" s="104">
        <v>239593</v>
      </c>
      <c r="G40" s="104">
        <v>4062800</v>
      </c>
      <c r="H40" s="104">
        <v>9511933</v>
      </c>
      <c r="I40" s="104">
        <v>0</v>
      </c>
      <c r="J40" s="104">
        <v>3700267</v>
      </c>
      <c r="K40" s="104">
        <f>SUM(C40:J40)</f>
        <v>76286011</v>
      </c>
      <c r="L40" s="104">
        <v>31862719</v>
      </c>
      <c r="M40" s="104">
        <v>37276427</v>
      </c>
      <c r="N40" s="104">
        <v>46705729</v>
      </c>
      <c r="O40" s="112">
        <v>200304</v>
      </c>
      <c r="P40" s="104">
        <v>0</v>
      </c>
      <c r="Q40" s="104">
        <f>SUM(L40:P40)</f>
        <v>116045179</v>
      </c>
      <c r="R40" s="104">
        <v>60477873.899999999</v>
      </c>
      <c r="S40" s="111">
        <v>35</v>
      </c>
    </row>
    <row r="41" spans="1:20" ht="11.25" x14ac:dyDescent="0.2">
      <c r="A41" s="111">
        <v>36</v>
      </c>
      <c r="B41" s="91" t="s">
        <v>104</v>
      </c>
      <c r="C41" s="104">
        <v>582098</v>
      </c>
      <c r="D41" s="104">
        <v>665888</v>
      </c>
      <c r="E41" s="104">
        <v>0</v>
      </c>
      <c r="F41" s="104">
        <v>428</v>
      </c>
      <c r="G41" s="104">
        <v>0</v>
      </c>
      <c r="H41" s="104">
        <v>0</v>
      </c>
      <c r="I41" s="104">
        <v>0</v>
      </c>
      <c r="J41" s="104">
        <v>0</v>
      </c>
      <c r="K41" s="104">
        <f>SUM(C41:J41)</f>
        <v>1248414</v>
      </c>
      <c r="L41" s="104">
        <v>0</v>
      </c>
      <c r="M41" s="104">
        <v>0</v>
      </c>
      <c r="N41" s="104">
        <v>464399</v>
      </c>
      <c r="O41" s="112">
        <v>2246174</v>
      </c>
      <c r="P41" s="104">
        <v>0</v>
      </c>
      <c r="Q41" s="104">
        <f>SUM(L41:P41)</f>
        <v>2710573</v>
      </c>
      <c r="R41" s="104">
        <v>4393955.6900000004</v>
      </c>
      <c r="S41" s="111">
        <v>36</v>
      </c>
    </row>
    <row r="42" spans="1:20" ht="11.25" x14ac:dyDescent="0.2">
      <c r="A42" s="111">
        <v>37</v>
      </c>
      <c r="B42" s="91" t="s">
        <v>105</v>
      </c>
      <c r="C42" s="104">
        <v>0</v>
      </c>
      <c r="D42" s="104">
        <v>0</v>
      </c>
      <c r="E42" s="104">
        <v>0</v>
      </c>
      <c r="F42" s="104">
        <v>0</v>
      </c>
      <c r="G42" s="104">
        <v>0</v>
      </c>
      <c r="H42" s="104">
        <v>1207425</v>
      </c>
      <c r="I42" s="104">
        <v>224331</v>
      </c>
      <c r="J42" s="104">
        <v>0</v>
      </c>
      <c r="K42" s="104">
        <f>SUM(C42:J42)</f>
        <v>1431756</v>
      </c>
      <c r="L42" s="104">
        <v>2592837</v>
      </c>
      <c r="M42" s="104">
        <v>3655082</v>
      </c>
      <c r="N42" s="104">
        <v>2041234</v>
      </c>
      <c r="O42" s="112">
        <v>0</v>
      </c>
      <c r="P42" s="104">
        <v>1510647</v>
      </c>
      <c r="Q42" s="104">
        <f>SUM(L42:P42)</f>
        <v>9799800</v>
      </c>
      <c r="R42" s="104">
        <v>1711424.82</v>
      </c>
      <c r="S42" s="111">
        <v>37</v>
      </c>
    </row>
    <row r="43" spans="1:20" ht="11.25" x14ac:dyDescent="0.2">
      <c r="A43" s="108">
        <v>38</v>
      </c>
      <c r="B43" s="91" t="s">
        <v>106</v>
      </c>
      <c r="C43" s="107">
        <v>549029</v>
      </c>
      <c r="D43" s="107">
        <v>343456</v>
      </c>
      <c r="E43" s="107">
        <v>7400000</v>
      </c>
      <c r="F43" s="107">
        <v>78285</v>
      </c>
      <c r="G43" s="107">
        <v>0</v>
      </c>
      <c r="H43" s="107">
        <v>603856</v>
      </c>
      <c r="I43" s="107">
        <v>0</v>
      </c>
      <c r="J43" s="107">
        <v>225261</v>
      </c>
      <c r="K43" s="107">
        <f>SUM(C43:J43)</f>
        <v>9199887</v>
      </c>
      <c r="L43" s="107">
        <v>1030626</v>
      </c>
      <c r="M43" s="107">
        <v>1706169</v>
      </c>
      <c r="N43" s="107">
        <v>1974321</v>
      </c>
      <c r="O43" s="107">
        <v>0</v>
      </c>
      <c r="P43" s="107">
        <v>0</v>
      </c>
      <c r="Q43" s="107">
        <f>SUM(L43:P43)</f>
        <v>4711116</v>
      </c>
      <c r="R43" s="107">
        <v>4491060.1100000003</v>
      </c>
      <c r="S43" s="108">
        <v>38</v>
      </c>
    </row>
    <row r="44" spans="1:20" ht="11.25" x14ac:dyDescent="0.2">
      <c r="A44" s="108">
        <f>A43</f>
        <v>38</v>
      </c>
      <c r="B44" s="109" t="s">
        <v>107</v>
      </c>
      <c r="C44" s="110">
        <f t="shared" ref="C44:R44" si="2">SUM(C6:C43)</f>
        <v>101311603</v>
      </c>
      <c r="D44" s="110">
        <f t="shared" si="2"/>
        <v>79296509</v>
      </c>
      <c r="E44" s="110">
        <f t="shared" si="2"/>
        <v>579997670</v>
      </c>
      <c r="F44" s="110">
        <f t="shared" si="2"/>
        <v>5001258</v>
      </c>
      <c r="G44" s="110">
        <f t="shared" si="2"/>
        <v>18900138</v>
      </c>
      <c r="H44" s="110">
        <f t="shared" si="2"/>
        <v>237979441</v>
      </c>
      <c r="I44" s="110">
        <f t="shared" si="2"/>
        <v>2890811</v>
      </c>
      <c r="J44" s="110">
        <f t="shared" si="2"/>
        <v>45084986</v>
      </c>
      <c r="K44" s="110">
        <f t="shared" si="2"/>
        <v>1070462416</v>
      </c>
      <c r="L44" s="110">
        <f t="shared" si="2"/>
        <v>254653294</v>
      </c>
      <c r="M44" s="110">
        <f t="shared" si="2"/>
        <v>202424713</v>
      </c>
      <c r="N44" s="110">
        <f t="shared" si="2"/>
        <v>391894724</v>
      </c>
      <c r="O44" s="110">
        <f t="shared" si="2"/>
        <v>71444623</v>
      </c>
      <c r="P44" s="110">
        <f t="shared" si="2"/>
        <v>1961980</v>
      </c>
      <c r="Q44" s="110">
        <f t="shared" si="2"/>
        <v>922379334</v>
      </c>
      <c r="R44" s="110">
        <f t="shared" si="2"/>
        <v>332493449.50999999</v>
      </c>
      <c r="S44" s="108">
        <f>S43</f>
        <v>38</v>
      </c>
    </row>
    <row r="45" spans="1:20" ht="9.75" customHeight="1" x14ac:dyDescent="0.2">
      <c r="A45" s="92"/>
      <c r="B45" s="91"/>
      <c r="C45" s="92"/>
      <c r="D45" s="92"/>
      <c r="E45" s="92"/>
      <c r="F45" s="92"/>
      <c r="G45" s="92"/>
      <c r="H45" s="92"/>
      <c r="I45" s="92"/>
      <c r="J45" s="92"/>
      <c r="K45" s="92"/>
      <c r="L45" s="92"/>
      <c r="M45" s="92"/>
      <c r="N45" s="92"/>
      <c r="O45" s="92"/>
      <c r="P45" s="92"/>
      <c r="Q45" s="92"/>
      <c r="R45" s="92"/>
      <c r="S45" s="92"/>
    </row>
    <row r="46" spans="1:20" ht="9.75" customHeight="1" x14ac:dyDescent="0.2">
      <c r="A46" s="92"/>
      <c r="B46" s="91"/>
      <c r="C46" s="92"/>
      <c r="D46" s="92"/>
      <c r="E46" s="92"/>
      <c r="F46" s="92"/>
      <c r="G46" s="92"/>
      <c r="H46" s="92"/>
      <c r="I46" s="92"/>
      <c r="J46" s="92"/>
      <c r="K46" s="92"/>
      <c r="L46" s="92"/>
      <c r="M46" s="92"/>
      <c r="N46" s="92"/>
      <c r="O46" s="92"/>
      <c r="P46" s="92"/>
      <c r="Q46" s="92"/>
      <c r="R46" s="92"/>
      <c r="S46" s="92"/>
    </row>
    <row r="47" spans="1:20" ht="9.75" customHeight="1" x14ac:dyDescent="0.2">
      <c r="A47" s="92"/>
      <c r="B47" s="91"/>
      <c r="C47" s="92"/>
      <c r="D47" s="92"/>
      <c r="E47" s="92"/>
      <c r="F47" s="92"/>
      <c r="G47" s="92"/>
      <c r="H47" s="92"/>
      <c r="I47" s="92"/>
      <c r="J47" s="92"/>
      <c r="K47" s="92"/>
      <c r="L47" s="92"/>
      <c r="M47" s="92"/>
      <c r="N47" s="92"/>
      <c r="O47" s="92"/>
      <c r="P47" s="92"/>
      <c r="Q47" s="92"/>
      <c r="R47" s="92"/>
      <c r="S47" s="92"/>
    </row>
    <row r="48" spans="1:20" s="114" customFormat="1" ht="10.5" customHeight="1" x14ac:dyDescent="0.2">
      <c r="A48" s="92"/>
      <c r="B48" s="91"/>
      <c r="C48" s="92"/>
      <c r="D48" s="92"/>
      <c r="E48" s="92"/>
      <c r="F48" s="92"/>
      <c r="G48" s="92"/>
      <c r="H48" s="92"/>
      <c r="I48" s="92"/>
      <c r="J48" s="92"/>
      <c r="K48" s="92"/>
      <c r="L48" s="92"/>
      <c r="M48" s="92"/>
      <c r="N48" s="92"/>
      <c r="O48" s="92"/>
      <c r="P48" s="92"/>
      <c r="Q48" s="92"/>
      <c r="R48" s="92"/>
      <c r="S48" s="92"/>
      <c r="T48" s="93"/>
    </row>
  </sheetData>
  <printOptions gridLines="1"/>
  <pageMargins left="0.25" right="0.25" top="0.5" bottom="0.25" header="0" footer="0"/>
  <pageSetup paperSize="5" scale="86" fitToHeight="0" pageOrder="overThenDown"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3"/>
  <sheetViews>
    <sheetView workbookViewId="0"/>
  </sheetViews>
  <sheetFormatPr defaultRowHeight="11.25" x14ac:dyDescent="0.2"/>
  <cols>
    <col min="1" max="1" width="4.6640625" style="93" bestFit="1" customWidth="1"/>
    <col min="2" max="2" width="14.1640625" style="93" bestFit="1" customWidth="1"/>
    <col min="3" max="3" width="12.6640625" style="93" bestFit="1" customWidth="1"/>
    <col min="4" max="4" width="13.33203125" style="93" bestFit="1" customWidth="1"/>
    <col min="5" max="5" width="15.33203125" style="93" bestFit="1" customWidth="1"/>
    <col min="6" max="6" width="14" style="93" bestFit="1" customWidth="1"/>
    <col min="7" max="7" width="12.6640625" style="93" bestFit="1" customWidth="1"/>
    <col min="8" max="8" width="13.83203125" style="93" bestFit="1" customWidth="1"/>
    <col min="9" max="9" width="12.1640625" style="93" customWidth="1"/>
    <col min="10" max="10" width="13.83203125" style="93" bestFit="1" customWidth="1"/>
    <col min="11" max="11" width="15.33203125" style="93" bestFit="1" customWidth="1"/>
    <col min="12" max="12" width="13.83203125" style="93" customWidth="1"/>
    <col min="13" max="15" width="13.83203125" style="93" bestFit="1" customWidth="1"/>
    <col min="16" max="16" width="12" style="93" bestFit="1" customWidth="1"/>
    <col min="17" max="17" width="15.33203125" style="93" bestFit="1" customWidth="1"/>
    <col min="18" max="18" width="16.83203125" style="93" bestFit="1" customWidth="1"/>
    <col min="19" max="19" width="4" style="93" bestFit="1" customWidth="1"/>
    <col min="20" max="16384" width="9.33203125" style="93"/>
  </cols>
  <sheetData>
    <row r="1" spans="1:20" ht="12" x14ac:dyDescent="0.2">
      <c r="A1" s="90" t="s">
        <v>46</v>
      </c>
      <c r="B1" s="90"/>
      <c r="C1" s="90"/>
      <c r="D1" s="90"/>
      <c r="E1" s="90"/>
      <c r="F1" s="90"/>
      <c r="G1" s="90"/>
      <c r="H1" s="90"/>
      <c r="I1" s="90"/>
      <c r="J1" s="90"/>
      <c r="K1" s="90"/>
      <c r="L1" s="90"/>
      <c r="M1" s="90"/>
      <c r="N1" s="90"/>
      <c r="O1" s="90"/>
      <c r="P1" s="90"/>
      <c r="Q1" s="90"/>
      <c r="S1" s="90"/>
      <c r="T1" s="114"/>
    </row>
    <row r="2" spans="1:20" ht="12" x14ac:dyDescent="0.2">
      <c r="A2" s="94" t="s">
        <v>344</v>
      </c>
      <c r="B2" s="90"/>
      <c r="C2" s="90"/>
      <c r="D2" s="90"/>
      <c r="E2" s="90"/>
      <c r="F2" s="90"/>
      <c r="G2" s="90"/>
      <c r="H2" s="90"/>
      <c r="I2" s="90"/>
      <c r="J2" s="135"/>
      <c r="K2" s="128"/>
      <c r="L2" s="90"/>
      <c r="M2" s="90"/>
      <c r="N2" s="90"/>
      <c r="O2" s="90"/>
      <c r="P2" s="90"/>
      <c r="Q2" s="90"/>
      <c r="R2" s="136"/>
      <c r="S2" s="118"/>
      <c r="T2" s="114"/>
    </row>
    <row r="3" spans="1:20" ht="12" x14ac:dyDescent="0.2">
      <c r="A3" s="95" t="s">
        <v>48</v>
      </c>
      <c r="B3" s="90"/>
      <c r="C3" s="90"/>
      <c r="D3" s="90"/>
      <c r="E3" s="90"/>
      <c r="F3" s="90"/>
      <c r="G3" s="90"/>
      <c r="H3" s="90"/>
      <c r="I3" s="90"/>
      <c r="J3" s="135"/>
      <c r="K3" s="118"/>
      <c r="L3" s="90"/>
      <c r="M3" s="90"/>
      <c r="N3" s="90"/>
      <c r="O3" s="90"/>
      <c r="P3" s="90"/>
      <c r="Q3" s="90"/>
      <c r="R3" s="137" t="s">
        <v>345</v>
      </c>
      <c r="S3" s="128"/>
      <c r="T3" s="114"/>
    </row>
    <row r="4" spans="1:20" ht="33.75" x14ac:dyDescent="0.2">
      <c r="A4" s="91"/>
      <c r="B4" s="91"/>
      <c r="C4" s="97" t="s">
        <v>346</v>
      </c>
      <c r="D4" s="97"/>
      <c r="E4" s="97"/>
      <c r="F4" s="97"/>
      <c r="G4" s="97"/>
      <c r="H4" s="97"/>
      <c r="I4" s="97"/>
      <c r="J4" s="97"/>
      <c r="K4" s="97"/>
      <c r="L4" s="97" t="s">
        <v>347</v>
      </c>
      <c r="M4" s="97"/>
      <c r="N4" s="97"/>
      <c r="O4" s="97"/>
      <c r="P4" s="97"/>
      <c r="Q4" s="97"/>
      <c r="R4" s="138" t="s">
        <v>348</v>
      </c>
      <c r="S4" s="91"/>
    </row>
    <row r="5" spans="1:20" ht="33.75" x14ac:dyDescent="0.2">
      <c r="A5" s="137" t="s">
        <v>55</v>
      </c>
      <c r="B5" s="137" t="s">
        <v>57</v>
      </c>
      <c r="C5" s="138" t="s">
        <v>349</v>
      </c>
      <c r="D5" s="138" t="s">
        <v>350</v>
      </c>
      <c r="E5" s="138" t="s">
        <v>351</v>
      </c>
      <c r="F5" s="138" t="s">
        <v>352</v>
      </c>
      <c r="G5" s="138" t="s">
        <v>353</v>
      </c>
      <c r="H5" s="138" t="s">
        <v>354</v>
      </c>
      <c r="I5" s="138" t="s">
        <v>355</v>
      </c>
      <c r="J5" s="138" t="s">
        <v>356</v>
      </c>
      <c r="K5" s="138" t="s">
        <v>357</v>
      </c>
      <c r="L5" s="138" t="s">
        <v>358</v>
      </c>
      <c r="M5" s="138" t="s">
        <v>359</v>
      </c>
      <c r="N5" s="138" t="s">
        <v>360</v>
      </c>
      <c r="O5" s="138" t="s">
        <v>361</v>
      </c>
      <c r="P5" s="138" t="s">
        <v>362</v>
      </c>
      <c r="Q5" s="138" t="s">
        <v>363</v>
      </c>
      <c r="R5" s="137" t="s">
        <v>364</v>
      </c>
      <c r="S5" s="137" t="s">
        <v>55</v>
      </c>
    </row>
    <row r="6" spans="1:20" x14ac:dyDescent="0.2">
      <c r="A6" s="111">
        <v>1</v>
      </c>
      <c r="B6" s="111" t="s">
        <v>108</v>
      </c>
      <c r="C6" s="103">
        <v>64440</v>
      </c>
      <c r="D6" s="103">
        <v>241650</v>
      </c>
      <c r="E6" s="103">
        <v>0</v>
      </c>
      <c r="F6" s="103">
        <v>367</v>
      </c>
      <c r="G6" s="103">
        <v>0</v>
      </c>
      <c r="H6" s="103">
        <v>2032836</v>
      </c>
      <c r="I6" s="103">
        <v>0</v>
      </c>
      <c r="J6" s="103">
        <v>15323</v>
      </c>
      <c r="K6" s="103">
        <f t="shared" ref="K6:K69" si="0">SUM(C6:J6)</f>
        <v>2354616</v>
      </c>
      <c r="L6" s="103">
        <v>1021558</v>
      </c>
      <c r="M6" s="103">
        <v>0</v>
      </c>
      <c r="N6" s="103">
        <v>2724360</v>
      </c>
      <c r="O6" s="103">
        <v>0</v>
      </c>
      <c r="P6" s="103">
        <v>0</v>
      </c>
      <c r="Q6" s="103">
        <f t="shared" ref="Q6:Q69" si="1">SUM(L6:P6)</f>
        <v>3745918</v>
      </c>
      <c r="R6" s="103">
        <v>11167049.540000001</v>
      </c>
      <c r="S6" s="111">
        <v>1</v>
      </c>
    </row>
    <row r="7" spans="1:20" x14ac:dyDescent="0.2">
      <c r="A7" s="111">
        <v>2</v>
      </c>
      <c r="B7" s="111" t="s">
        <v>109</v>
      </c>
      <c r="C7" s="104">
        <v>2772989</v>
      </c>
      <c r="D7" s="104">
        <v>419488</v>
      </c>
      <c r="E7" s="104">
        <v>57240775</v>
      </c>
      <c r="F7" s="104">
        <v>337957</v>
      </c>
      <c r="G7" s="104">
        <v>0</v>
      </c>
      <c r="H7" s="104">
        <v>0</v>
      </c>
      <c r="I7" s="104">
        <v>0</v>
      </c>
      <c r="J7" s="104">
        <v>38138</v>
      </c>
      <c r="K7" s="104">
        <f t="shared" si="0"/>
        <v>60809347</v>
      </c>
      <c r="L7" s="104">
        <v>16049776</v>
      </c>
      <c r="M7" s="104">
        <v>0</v>
      </c>
      <c r="N7" s="104">
        <v>14473944</v>
      </c>
      <c r="O7" s="112">
        <v>0</v>
      </c>
      <c r="P7" s="104">
        <v>0</v>
      </c>
      <c r="Q7" s="104">
        <f t="shared" si="1"/>
        <v>30523720</v>
      </c>
      <c r="R7" s="104">
        <v>24751258.130000003</v>
      </c>
      <c r="S7" s="111">
        <v>2</v>
      </c>
    </row>
    <row r="8" spans="1:20" x14ac:dyDescent="0.2">
      <c r="A8" s="111">
        <v>3</v>
      </c>
      <c r="B8" s="111" t="s">
        <v>110</v>
      </c>
      <c r="C8" s="104">
        <v>0</v>
      </c>
      <c r="D8" s="104">
        <v>0</v>
      </c>
      <c r="E8" s="104">
        <v>0</v>
      </c>
      <c r="F8" s="104">
        <v>0</v>
      </c>
      <c r="G8" s="104">
        <v>0</v>
      </c>
      <c r="H8" s="104">
        <v>458621</v>
      </c>
      <c r="I8" s="104">
        <v>0</v>
      </c>
      <c r="J8" s="104">
        <v>0</v>
      </c>
      <c r="K8" s="104">
        <f t="shared" si="0"/>
        <v>458621</v>
      </c>
      <c r="L8" s="104">
        <v>377846</v>
      </c>
      <c r="M8" s="104">
        <v>0</v>
      </c>
      <c r="N8" s="104">
        <v>80775</v>
      </c>
      <c r="O8" s="112">
        <v>0</v>
      </c>
      <c r="P8" s="104">
        <v>0</v>
      </c>
      <c r="Q8" s="104">
        <f t="shared" si="1"/>
        <v>458621</v>
      </c>
      <c r="R8" s="104">
        <v>2653848.52</v>
      </c>
      <c r="S8" s="111">
        <v>3</v>
      </c>
    </row>
    <row r="9" spans="1:20" x14ac:dyDescent="0.2">
      <c r="A9" s="111">
        <v>4</v>
      </c>
      <c r="B9" s="111" t="s">
        <v>111</v>
      </c>
      <c r="C9" s="104">
        <v>0</v>
      </c>
      <c r="D9" s="104">
        <v>0</v>
      </c>
      <c r="E9" s="104">
        <v>0</v>
      </c>
      <c r="F9" s="104">
        <v>3459</v>
      </c>
      <c r="G9" s="104">
        <v>0</v>
      </c>
      <c r="H9" s="104">
        <v>0</v>
      </c>
      <c r="I9" s="104">
        <v>0</v>
      </c>
      <c r="J9" s="104">
        <v>0</v>
      </c>
      <c r="K9" s="104">
        <f t="shared" si="0"/>
        <v>3459</v>
      </c>
      <c r="L9" s="104">
        <v>152581</v>
      </c>
      <c r="M9" s="104">
        <v>0</v>
      </c>
      <c r="N9" s="104">
        <v>535927</v>
      </c>
      <c r="O9" s="112">
        <v>0</v>
      </c>
      <c r="P9" s="104">
        <v>0</v>
      </c>
      <c r="Q9" s="104">
        <f t="shared" si="1"/>
        <v>688508</v>
      </c>
      <c r="R9" s="104">
        <v>488159.07</v>
      </c>
      <c r="S9" s="111">
        <v>4</v>
      </c>
    </row>
    <row r="10" spans="1:20" x14ac:dyDescent="0.2">
      <c r="A10" s="111">
        <v>5</v>
      </c>
      <c r="B10" s="111" t="s">
        <v>112</v>
      </c>
      <c r="C10" s="104">
        <v>0</v>
      </c>
      <c r="D10" s="104">
        <v>40643</v>
      </c>
      <c r="E10" s="104">
        <v>27775492</v>
      </c>
      <c r="F10" s="104">
        <v>119751</v>
      </c>
      <c r="G10" s="104">
        <v>0</v>
      </c>
      <c r="H10" s="104">
        <v>485313</v>
      </c>
      <c r="I10" s="104">
        <v>0</v>
      </c>
      <c r="J10" s="104">
        <v>20663</v>
      </c>
      <c r="K10" s="104">
        <f t="shared" si="0"/>
        <v>28441862</v>
      </c>
      <c r="L10" s="104">
        <v>10520327</v>
      </c>
      <c r="M10" s="104">
        <v>0</v>
      </c>
      <c r="N10" s="104">
        <v>2565640</v>
      </c>
      <c r="O10" s="112">
        <v>0</v>
      </c>
      <c r="P10" s="104">
        <v>0</v>
      </c>
      <c r="Q10" s="104">
        <f t="shared" si="1"/>
        <v>13085967</v>
      </c>
      <c r="R10" s="104">
        <v>9431876.5699999984</v>
      </c>
      <c r="S10" s="111">
        <v>5</v>
      </c>
    </row>
    <row r="11" spans="1:20" x14ac:dyDescent="0.2">
      <c r="A11" s="111">
        <v>6</v>
      </c>
      <c r="B11" s="111" t="s">
        <v>113</v>
      </c>
      <c r="C11" s="104">
        <v>0</v>
      </c>
      <c r="D11" s="104">
        <v>0</v>
      </c>
      <c r="E11" s="104">
        <v>0</v>
      </c>
      <c r="F11" s="104">
        <v>0</v>
      </c>
      <c r="G11" s="104">
        <v>0</v>
      </c>
      <c r="H11" s="104">
        <v>0</v>
      </c>
      <c r="I11" s="104">
        <v>0</v>
      </c>
      <c r="J11" s="104">
        <v>0</v>
      </c>
      <c r="K11" s="104">
        <f t="shared" si="0"/>
        <v>0</v>
      </c>
      <c r="L11" s="104">
        <v>385793</v>
      </c>
      <c r="M11" s="104">
        <v>0</v>
      </c>
      <c r="N11" s="104">
        <v>138110</v>
      </c>
      <c r="O11" s="112">
        <v>0</v>
      </c>
      <c r="P11" s="104">
        <v>0</v>
      </c>
      <c r="Q11" s="104">
        <f t="shared" si="1"/>
        <v>523903</v>
      </c>
      <c r="R11" s="104">
        <v>41427.660000000003</v>
      </c>
      <c r="S11" s="111">
        <v>6</v>
      </c>
    </row>
    <row r="12" spans="1:20" x14ac:dyDescent="0.2">
      <c r="A12" s="111">
        <v>7</v>
      </c>
      <c r="B12" s="111" t="s">
        <v>114</v>
      </c>
      <c r="C12" s="104">
        <v>6892364</v>
      </c>
      <c r="D12" s="104">
        <v>1516553</v>
      </c>
      <c r="E12" s="104">
        <v>195293857</v>
      </c>
      <c r="F12" s="104">
        <v>953456</v>
      </c>
      <c r="G12" s="104">
        <v>0</v>
      </c>
      <c r="H12" s="104">
        <v>583154</v>
      </c>
      <c r="I12" s="104">
        <v>0</v>
      </c>
      <c r="J12" s="104">
        <v>57836822</v>
      </c>
      <c r="K12" s="104">
        <f t="shared" si="0"/>
        <v>263076206</v>
      </c>
      <c r="L12" s="104">
        <v>49970393</v>
      </c>
      <c r="M12" s="104">
        <v>11609119</v>
      </c>
      <c r="N12" s="104">
        <v>116899521</v>
      </c>
      <c r="O12" s="112">
        <v>84597173</v>
      </c>
      <c r="P12" s="104">
        <v>0</v>
      </c>
      <c r="Q12" s="104">
        <f t="shared" si="1"/>
        <v>263076206</v>
      </c>
      <c r="R12" s="104">
        <v>4895360</v>
      </c>
      <c r="S12" s="111">
        <v>7</v>
      </c>
    </row>
    <row r="13" spans="1:20" x14ac:dyDescent="0.2">
      <c r="A13" s="111">
        <v>8</v>
      </c>
      <c r="B13" s="111" t="s">
        <v>115</v>
      </c>
      <c r="C13" s="104">
        <v>931939</v>
      </c>
      <c r="D13" s="104">
        <v>59709</v>
      </c>
      <c r="E13" s="104">
        <v>14285000</v>
      </c>
      <c r="F13" s="104">
        <v>124125</v>
      </c>
      <c r="G13" s="104">
        <v>285000</v>
      </c>
      <c r="H13" s="104">
        <v>5598508</v>
      </c>
      <c r="I13" s="104">
        <v>0</v>
      </c>
      <c r="J13" s="104">
        <v>3398817</v>
      </c>
      <c r="K13" s="104">
        <f t="shared" si="0"/>
        <v>24683098</v>
      </c>
      <c r="L13" s="104">
        <v>30734105</v>
      </c>
      <c r="M13" s="104">
        <v>916311</v>
      </c>
      <c r="N13" s="104">
        <v>996606</v>
      </c>
      <c r="O13" s="112">
        <v>1363714</v>
      </c>
      <c r="P13" s="104">
        <v>0</v>
      </c>
      <c r="Q13" s="104">
        <f t="shared" si="1"/>
        <v>34010736</v>
      </c>
      <c r="R13" s="104">
        <v>4200128.6499999994</v>
      </c>
      <c r="S13" s="111">
        <v>8</v>
      </c>
    </row>
    <row r="14" spans="1:20" x14ac:dyDescent="0.2">
      <c r="A14" s="111">
        <v>9</v>
      </c>
      <c r="B14" s="111" t="s">
        <v>116</v>
      </c>
      <c r="C14" s="104">
        <v>0</v>
      </c>
      <c r="D14" s="104">
        <v>298707</v>
      </c>
      <c r="E14" s="104">
        <v>0</v>
      </c>
      <c r="F14" s="104">
        <v>0</v>
      </c>
      <c r="G14" s="104">
        <v>0</v>
      </c>
      <c r="H14" s="104">
        <v>0</v>
      </c>
      <c r="I14" s="104">
        <v>0</v>
      </c>
      <c r="J14" s="104">
        <v>0</v>
      </c>
      <c r="K14" s="104">
        <f t="shared" si="0"/>
        <v>298707</v>
      </c>
      <c r="L14" s="104">
        <v>0</v>
      </c>
      <c r="M14" s="104">
        <v>0</v>
      </c>
      <c r="N14" s="104">
        <v>0</v>
      </c>
      <c r="O14" s="112">
        <v>298707</v>
      </c>
      <c r="P14" s="104">
        <v>0</v>
      </c>
      <c r="Q14" s="104">
        <f t="shared" si="1"/>
        <v>298707</v>
      </c>
      <c r="R14" s="104">
        <v>920773.6100000001</v>
      </c>
      <c r="S14" s="111">
        <v>9</v>
      </c>
    </row>
    <row r="15" spans="1:20" x14ac:dyDescent="0.2">
      <c r="A15" s="111">
        <v>10</v>
      </c>
      <c r="B15" s="111" t="s">
        <v>117</v>
      </c>
      <c r="C15" s="104">
        <v>0</v>
      </c>
      <c r="D15" s="104">
        <v>0</v>
      </c>
      <c r="E15" s="104">
        <v>40085678</v>
      </c>
      <c r="F15" s="104">
        <v>0</v>
      </c>
      <c r="G15" s="104">
        <v>0</v>
      </c>
      <c r="H15" s="104">
        <v>0</v>
      </c>
      <c r="I15" s="104">
        <v>0</v>
      </c>
      <c r="J15" s="104">
        <v>0</v>
      </c>
      <c r="K15" s="104">
        <f t="shared" si="0"/>
        <v>40085678</v>
      </c>
      <c r="L15" s="104">
        <v>13661412</v>
      </c>
      <c r="M15" s="104">
        <v>0</v>
      </c>
      <c r="N15" s="104">
        <v>0</v>
      </c>
      <c r="O15" s="112">
        <v>0</v>
      </c>
      <c r="P15" s="104">
        <v>0</v>
      </c>
      <c r="Q15" s="104">
        <f t="shared" si="1"/>
        <v>13661412</v>
      </c>
      <c r="R15" s="104">
        <v>4060932.29</v>
      </c>
      <c r="S15" s="111">
        <v>10</v>
      </c>
    </row>
    <row r="16" spans="1:20" x14ac:dyDescent="0.2">
      <c r="A16" s="111">
        <v>11</v>
      </c>
      <c r="B16" s="111" t="s">
        <v>118</v>
      </c>
      <c r="C16" s="104">
        <v>0</v>
      </c>
      <c r="D16" s="104">
        <v>0</v>
      </c>
      <c r="E16" s="104">
        <v>0</v>
      </c>
      <c r="F16" s="104">
        <v>0</v>
      </c>
      <c r="G16" s="104">
        <v>0</v>
      </c>
      <c r="H16" s="104">
        <v>13002</v>
      </c>
      <c r="I16" s="104">
        <v>0</v>
      </c>
      <c r="J16" s="104">
        <v>0</v>
      </c>
      <c r="K16" s="104">
        <f t="shared" si="0"/>
        <v>13002</v>
      </c>
      <c r="L16" s="104">
        <v>0</v>
      </c>
      <c r="M16" s="104">
        <v>0</v>
      </c>
      <c r="N16" s="104">
        <v>13002</v>
      </c>
      <c r="O16" s="112">
        <v>0</v>
      </c>
      <c r="P16" s="104">
        <v>0</v>
      </c>
      <c r="Q16" s="104">
        <f t="shared" si="1"/>
        <v>13002</v>
      </c>
      <c r="R16" s="104">
        <v>1563027.4000000001</v>
      </c>
      <c r="S16" s="111">
        <v>11</v>
      </c>
    </row>
    <row r="17" spans="1:19" x14ac:dyDescent="0.2">
      <c r="A17" s="111">
        <v>12</v>
      </c>
      <c r="B17" s="111" t="s">
        <v>119</v>
      </c>
      <c r="C17" s="104">
        <v>0</v>
      </c>
      <c r="D17" s="104">
        <v>0</v>
      </c>
      <c r="E17" s="104">
        <v>0</v>
      </c>
      <c r="F17" s="104">
        <v>0</v>
      </c>
      <c r="G17" s="104">
        <v>0</v>
      </c>
      <c r="H17" s="104">
        <v>1035549</v>
      </c>
      <c r="I17" s="104">
        <v>0</v>
      </c>
      <c r="J17" s="104">
        <v>0</v>
      </c>
      <c r="K17" s="104">
        <f t="shared" si="0"/>
        <v>1035549</v>
      </c>
      <c r="L17" s="104">
        <v>0</v>
      </c>
      <c r="M17" s="104">
        <v>0</v>
      </c>
      <c r="N17" s="104">
        <v>1035549</v>
      </c>
      <c r="O17" s="112">
        <v>0</v>
      </c>
      <c r="P17" s="104">
        <v>0</v>
      </c>
      <c r="Q17" s="104">
        <f t="shared" si="1"/>
        <v>1035549</v>
      </c>
      <c r="R17" s="104">
        <v>3118539.8499999996</v>
      </c>
      <c r="S17" s="111">
        <v>12</v>
      </c>
    </row>
    <row r="18" spans="1:19" x14ac:dyDescent="0.2">
      <c r="A18" s="111">
        <v>13</v>
      </c>
      <c r="B18" s="111" t="s">
        <v>120</v>
      </c>
      <c r="C18" s="104">
        <v>344900</v>
      </c>
      <c r="D18" s="104">
        <v>266059</v>
      </c>
      <c r="E18" s="104">
        <v>0</v>
      </c>
      <c r="F18" s="104">
        <v>1493</v>
      </c>
      <c r="G18" s="104">
        <v>0</v>
      </c>
      <c r="H18" s="104">
        <v>0</v>
      </c>
      <c r="I18" s="104">
        <v>0</v>
      </c>
      <c r="J18" s="104">
        <v>0</v>
      </c>
      <c r="K18" s="104">
        <f t="shared" si="0"/>
        <v>612452</v>
      </c>
      <c r="L18" s="104">
        <v>0</v>
      </c>
      <c r="M18" s="104">
        <v>0</v>
      </c>
      <c r="N18" s="104">
        <v>789183</v>
      </c>
      <c r="O18" s="112">
        <v>0</v>
      </c>
      <c r="P18" s="104">
        <v>0</v>
      </c>
      <c r="Q18" s="104">
        <f t="shared" si="1"/>
        <v>789183</v>
      </c>
      <c r="R18" s="104">
        <v>1598041.9100000001</v>
      </c>
      <c r="S18" s="111">
        <v>13</v>
      </c>
    </row>
    <row r="19" spans="1:19" x14ac:dyDescent="0.2">
      <c r="A19" s="111">
        <v>14</v>
      </c>
      <c r="B19" s="111" t="s">
        <v>121</v>
      </c>
      <c r="C19" s="104">
        <v>0</v>
      </c>
      <c r="D19" s="104">
        <v>1099261</v>
      </c>
      <c r="E19" s="104">
        <v>0</v>
      </c>
      <c r="F19" s="104">
        <v>0</v>
      </c>
      <c r="G19" s="104">
        <v>0</v>
      </c>
      <c r="H19" s="104">
        <v>34512</v>
      </c>
      <c r="I19" s="104">
        <v>0</v>
      </c>
      <c r="J19" s="104">
        <v>0</v>
      </c>
      <c r="K19" s="104">
        <f t="shared" si="0"/>
        <v>1133773</v>
      </c>
      <c r="L19" s="104">
        <v>34512</v>
      </c>
      <c r="M19" s="104">
        <v>4072398</v>
      </c>
      <c r="N19" s="104">
        <v>422463</v>
      </c>
      <c r="O19" s="112">
        <v>0</v>
      </c>
      <c r="P19" s="104">
        <v>2343256</v>
      </c>
      <c r="Q19" s="104">
        <f t="shared" si="1"/>
        <v>6872629</v>
      </c>
      <c r="R19" s="104">
        <v>7843324.6900000004</v>
      </c>
      <c r="S19" s="111">
        <v>14</v>
      </c>
    </row>
    <row r="20" spans="1:19" x14ac:dyDescent="0.2">
      <c r="A20" s="111">
        <v>15</v>
      </c>
      <c r="B20" s="111" t="s">
        <v>122</v>
      </c>
      <c r="C20" s="104">
        <v>0</v>
      </c>
      <c r="D20" s="104">
        <v>0</v>
      </c>
      <c r="E20" s="104">
        <v>0</v>
      </c>
      <c r="F20" s="104">
        <v>748</v>
      </c>
      <c r="G20" s="104">
        <v>0</v>
      </c>
      <c r="H20" s="104">
        <v>0</v>
      </c>
      <c r="I20" s="104">
        <v>0</v>
      </c>
      <c r="J20" s="104">
        <v>0</v>
      </c>
      <c r="K20" s="104">
        <f t="shared" si="0"/>
        <v>748</v>
      </c>
      <c r="L20" s="104">
        <v>0</v>
      </c>
      <c r="M20" s="104">
        <v>243459</v>
      </c>
      <c r="N20" s="104">
        <v>0</v>
      </c>
      <c r="O20" s="112">
        <v>0</v>
      </c>
      <c r="P20" s="104">
        <v>0</v>
      </c>
      <c r="Q20" s="104">
        <f t="shared" si="1"/>
        <v>243459</v>
      </c>
      <c r="R20" s="104">
        <v>5603858.8499999996</v>
      </c>
      <c r="S20" s="111">
        <v>15</v>
      </c>
    </row>
    <row r="21" spans="1:19" x14ac:dyDescent="0.2">
      <c r="A21" s="111">
        <v>16</v>
      </c>
      <c r="B21" s="111" t="s">
        <v>123</v>
      </c>
      <c r="C21" s="104">
        <v>1451825</v>
      </c>
      <c r="D21" s="104">
        <v>0</v>
      </c>
      <c r="E21" s="104">
        <v>0</v>
      </c>
      <c r="F21" s="104">
        <v>23492</v>
      </c>
      <c r="G21" s="104">
        <v>0</v>
      </c>
      <c r="H21" s="104">
        <v>1744698</v>
      </c>
      <c r="I21" s="104">
        <v>80325</v>
      </c>
      <c r="J21" s="104">
        <v>3872162</v>
      </c>
      <c r="K21" s="104">
        <f t="shared" si="0"/>
        <v>7172502</v>
      </c>
      <c r="L21" s="104">
        <v>284976</v>
      </c>
      <c r="M21" s="104">
        <v>2457320</v>
      </c>
      <c r="N21" s="104">
        <v>2207914</v>
      </c>
      <c r="O21" s="112">
        <v>45077</v>
      </c>
      <c r="P21" s="104">
        <v>0</v>
      </c>
      <c r="Q21" s="104">
        <f t="shared" si="1"/>
        <v>4995287</v>
      </c>
      <c r="R21" s="104">
        <v>2414065.0700000003</v>
      </c>
      <c r="S21" s="111">
        <v>16</v>
      </c>
    </row>
    <row r="22" spans="1:19" x14ac:dyDescent="0.2">
      <c r="A22" s="111">
        <v>17</v>
      </c>
      <c r="B22" s="111" t="s">
        <v>124</v>
      </c>
      <c r="C22" s="104">
        <v>215241</v>
      </c>
      <c r="D22" s="104">
        <v>0</v>
      </c>
      <c r="E22" s="104">
        <v>3142769</v>
      </c>
      <c r="F22" s="104">
        <v>39153</v>
      </c>
      <c r="G22" s="104">
        <v>0</v>
      </c>
      <c r="H22" s="104">
        <v>274613</v>
      </c>
      <c r="I22" s="104">
        <v>171064</v>
      </c>
      <c r="J22" s="104">
        <v>0</v>
      </c>
      <c r="K22" s="104">
        <f t="shared" si="0"/>
        <v>3842840</v>
      </c>
      <c r="L22" s="104">
        <v>9874585</v>
      </c>
      <c r="M22" s="104">
        <v>0</v>
      </c>
      <c r="N22" s="104">
        <v>1720972</v>
      </c>
      <c r="O22" s="112">
        <v>0</v>
      </c>
      <c r="P22" s="104">
        <v>0</v>
      </c>
      <c r="Q22" s="104">
        <f t="shared" si="1"/>
        <v>11595557</v>
      </c>
      <c r="R22" s="104">
        <v>438745.52</v>
      </c>
      <c r="S22" s="111">
        <v>17</v>
      </c>
    </row>
    <row r="23" spans="1:19" x14ac:dyDescent="0.2">
      <c r="A23" s="111">
        <v>18</v>
      </c>
      <c r="B23" s="111" t="s">
        <v>125</v>
      </c>
      <c r="C23" s="104">
        <v>0</v>
      </c>
      <c r="D23" s="104">
        <v>0</v>
      </c>
      <c r="E23" s="104">
        <v>0</v>
      </c>
      <c r="F23" s="104">
        <v>0</v>
      </c>
      <c r="G23" s="104">
        <v>0</v>
      </c>
      <c r="H23" s="104">
        <v>0</v>
      </c>
      <c r="I23" s="104">
        <v>0</v>
      </c>
      <c r="J23" s="104">
        <v>0</v>
      </c>
      <c r="K23" s="104">
        <f t="shared" si="0"/>
        <v>0</v>
      </c>
      <c r="L23" s="104">
        <v>0</v>
      </c>
      <c r="M23" s="104">
        <v>0</v>
      </c>
      <c r="N23" s="104">
        <v>0</v>
      </c>
      <c r="O23" s="112">
        <v>0</v>
      </c>
      <c r="P23" s="104">
        <v>0</v>
      </c>
      <c r="Q23" s="104">
        <f t="shared" si="1"/>
        <v>0</v>
      </c>
      <c r="R23" s="104">
        <v>875189.34</v>
      </c>
      <c r="S23" s="111">
        <v>18</v>
      </c>
    </row>
    <row r="24" spans="1:19" x14ac:dyDescent="0.2">
      <c r="A24" s="111">
        <v>19</v>
      </c>
      <c r="B24" s="111" t="s">
        <v>126</v>
      </c>
      <c r="C24" s="104">
        <v>0</v>
      </c>
      <c r="D24" s="104">
        <v>0</v>
      </c>
      <c r="E24" s="104">
        <v>0</v>
      </c>
      <c r="F24" s="104">
        <v>0</v>
      </c>
      <c r="G24" s="104">
        <v>0</v>
      </c>
      <c r="H24" s="104">
        <v>0</v>
      </c>
      <c r="I24" s="104">
        <v>0</v>
      </c>
      <c r="J24" s="104">
        <v>0</v>
      </c>
      <c r="K24" s="104">
        <f t="shared" si="0"/>
        <v>0</v>
      </c>
      <c r="L24" s="104">
        <v>274243</v>
      </c>
      <c r="M24" s="104">
        <v>0</v>
      </c>
      <c r="N24" s="104">
        <v>357598</v>
      </c>
      <c r="O24" s="112">
        <v>0</v>
      </c>
      <c r="P24" s="104">
        <v>272000</v>
      </c>
      <c r="Q24" s="104">
        <f t="shared" si="1"/>
        <v>903841</v>
      </c>
      <c r="R24" s="104">
        <v>780325.86</v>
      </c>
      <c r="S24" s="111">
        <v>19</v>
      </c>
    </row>
    <row r="25" spans="1:19" x14ac:dyDescent="0.2">
      <c r="A25" s="111">
        <v>20</v>
      </c>
      <c r="B25" s="111" t="s">
        <v>127</v>
      </c>
      <c r="C25" s="104">
        <v>0</v>
      </c>
      <c r="D25" s="104">
        <v>0</v>
      </c>
      <c r="E25" s="104">
        <v>0</v>
      </c>
      <c r="F25" s="104">
        <v>65129</v>
      </c>
      <c r="G25" s="104">
        <v>0</v>
      </c>
      <c r="H25" s="104">
        <v>0</v>
      </c>
      <c r="I25" s="104">
        <v>0</v>
      </c>
      <c r="J25" s="104">
        <v>0</v>
      </c>
      <c r="K25" s="104">
        <f t="shared" si="0"/>
        <v>65129</v>
      </c>
      <c r="L25" s="104">
        <v>0</v>
      </c>
      <c r="M25" s="104">
        <v>0</v>
      </c>
      <c r="N25" s="104">
        <v>4052433</v>
      </c>
      <c r="O25" s="112">
        <v>0</v>
      </c>
      <c r="P25" s="104">
        <v>0</v>
      </c>
      <c r="Q25" s="104">
        <f t="shared" si="1"/>
        <v>4052433</v>
      </c>
      <c r="R25" s="104">
        <v>3977717.52</v>
      </c>
      <c r="S25" s="111">
        <v>20</v>
      </c>
    </row>
    <row r="26" spans="1:19" x14ac:dyDescent="0.2">
      <c r="A26" s="111">
        <v>21</v>
      </c>
      <c r="B26" s="111" t="s">
        <v>128</v>
      </c>
      <c r="C26" s="104">
        <v>8083932</v>
      </c>
      <c r="D26" s="104">
        <v>5013270</v>
      </c>
      <c r="E26" s="104">
        <v>98677888</v>
      </c>
      <c r="F26" s="104">
        <v>739391</v>
      </c>
      <c r="G26" s="104">
        <v>0</v>
      </c>
      <c r="H26" s="104">
        <v>32712333</v>
      </c>
      <c r="I26" s="104">
        <v>0</v>
      </c>
      <c r="J26" s="104">
        <v>11114255</v>
      </c>
      <c r="K26" s="104">
        <f t="shared" si="0"/>
        <v>156341069</v>
      </c>
      <c r="L26" s="104">
        <v>32140382</v>
      </c>
      <c r="M26" s="104">
        <v>28340858</v>
      </c>
      <c r="N26" s="104">
        <v>35893857</v>
      </c>
      <c r="O26" s="112">
        <v>5791646</v>
      </c>
      <c r="P26" s="104">
        <v>0</v>
      </c>
      <c r="Q26" s="104">
        <f t="shared" si="1"/>
        <v>102166743</v>
      </c>
      <c r="R26" s="104">
        <v>17437509.730000004</v>
      </c>
      <c r="S26" s="111">
        <v>21</v>
      </c>
    </row>
    <row r="27" spans="1:19" x14ac:dyDescent="0.2">
      <c r="A27" s="111">
        <v>22</v>
      </c>
      <c r="B27" s="111" t="s">
        <v>129</v>
      </c>
      <c r="C27" s="104">
        <v>201787</v>
      </c>
      <c r="D27" s="104">
        <v>224938</v>
      </c>
      <c r="E27" s="104">
        <v>0</v>
      </c>
      <c r="F27" s="104">
        <v>225</v>
      </c>
      <c r="G27" s="104">
        <v>0</v>
      </c>
      <c r="H27" s="104">
        <v>4614592</v>
      </c>
      <c r="I27" s="104">
        <v>0</v>
      </c>
      <c r="J27" s="104">
        <v>65213</v>
      </c>
      <c r="K27" s="104">
        <f t="shared" si="0"/>
        <v>5106755</v>
      </c>
      <c r="L27" s="104">
        <v>3752242</v>
      </c>
      <c r="M27" s="104">
        <v>0</v>
      </c>
      <c r="N27" s="104">
        <v>562111</v>
      </c>
      <c r="O27" s="112">
        <v>0</v>
      </c>
      <c r="P27" s="104">
        <v>0</v>
      </c>
      <c r="Q27" s="104">
        <f t="shared" si="1"/>
        <v>4314353</v>
      </c>
      <c r="R27" s="104">
        <v>168726.18</v>
      </c>
      <c r="S27" s="111">
        <v>22</v>
      </c>
    </row>
    <row r="28" spans="1:19" x14ac:dyDescent="0.2">
      <c r="A28" s="111">
        <v>23</v>
      </c>
      <c r="B28" s="111" t="s">
        <v>130</v>
      </c>
      <c r="C28" s="104">
        <v>0</v>
      </c>
      <c r="D28" s="104">
        <v>0</v>
      </c>
      <c r="E28" s="104">
        <v>0</v>
      </c>
      <c r="F28" s="104">
        <v>0</v>
      </c>
      <c r="G28" s="104">
        <v>0</v>
      </c>
      <c r="H28" s="104">
        <v>99678</v>
      </c>
      <c r="I28" s="104">
        <v>0</v>
      </c>
      <c r="J28" s="104">
        <v>0</v>
      </c>
      <c r="K28" s="104">
        <f t="shared" si="0"/>
        <v>99678</v>
      </c>
      <c r="L28" s="104">
        <v>0</v>
      </c>
      <c r="M28" s="104">
        <v>0</v>
      </c>
      <c r="N28" s="104">
        <v>99678</v>
      </c>
      <c r="O28" s="112">
        <v>0</v>
      </c>
      <c r="P28" s="104">
        <v>0</v>
      </c>
      <c r="Q28" s="104">
        <f t="shared" si="1"/>
        <v>99678</v>
      </c>
      <c r="R28" s="104">
        <v>80559.989999999991</v>
      </c>
      <c r="S28" s="111">
        <v>23</v>
      </c>
    </row>
    <row r="29" spans="1:19" x14ac:dyDescent="0.2">
      <c r="A29" s="111">
        <v>24</v>
      </c>
      <c r="B29" s="111" t="s">
        <v>131</v>
      </c>
      <c r="C29" s="104">
        <v>166231</v>
      </c>
      <c r="D29" s="104">
        <v>107847</v>
      </c>
      <c r="E29" s="104">
        <v>0</v>
      </c>
      <c r="F29" s="104">
        <v>21839</v>
      </c>
      <c r="G29" s="104">
        <v>0</v>
      </c>
      <c r="H29" s="104">
        <v>6582875</v>
      </c>
      <c r="I29" s="104">
        <v>0</v>
      </c>
      <c r="J29" s="104">
        <v>243558</v>
      </c>
      <c r="K29" s="104">
        <f t="shared" si="0"/>
        <v>7122350</v>
      </c>
      <c r="L29" s="104">
        <v>2905605</v>
      </c>
      <c r="M29" s="104">
        <v>0</v>
      </c>
      <c r="N29" s="104">
        <v>3045395</v>
      </c>
      <c r="O29" s="112">
        <v>0</v>
      </c>
      <c r="P29" s="104">
        <v>0</v>
      </c>
      <c r="Q29" s="104">
        <f t="shared" si="1"/>
        <v>5951000</v>
      </c>
      <c r="R29" s="104">
        <v>27780520.029999997</v>
      </c>
      <c r="S29" s="111">
        <v>24</v>
      </c>
    </row>
    <row r="30" spans="1:19" x14ac:dyDescent="0.2">
      <c r="A30" s="111">
        <v>25</v>
      </c>
      <c r="B30" s="111" t="s">
        <v>132</v>
      </c>
      <c r="C30" s="104">
        <v>0</v>
      </c>
      <c r="D30" s="104">
        <v>0</v>
      </c>
      <c r="E30" s="104">
        <v>0</v>
      </c>
      <c r="F30" s="104">
        <v>16</v>
      </c>
      <c r="G30" s="104">
        <v>0</v>
      </c>
      <c r="H30" s="104">
        <v>0</v>
      </c>
      <c r="I30" s="104">
        <v>0</v>
      </c>
      <c r="J30" s="104">
        <v>0</v>
      </c>
      <c r="K30" s="104">
        <f t="shared" si="0"/>
        <v>16</v>
      </c>
      <c r="L30" s="104">
        <v>48827</v>
      </c>
      <c r="M30" s="104">
        <v>0</v>
      </c>
      <c r="N30" s="104">
        <v>66294</v>
      </c>
      <c r="O30" s="112">
        <v>0</v>
      </c>
      <c r="P30" s="104">
        <v>0</v>
      </c>
      <c r="Q30" s="104">
        <f t="shared" si="1"/>
        <v>115121</v>
      </c>
      <c r="R30" s="104">
        <v>1013119.48</v>
      </c>
      <c r="S30" s="111">
        <v>25</v>
      </c>
    </row>
    <row r="31" spans="1:19" x14ac:dyDescent="0.2">
      <c r="A31" s="111">
        <v>26</v>
      </c>
      <c r="B31" s="111" t="s">
        <v>133</v>
      </c>
      <c r="C31" s="104">
        <v>0</v>
      </c>
      <c r="D31" s="104">
        <v>34934220</v>
      </c>
      <c r="E31" s="104">
        <v>667394</v>
      </c>
      <c r="F31" s="104">
        <v>1427</v>
      </c>
      <c r="G31" s="104">
        <v>0</v>
      </c>
      <c r="H31" s="104">
        <v>690807</v>
      </c>
      <c r="I31" s="104">
        <v>0</v>
      </c>
      <c r="J31" s="104">
        <v>0</v>
      </c>
      <c r="K31" s="104">
        <f t="shared" si="0"/>
        <v>36293848</v>
      </c>
      <c r="L31" s="104">
        <v>762150</v>
      </c>
      <c r="M31" s="104">
        <v>0</v>
      </c>
      <c r="N31" s="104">
        <v>690807</v>
      </c>
      <c r="O31" s="112">
        <v>34173497</v>
      </c>
      <c r="P31" s="104">
        <v>0</v>
      </c>
      <c r="Q31" s="104">
        <f t="shared" si="1"/>
        <v>35626454</v>
      </c>
      <c r="R31" s="104">
        <v>1271693</v>
      </c>
      <c r="S31" s="111">
        <v>26</v>
      </c>
    </row>
    <row r="32" spans="1:19" x14ac:dyDescent="0.2">
      <c r="A32" s="111">
        <v>27</v>
      </c>
      <c r="B32" s="111" t="s">
        <v>134</v>
      </c>
      <c r="C32" s="104">
        <v>0</v>
      </c>
      <c r="D32" s="104">
        <v>0</v>
      </c>
      <c r="E32" s="104">
        <v>21615000</v>
      </c>
      <c r="F32" s="104">
        <v>152011</v>
      </c>
      <c r="G32" s="104">
        <v>0</v>
      </c>
      <c r="H32" s="104">
        <v>3636655</v>
      </c>
      <c r="I32" s="104">
        <v>0</v>
      </c>
      <c r="J32" s="104">
        <v>3804610</v>
      </c>
      <c r="K32" s="104">
        <f t="shared" si="0"/>
        <v>29208276</v>
      </c>
      <c r="L32" s="104">
        <v>984609</v>
      </c>
      <c r="M32" s="104">
        <v>0</v>
      </c>
      <c r="N32" s="104">
        <v>6401807</v>
      </c>
      <c r="O32" s="112">
        <v>550000</v>
      </c>
      <c r="P32" s="104">
        <v>0</v>
      </c>
      <c r="Q32" s="104">
        <f t="shared" si="1"/>
        <v>7936416</v>
      </c>
      <c r="R32" s="104">
        <v>2398005.1300000004</v>
      </c>
      <c r="S32" s="111">
        <v>27</v>
      </c>
    </row>
    <row r="33" spans="1:19" x14ac:dyDescent="0.2">
      <c r="A33" s="111">
        <v>28</v>
      </c>
      <c r="B33" s="111" t="s">
        <v>135</v>
      </c>
      <c r="C33" s="104">
        <v>0</v>
      </c>
      <c r="D33" s="104">
        <v>0</v>
      </c>
      <c r="E33" s="104">
        <v>0</v>
      </c>
      <c r="F33" s="104">
        <v>9583</v>
      </c>
      <c r="G33" s="104">
        <v>61498</v>
      </c>
      <c r="H33" s="104">
        <v>0</v>
      </c>
      <c r="I33" s="104">
        <v>0</v>
      </c>
      <c r="J33" s="104">
        <v>0</v>
      </c>
      <c r="K33" s="104">
        <f t="shared" si="0"/>
        <v>71081</v>
      </c>
      <c r="L33" s="104">
        <v>0</v>
      </c>
      <c r="M33" s="104">
        <v>0</v>
      </c>
      <c r="N33" s="104">
        <v>693396</v>
      </c>
      <c r="O33" s="112">
        <v>0</v>
      </c>
      <c r="P33" s="104">
        <v>0</v>
      </c>
      <c r="Q33" s="104">
        <f t="shared" si="1"/>
        <v>693396</v>
      </c>
      <c r="R33" s="104">
        <v>227429.18999999997</v>
      </c>
      <c r="S33" s="111">
        <v>28</v>
      </c>
    </row>
    <row r="34" spans="1:19" x14ac:dyDescent="0.2">
      <c r="A34" s="111">
        <v>29</v>
      </c>
      <c r="B34" s="111" t="s">
        <v>78</v>
      </c>
      <c r="C34" s="104">
        <v>541599</v>
      </c>
      <c r="D34" s="104">
        <v>12472703</v>
      </c>
      <c r="E34" s="104">
        <v>224630442</v>
      </c>
      <c r="F34" s="104">
        <v>2281789</v>
      </c>
      <c r="G34" s="104">
        <v>0</v>
      </c>
      <c r="H34" s="104">
        <v>90024181</v>
      </c>
      <c r="I34" s="104">
        <v>47560</v>
      </c>
      <c r="J34" s="104">
        <v>16212637</v>
      </c>
      <c r="K34" s="104">
        <f t="shared" si="0"/>
        <v>346210911</v>
      </c>
      <c r="L34" s="104">
        <v>216947221</v>
      </c>
      <c r="M34" s="104">
        <v>30969389</v>
      </c>
      <c r="N34" s="104">
        <v>135050127</v>
      </c>
      <c r="O34" s="112">
        <v>15846860</v>
      </c>
      <c r="P34" s="104">
        <v>0</v>
      </c>
      <c r="Q34" s="104">
        <f t="shared" si="1"/>
        <v>398813597</v>
      </c>
      <c r="R34" s="104">
        <v>35595477.409999996</v>
      </c>
      <c r="S34" s="111">
        <v>29</v>
      </c>
    </row>
    <row r="35" spans="1:19" x14ac:dyDescent="0.2">
      <c r="A35" s="111">
        <v>30</v>
      </c>
      <c r="B35" s="111" t="s">
        <v>136</v>
      </c>
      <c r="C35" s="104">
        <v>2727384</v>
      </c>
      <c r="D35" s="104">
        <v>50605</v>
      </c>
      <c r="E35" s="104">
        <v>3700000</v>
      </c>
      <c r="F35" s="104">
        <v>361</v>
      </c>
      <c r="G35" s="104">
        <v>0</v>
      </c>
      <c r="H35" s="104">
        <v>3452287</v>
      </c>
      <c r="I35" s="104">
        <v>243535</v>
      </c>
      <c r="J35" s="104">
        <v>0</v>
      </c>
      <c r="K35" s="104">
        <f t="shared" si="0"/>
        <v>10174172</v>
      </c>
      <c r="L35" s="104">
        <v>0</v>
      </c>
      <c r="M35" s="104">
        <v>5418629</v>
      </c>
      <c r="N35" s="104">
        <v>3814908</v>
      </c>
      <c r="O35" s="112">
        <v>447465</v>
      </c>
      <c r="P35" s="104">
        <v>0</v>
      </c>
      <c r="Q35" s="104">
        <f t="shared" si="1"/>
        <v>9681002</v>
      </c>
      <c r="R35" s="104">
        <v>4479310.8600000003</v>
      </c>
      <c r="S35" s="111">
        <v>30</v>
      </c>
    </row>
    <row r="36" spans="1:19" x14ac:dyDescent="0.2">
      <c r="A36" s="111">
        <v>31</v>
      </c>
      <c r="B36" s="111" t="s">
        <v>137</v>
      </c>
      <c r="C36" s="104">
        <v>0</v>
      </c>
      <c r="D36" s="104">
        <v>0</v>
      </c>
      <c r="E36" s="104">
        <v>0</v>
      </c>
      <c r="F36" s="104">
        <v>0</v>
      </c>
      <c r="G36" s="104">
        <v>0</v>
      </c>
      <c r="H36" s="104">
        <v>0</v>
      </c>
      <c r="I36" s="104">
        <v>0</v>
      </c>
      <c r="J36" s="104">
        <v>0</v>
      </c>
      <c r="K36" s="104">
        <f t="shared" si="0"/>
        <v>0</v>
      </c>
      <c r="L36" s="104">
        <v>0</v>
      </c>
      <c r="M36" s="104">
        <v>0</v>
      </c>
      <c r="N36" s="104">
        <v>0</v>
      </c>
      <c r="O36" s="112">
        <v>0</v>
      </c>
      <c r="P36" s="104">
        <v>0</v>
      </c>
      <c r="Q36" s="104">
        <f t="shared" si="1"/>
        <v>0</v>
      </c>
      <c r="R36" s="104">
        <v>811994.52</v>
      </c>
      <c r="S36" s="111">
        <v>31</v>
      </c>
    </row>
    <row r="37" spans="1:19" x14ac:dyDescent="0.2">
      <c r="A37" s="111">
        <v>32</v>
      </c>
      <c r="B37" s="111" t="s">
        <v>138</v>
      </c>
      <c r="C37" s="104">
        <v>1270881</v>
      </c>
      <c r="D37" s="104">
        <v>0</v>
      </c>
      <c r="E37" s="104">
        <v>15876865</v>
      </c>
      <c r="F37" s="104">
        <v>39163</v>
      </c>
      <c r="G37" s="104">
        <v>0</v>
      </c>
      <c r="H37" s="104">
        <v>0</v>
      </c>
      <c r="I37" s="104">
        <v>0</v>
      </c>
      <c r="J37" s="104">
        <v>358968</v>
      </c>
      <c r="K37" s="104">
        <f t="shared" si="0"/>
        <v>17545877</v>
      </c>
      <c r="L37" s="104">
        <v>4795327</v>
      </c>
      <c r="M37" s="104">
        <v>0</v>
      </c>
      <c r="N37" s="104">
        <v>4346438</v>
      </c>
      <c r="O37" s="112">
        <v>7502749</v>
      </c>
      <c r="P37" s="104">
        <v>0</v>
      </c>
      <c r="Q37" s="104">
        <f t="shared" si="1"/>
        <v>16644514</v>
      </c>
      <c r="R37" s="104">
        <v>2390375.4300000002</v>
      </c>
      <c r="S37" s="111">
        <v>32</v>
      </c>
    </row>
    <row r="38" spans="1:19" x14ac:dyDescent="0.2">
      <c r="A38" s="111">
        <v>33</v>
      </c>
      <c r="B38" s="111" t="s">
        <v>80</v>
      </c>
      <c r="C38" s="104">
        <v>740635</v>
      </c>
      <c r="D38" s="104">
        <v>108873</v>
      </c>
      <c r="E38" s="104">
        <v>16154000</v>
      </c>
      <c r="F38" s="104">
        <v>98987</v>
      </c>
      <c r="G38" s="104">
        <v>0</v>
      </c>
      <c r="H38" s="104">
        <v>4761123</v>
      </c>
      <c r="I38" s="104">
        <v>0</v>
      </c>
      <c r="J38" s="104">
        <v>207935</v>
      </c>
      <c r="K38" s="104">
        <f t="shared" si="0"/>
        <v>22071553</v>
      </c>
      <c r="L38" s="104">
        <v>877293</v>
      </c>
      <c r="M38" s="104">
        <v>0</v>
      </c>
      <c r="N38" s="104">
        <v>13993574</v>
      </c>
      <c r="O38" s="112">
        <v>143189</v>
      </c>
      <c r="P38" s="104">
        <v>0</v>
      </c>
      <c r="Q38" s="104">
        <f t="shared" si="1"/>
        <v>15014056</v>
      </c>
      <c r="R38" s="104">
        <v>1655584.63</v>
      </c>
      <c r="S38" s="111">
        <v>33</v>
      </c>
    </row>
    <row r="39" spans="1:19" x14ac:dyDescent="0.2">
      <c r="A39" s="111">
        <v>34</v>
      </c>
      <c r="B39" s="111" t="s">
        <v>139</v>
      </c>
      <c r="C39" s="104">
        <v>2504668</v>
      </c>
      <c r="D39" s="104">
        <v>0</v>
      </c>
      <c r="E39" s="104">
        <v>0</v>
      </c>
      <c r="F39" s="104">
        <v>23118</v>
      </c>
      <c r="G39" s="104">
        <v>0</v>
      </c>
      <c r="H39" s="104">
        <v>0</v>
      </c>
      <c r="I39" s="104">
        <v>0</v>
      </c>
      <c r="J39" s="104">
        <v>563</v>
      </c>
      <c r="K39" s="104">
        <f t="shared" si="0"/>
        <v>2528349</v>
      </c>
      <c r="L39" s="104">
        <v>5759768</v>
      </c>
      <c r="M39" s="104">
        <v>0</v>
      </c>
      <c r="N39" s="104">
        <v>1919154</v>
      </c>
      <c r="O39" s="112">
        <v>0</v>
      </c>
      <c r="P39" s="104">
        <v>0</v>
      </c>
      <c r="Q39" s="104">
        <f t="shared" si="1"/>
        <v>7678922</v>
      </c>
      <c r="R39" s="104">
        <v>6493928.5199999996</v>
      </c>
      <c r="S39" s="111">
        <v>34</v>
      </c>
    </row>
    <row r="40" spans="1:19" x14ac:dyDescent="0.2">
      <c r="A40" s="111">
        <v>35</v>
      </c>
      <c r="B40" s="111" t="s">
        <v>140</v>
      </c>
      <c r="C40" s="104">
        <v>80262</v>
      </c>
      <c r="D40" s="104">
        <v>0</v>
      </c>
      <c r="E40" s="104">
        <v>486810</v>
      </c>
      <c r="F40" s="104">
        <v>7215</v>
      </c>
      <c r="G40" s="104">
        <v>0</v>
      </c>
      <c r="H40" s="104">
        <v>136405</v>
      </c>
      <c r="I40" s="104">
        <v>0</v>
      </c>
      <c r="J40" s="104">
        <v>0</v>
      </c>
      <c r="K40" s="104">
        <f t="shared" si="0"/>
        <v>710692</v>
      </c>
      <c r="L40" s="104">
        <v>420937</v>
      </c>
      <c r="M40" s="104">
        <v>0</v>
      </c>
      <c r="N40" s="104">
        <v>2555709</v>
      </c>
      <c r="O40" s="112">
        <v>770948</v>
      </c>
      <c r="P40" s="104">
        <v>0</v>
      </c>
      <c r="Q40" s="104">
        <f t="shared" si="1"/>
        <v>3747594</v>
      </c>
      <c r="R40" s="104">
        <v>1185559.5499999998</v>
      </c>
      <c r="S40" s="111">
        <v>35</v>
      </c>
    </row>
    <row r="41" spans="1:19" x14ac:dyDescent="0.2">
      <c r="A41" s="111">
        <v>36</v>
      </c>
      <c r="B41" s="111" t="s">
        <v>141</v>
      </c>
      <c r="C41" s="104">
        <v>296553</v>
      </c>
      <c r="D41" s="104">
        <v>935694</v>
      </c>
      <c r="E41" s="104">
        <v>0</v>
      </c>
      <c r="F41" s="104">
        <v>923</v>
      </c>
      <c r="G41" s="104">
        <v>0</v>
      </c>
      <c r="H41" s="104">
        <v>0</v>
      </c>
      <c r="I41" s="104">
        <v>0</v>
      </c>
      <c r="J41" s="104">
        <v>65194</v>
      </c>
      <c r="K41" s="104">
        <f t="shared" si="0"/>
        <v>1298364</v>
      </c>
      <c r="L41" s="104">
        <v>1104012</v>
      </c>
      <c r="M41" s="104">
        <v>0</v>
      </c>
      <c r="N41" s="104">
        <v>2589468</v>
      </c>
      <c r="O41" s="112">
        <v>0</v>
      </c>
      <c r="P41" s="104">
        <v>0</v>
      </c>
      <c r="Q41" s="104">
        <f t="shared" si="1"/>
        <v>3693480</v>
      </c>
      <c r="R41" s="104">
        <v>191692.04</v>
      </c>
      <c r="S41" s="111">
        <v>36</v>
      </c>
    </row>
    <row r="42" spans="1:19" x14ac:dyDescent="0.2">
      <c r="A42" s="111">
        <v>37</v>
      </c>
      <c r="B42" s="111" t="s">
        <v>142</v>
      </c>
      <c r="C42" s="104">
        <v>125000</v>
      </c>
      <c r="D42" s="104">
        <v>0</v>
      </c>
      <c r="E42" s="104">
        <v>0</v>
      </c>
      <c r="F42" s="104">
        <v>0</v>
      </c>
      <c r="G42" s="104">
        <v>0</v>
      </c>
      <c r="H42" s="104">
        <v>4812000</v>
      </c>
      <c r="I42" s="104">
        <v>0</v>
      </c>
      <c r="J42" s="104">
        <v>10609660</v>
      </c>
      <c r="K42" s="104">
        <f t="shared" si="0"/>
        <v>15546660</v>
      </c>
      <c r="L42" s="104">
        <v>1404478</v>
      </c>
      <c r="M42" s="104">
        <v>0</v>
      </c>
      <c r="N42" s="104">
        <v>7231710</v>
      </c>
      <c r="O42" s="112">
        <v>0</v>
      </c>
      <c r="P42" s="104">
        <v>0</v>
      </c>
      <c r="Q42" s="104">
        <f t="shared" si="1"/>
        <v>8636188</v>
      </c>
      <c r="R42" s="104">
        <v>712724.62000000011</v>
      </c>
      <c r="S42" s="111">
        <v>37</v>
      </c>
    </row>
    <row r="43" spans="1:19" x14ac:dyDescent="0.2">
      <c r="A43" s="111">
        <v>38</v>
      </c>
      <c r="B43" s="111" t="s">
        <v>143</v>
      </c>
      <c r="C43" s="104">
        <v>0</v>
      </c>
      <c r="D43" s="104">
        <v>931510</v>
      </c>
      <c r="E43" s="104">
        <v>332565</v>
      </c>
      <c r="F43" s="104">
        <v>0</v>
      </c>
      <c r="G43" s="104">
        <v>0</v>
      </c>
      <c r="H43" s="104">
        <v>337174</v>
      </c>
      <c r="I43" s="104">
        <v>0</v>
      </c>
      <c r="J43" s="104">
        <v>0</v>
      </c>
      <c r="K43" s="104">
        <f t="shared" si="0"/>
        <v>1601249</v>
      </c>
      <c r="L43" s="104">
        <v>332565</v>
      </c>
      <c r="M43" s="104">
        <v>0</v>
      </c>
      <c r="N43" s="104">
        <v>1268684</v>
      </c>
      <c r="O43" s="112">
        <v>0</v>
      </c>
      <c r="P43" s="104">
        <v>0</v>
      </c>
      <c r="Q43" s="104">
        <f t="shared" si="1"/>
        <v>1601249</v>
      </c>
      <c r="R43" s="104">
        <v>3254395.3800000004</v>
      </c>
      <c r="S43" s="111">
        <v>38</v>
      </c>
    </row>
    <row r="44" spans="1:19" x14ac:dyDescent="0.2">
      <c r="A44" s="111">
        <v>39</v>
      </c>
      <c r="B44" s="111" t="s">
        <v>144</v>
      </c>
      <c r="C44" s="104">
        <v>1310390</v>
      </c>
      <c r="D44" s="104">
        <v>0</v>
      </c>
      <c r="E44" s="104">
        <v>0</v>
      </c>
      <c r="F44" s="104">
        <v>0</v>
      </c>
      <c r="G44" s="104">
        <v>0</v>
      </c>
      <c r="H44" s="104">
        <v>749215</v>
      </c>
      <c r="I44" s="104">
        <v>0</v>
      </c>
      <c r="J44" s="104">
        <v>0</v>
      </c>
      <c r="K44" s="104">
        <f t="shared" si="0"/>
        <v>2059605</v>
      </c>
      <c r="L44" s="104">
        <v>589152</v>
      </c>
      <c r="M44" s="104">
        <v>0</v>
      </c>
      <c r="N44" s="104">
        <v>296232</v>
      </c>
      <c r="O44" s="112">
        <v>0</v>
      </c>
      <c r="P44" s="104">
        <v>0</v>
      </c>
      <c r="Q44" s="104">
        <f t="shared" si="1"/>
        <v>885384</v>
      </c>
      <c r="R44" s="104">
        <v>1100417.69</v>
      </c>
      <c r="S44" s="111">
        <v>39</v>
      </c>
    </row>
    <row r="45" spans="1:19" x14ac:dyDescent="0.2">
      <c r="A45" s="111">
        <v>40</v>
      </c>
      <c r="B45" s="111" t="s">
        <v>145</v>
      </c>
      <c r="C45" s="112">
        <v>3504504</v>
      </c>
      <c r="D45" s="112">
        <v>28688</v>
      </c>
      <c r="E45" s="112">
        <v>0</v>
      </c>
      <c r="F45" s="112">
        <v>0</v>
      </c>
      <c r="G45" s="112">
        <v>0</v>
      </c>
      <c r="H45" s="112">
        <v>0</v>
      </c>
      <c r="I45" s="112">
        <v>0</v>
      </c>
      <c r="J45" s="112">
        <v>0</v>
      </c>
      <c r="K45" s="112">
        <f t="shared" si="0"/>
        <v>3533192</v>
      </c>
      <c r="L45" s="112">
        <v>0</v>
      </c>
      <c r="M45" s="112">
        <v>0</v>
      </c>
      <c r="N45" s="112">
        <v>3313091</v>
      </c>
      <c r="O45" s="112">
        <v>271688</v>
      </c>
      <c r="P45" s="112">
        <v>0</v>
      </c>
      <c r="Q45" s="112">
        <f t="shared" si="1"/>
        <v>3584779</v>
      </c>
      <c r="R45" s="104">
        <v>3183788.44</v>
      </c>
      <c r="S45" s="139">
        <v>40</v>
      </c>
    </row>
    <row r="46" spans="1:19" x14ac:dyDescent="0.2">
      <c r="A46" s="111">
        <v>41</v>
      </c>
      <c r="B46" s="111" t="s">
        <v>146</v>
      </c>
      <c r="C46" s="104">
        <v>0</v>
      </c>
      <c r="D46" s="104">
        <v>0</v>
      </c>
      <c r="E46" s="104">
        <v>16964919</v>
      </c>
      <c r="F46" s="104">
        <v>82451</v>
      </c>
      <c r="G46" s="104">
        <v>0</v>
      </c>
      <c r="H46" s="104">
        <v>1053196</v>
      </c>
      <c r="I46" s="104">
        <v>0</v>
      </c>
      <c r="J46" s="104">
        <v>17757</v>
      </c>
      <c r="K46" s="104">
        <f t="shared" si="0"/>
        <v>18118323</v>
      </c>
      <c r="L46" s="104">
        <v>0</v>
      </c>
      <c r="M46" s="104">
        <v>0</v>
      </c>
      <c r="N46" s="104">
        <v>1032259</v>
      </c>
      <c r="O46" s="112">
        <v>0</v>
      </c>
      <c r="P46" s="104">
        <v>0</v>
      </c>
      <c r="Q46" s="104">
        <f t="shared" si="1"/>
        <v>1032259</v>
      </c>
      <c r="R46" s="104">
        <v>1732019.9000000001</v>
      </c>
      <c r="S46" s="111">
        <v>41</v>
      </c>
    </row>
    <row r="47" spans="1:19" x14ac:dyDescent="0.2">
      <c r="A47" s="111">
        <v>42</v>
      </c>
      <c r="B47" s="111" t="s">
        <v>147</v>
      </c>
      <c r="C47" s="104">
        <v>2142895</v>
      </c>
      <c r="D47" s="104">
        <v>4864924</v>
      </c>
      <c r="E47" s="104">
        <v>10006489</v>
      </c>
      <c r="F47" s="104">
        <v>80431</v>
      </c>
      <c r="G47" s="104">
        <v>0</v>
      </c>
      <c r="H47" s="104">
        <v>14278069</v>
      </c>
      <c r="I47" s="104">
        <v>0</v>
      </c>
      <c r="J47" s="104">
        <v>930604</v>
      </c>
      <c r="K47" s="104">
        <f t="shared" si="0"/>
        <v>32303412</v>
      </c>
      <c r="L47" s="104">
        <v>4084</v>
      </c>
      <c r="M47" s="104">
        <v>3680236</v>
      </c>
      <c r="N47" s="104">
        <v>7125322</v>
      </c>
      <c r="O47" s="112">
        <v>16099987</v>
      </c>
      <c r="P47" s="104">
        <v>0</v>
      </c>
      <c r="Q47" s="104">
        <f t="shared" si="1"/>
        <v>26909629</v>
      </c>
      <c r="R47" s="104">
        <v>3983420.5</v>
      </c>
      <c r="S47" s="111">
        <v>42</v>
      </c>
    </row>
    <row r="48" spans="1:19" x14ac:dyDescent="0.2">
      <c r="A48" s="111">
        <v>43</v>
      </c>
      <c r="B48" s="111" t="s">
        <v>148</v>
      </c>
      <c r="C48" s="104">
        <v>3643694</v>
      </c>
      <c r="D48" s="104">
        <v>2187205</v>
      </c>
      <c r="E48" s="104">
        <v>102255000</v>
      </c>
      <c r="F48" s="104">
        <v>324932</v>
      </c>
      <c r="G48" s="104">
        <v>0</v>
      </c>
      <c r="H48" s="104">
        <v>28858931</v>
      </c>
      <c r="I48" s="104">
        <v>0</v>
      </c>
      <c r="J48" s="104">
        <v>32852671</v>
      </c>
      <c r="K48" s="104">
        <f t="shared" si="0"/>
        <v>170122433</v>
      </c>
      <c r="L48" s="104">
        <v>17756338</v>
      </c>
      <c r="M48" s="104">
        <v>13155933</v>
      </c>
      <c r="N48" s="104">
        <v>32321941</v>
      </c>
      <c r="O48" s="112">
        <v>0</v>
      </c>
      <c r="P48" s="104">
        <v>0</v>
      </c>
      <c r="Q48" s="104">
        <f t="shared" si="1"/>
        <v>63234212</v>
      </c>
      <c r="R48" s="104">
        <v>6295853.0200000005</v>
      </c>
      <c r="S48" s="111">
        <v>43</v>
      </c>
    </row>
    <row r="49" spans="1:19" x14ac:dyDescent="0.2">
      <c r="A49" s="111">
        <v>44</v>
      </c>
      <c r="B49" s="111" t="s">
        <v>149</v>
      </c>
      <c r="C49" s="104">
        <v>0</v>
      </c>
      <c r="D49" s="104">
        <v>204702</v>
      </c>
      <c r="E49" s="104">
        <v>0</v>
      </c>
      <c r="F49" s="104">
        <v>0</v>
      </c>
      <c r="G49" s="104">
        <v>0</v>
      </c>
      <c r="H49" s="104">
        <v>0</v>
      </c>
      <c r="I49" s="104">
        <v>0</v>
      </c>
      <c r="J49" s="104">
        <v>186334</v>
      </c>
      <c r="K49" s="104">
        <f t="shared" si="0"/>
        <v>391036</v>
      </c>
      <c r="L49" s="104">
        <v>14324050</v>
      </c>
      <c r="M49" s="104">
        <v>0</v>
      </c>
      <c r="N49" s="104">
        <v>1234297</v>
      </c>
      <c r="O49" s="112">
        <v>0</v>
      </c>
      <c r="P49" s="104">
        <v>0</v>
      </c>
      <c r="Q49" s="104">
        <f t="shared" si="1"/>
        <v>15558347</v>
      </c>
      <c r="R49" s="104">
        <v>2260754.77</v>
      </c>
      <c r="S49" s="111">
        <v>44</v>
      </c>
    </row>
    <row r="50" spans="1:19" x14ac:dyDescent="0.2">
      <c r="A50" s="111">
        <v>45</v>
      </c>
      <c r="B50" s="111" t="s">
        <v>150</v>
      </c>
      <c r="C50" s="104">
        <v>0</v>
      </c>
      <c r="D50" s="104">
        <v>0</v>
      </c>
      <c r="E50" s="104">
        <v>0</v>
      </c>
      <c r="F50" s="104">
        <v>0</v>
      </c>
      <c r="G50" s="104">
        <v>0</v>
      </c>
      <c r="H50" s="104">
        <v>254178</v>
      </c>
      <c r="I50" s="104">
        <v>0</v>
      </c>
      <c r="J50" s="104">
        <v>0</v>
      </c>
      <c r="K50" s="104">
        <f t="shared" si="0"/>
        <v>254178</v>
      </c>
      <c r="L50" s="104">
        <v>0</v>
      </c>
      <c r="M50" s="104">
        <v>0</v>
      </c>
      <c r="N50" s="104">
        <v>92552</v>
      </c>
      <c r="O50" s="112">
        <v>355228</v>
      </c>
      <c r="P50" s="104">
        <v>0</v>
      </c>
      <c r="Q50" s="104">
        <f t="shared" si="1"/>
        <v>447780</v>
      </c>
      <c r="R50" s="104">
        <v>184380.68</v>
      </c>
      <c r="S50" s="111">
        <v>45</v>
      </c>
    </row>
    <row r="51" spans="1:19" x14ac:dyDescent="0.2">
      <c r="A51" s="111">
        <v>46</v>
      </c>
      <c r="B51" s="111" t="s">
        <v>151</v>
      </c>
      <c r="C51" s="104">
        <v>454410</v>
      </c>
      <c r="D51" s="104">
        <v>71490</v>
      </c>
      <c r="E51" s="104">
        <v>15900000</v>
      </c>
      <c r="F51" s="104">
        <v>86322</v>
      </c>
      <c r="G51" s="104">
        <v>0</v>
      </c>
      <c r="H51" s="104">
        <v>663476</v>
      </c>
      <c r="I51" s="104">
        <v>0</v>
      </c>
      <c r="J51" s="104">
        <v>2620948</v>
      </c>
      <c r="K51" s="104">
        <f t="shared" si="0"/>
        <v>19796646</v>
      </c>
      <c r="L51" s="104">
        <v>2317085</v>
      </c>
      <c r="M51" s="104">
        <v>1399654</v>
      </c>
      <c r="N51" s="104">
        <v>1984395</v>
      </c>
      <c r="O51" s="112">
        <v>0</v>
      </c>
      <c r="P51" s="104">
        <v>0</v>
      </c>
      <c r="Q51" s="104">
        <f t="shared" si="1"/>
        <v>5701134</v>
      </c>
      <c r="R51" s="104">
        <v>3899274.3200000003</v>
      </c>
      <c r="S51" s="111">
        <v>46</v>
      </c>
    </row>
    <row r="52" spans="1:19" x14ac:dyDescent="0.2">
      <c r="A52" s="111">
        <v>47</v>
      </c>
      <c r="B52" s="111" t="s">
        <v>152</v>
      </c>
      <c r="C52" s="104">
        <v>89974</v>
      </c>
      <c r="D52" s="104">
        <v>11446</v>
      </c>
      <c r="E52" s="104">
        <v>672932</v>
      </c>
      <c r="F52" s="104">
        <v>30658</v>
      </c>
      <c r="G52" s="104">
        <v>0</v>
      </c>
      <c r="H52" s="104">
        <v>25503442</v>
      </c>
      <c r="I52" s="104">
        <v>121909</v>
      </c>
      <c r="J52" s="104">
        <v>993166</v>
      </c>
      <c r="K52" s="104">
        <f t="shared" si="0"/>
        <v>27423527</v>
      </c>
      <c r="L52" s="104">
        <v>24638485</v>
      </c>
      <c r="M52" s="104">
        <v>0</v>
      </c>
      <c r="N52" s="104">
        <v>15591917</v>
      </c>
      <c r="O52" s="112">
        <v>0</v>
      </c>
      <c r="P52" s="104">
        <v>0</v>
      </c>
      <c r="Q52" s="104">
        <f t="shared" si="1"/>
        <v>40230402</v>
      </c>
      <c r="R52" s="104">
        <v>483803.67</v>
      </c>
      <c r="S52" s="111">
        <v>47</v>
      </c>
    </row>
    <row r="53" spans="1:19" x14ac:dyDescent="0.2">
      <c r="A53" s="111">
        <v>48</v>
      </c>
      <c r="B53" s="111" t="s">
        <v>153</v>
      </c>
      <c r="C53" s="104">
        <v>0</v>
      </c>
      <c r="D53" s="104">
        <v>0</v>
      </c>
      <c r="E53" s="104">
        <v>0</v>
      </c>
      <c r="F53" s="104">
        <v>8338</v>
      </c>
      <c r="G53" s="104">
        <v>129590</v>
      </c>
      <c r="H53" s="104">
        <v>0</v>
      </c>
      <c r="I53" s="104">
        <v>0</v>
      </c>
      <c r="J53" s="104">
        <v>0</v>
      </c>
      <c r="K53" s="104">
        <f t="shared" si="0"/>
        <v>137928</v>
      </c>
      <c r="L53" s="104">
        <v>709163</v>
      </c>
      <c r="M53" s="104">
        <v>0</v>
      </c>
      <c r="N53" s="104">
        <v>547559</v>
      </c>
      <c r="O53" s="112">
        <v>0</v>
      </c>
      <c r="P53" s="104">
        <v>0</v>
      </c>
      <c r="Q53" s="104">
        <f t="shared" si="1"/>
        <v>1256722</v>
      </c>
      <c r="R53" s="104">
        <v>1755026.6600000001</v>
      </c>
      <c r="S53" s="111">
        <v>48</v>
      </c>
    </row>
    <row r="54" spans="1:19" x14ac:dyDescent="0.2">
      <c r="A54" s="111">
        <v>49</v>
      </c>
      <c r="B54" s="111" t="s">
        <v>154</v>
      </c>
      <c r="C54" s="104">
        <v>0</v>
      </c>
      <c r="D54" s="104">
        <v>585167</v>
      </c>
      <c r="E54" s="104">
        <v>3896000</v>
      </c>
      <c r="F54" s="104">
        <v>64836</v>
      </c>
      <c r="G54" s="104">
        <v>0</v>
      </c>
      <c r="H54" s="104">
        <v>152671</v>
      </c>
      <c r="I54" s="104">
        <v>0</v>
      </c>
      <c r="J54" s="104">
        <v>136819</v>
      </c>
      <c r="K54" s="104">
        <f t="shared" si="0"/>
        <v>4835493</v>
      </c>
      <c r="L54" s="104">
        <v>4709771</v>
      </c>
      <c r="M54" s="104">
        <v>0</v>
      </c>
      <c r="N54" s="104">
        <v>3214205</v>
      </c>
      <c r="O54" s="112">
        <v>5159915</v>
      </c>
      <c r="P54" s="104">
        <v>0</v>
      </c>
      <c r="Q54" s="104">
        <f t="shared" si="1"/>
        <v>13083891</v>
      </c>
      <c r="R54" s="104">
        <v>686205.41</v>
      </c>
      <c r="S54" s="111">
        <v>49</v>
      </c>
    </row>
    <row r="55" spans="1:19" x14ac:dyDescent="0.2">
      <c r="A55" s="111">
        <v>50</v>
      </c>
      <c r="B55" s="111" t="s">
        <v>155</v>
      </c>
      <c r="C55" s="112">
        <v>40800</v>
      </c>
      <c r="D55" s="112">
        <v>0</v>
      </c>
      <c r="E55" s="112">
        <v>0</v>
      </c>
      <c r="F55" s="112">
        <v>0</v>
      </c>
      <c r="G55" s="112">
        <v>0</v>
      </c>
      <c r="H55" s="112">
        <v>0</v>
      </c>
      <c r="I55" s="112">
        <v>0</v>
      </c>
      <c r="J55" s="112">
        <v>1006655</v>
      </c>
      <c r="K55" s="112">
        <f t="shared" si="0"/>
        <v>1047455</v>
      </c>
      <c r="L55" s="112">
        <v>722901</v>
      </c>
      <c r="M55" s="112">
        <v>0</v>
      </c>
      <c r="N55" s="112">
        <v>25527</v>
      </c>
      <c r="O55" s="112">
        <v>0</v>
      </c>
      <c r="P55" s="112">
        <v>0</v>
      </c>
      <c r="Q55" s="112">
        <f t="shared" si="1"/>
        <v>748428</v>
      </c>
      <c r="R55" s="104">
        <v>867813.37</v>
      </c>
      <c r="S55" s="111">
        <v>50</v>
      </c>
    </row>
    <row r="56" spans="1:19" x14ac:dyDescent="0.2">
      <c r="A56" s="111">
        <v>51</v>
      </c>
      <c r="B56" s="111" t="s">
        <v>156</v>
      </c>
      <c r="C56" s="103">
        <v>0</v>
      </c>
      <c r="D56" s="103">
        <v>401601</v>
      </c>
      <c r="E56" s="103">
        <v>0</v>
      </c>
      <c r="F56" s="103">
        <v>18432</v>
      </c>
      <c r="G56" s="103">
        <v>0</v>
      </c>
      <c r="H56" s="103">
        <v>0</v>
      </c>
      <c r="I56" s="103">
        <v>0</v>
      </c>
      <c r="J56" s="103">
        <v>0</v>
      </c>
      <c r="K56" s="103">
        <f t="shared" si="0"/>
        <v>420033</v>
      </c>
      <c r="L56" s="103">
        <v>252483</v>
      </c>
      <c r="M56" s="103">
        <v>0</v>
      </c>
      <c r="N56" s="103">
        <v>1827814</v>
      </c>
      <c r="O56" s="103">
        <v>0</v>
      </c>
      <c r="P56" s="103">
        <v>0</v>
      </c>
      <c r="Q56" s="103">
        <f t="shared" si="1"/>
        <v>2080297</v>
      </c>
      <c r="R56" s="103">
        <v>89400.43</v>
      </c>
      <c r="S56" s="111">
        <v>51</v>
      </c>
    </row>
    <row r="57" spans="1:19" x14ac:dyDescent="0.2">
      <c r="A57" s="111">
        <v>52</v>
      </c>
      <c r="B57" s="111" t="s">
        <v>157</v>
      </c>
      <c r="C57" s="104">
        <v>0</v>
      </c>
      <c r="D57" s="104">
        <v>238883</v>
      </c>
      <c r="E57" s="104">
        <v>0</v>
      </c>
      <c r="F57" s="104">
        <v>0</v>
      </c>
      <c r="G57" s="104">
        <v>0</v>
      </c>
      <c r="H57" s="104">
        <v>0</v>
      </c>
      <c r="I57" s="104">
        <v>0</v>
      </c>
      <c r="J57" s="104">
        <v>0</v>
      </c>
      <c r="K57" s="104">
        <f t="shared" si="0"/>
        <v>238883</v>
      </c>
      <c r="L57" s="104">
        <v>0</v>
      </c>
      <c r="M57" s="104">
        <v>0</v>
      </c>
      <c r="N57" s="104">
        <v>92354</v>
      </c>
      <c r="O57" s="112">
        <v>64111</v>
      </c>
      <c r="P57" s="104">
        <v>82418</v>
      </c>
      <c r="Q57" s="104">
        <f t="shared" si="1"/>
        <v>238883</v>
      </c>
      <c r="R57" s="104">
        <v>2107017.17</v>
      </c>
      <c r="S57" s="111">
        <v>52</v>
      </c>
    </row>
    <row r="58" spans="1:19" x14ac:dyDescent="0.2">
      <c r="A58" s="111">
        <v>53</v>
      </c>
      <c r="B58" s="111" t="s">
        <v>158</v>
      </c>
      <c r="C58" s="104">
        <v>9499521</v>
      </c>
      <c r="D58" s="104">
        <v>11731963</v>
      </c>
      <c r="E58" s="104">
        <v>222008184</v>
      </c>
      <c r="F58" s="104">
        <v>16467</v>
      </c>
      <c r="G58" s="104">
        <v>0</v>
      </c>
      <c r="H58" s="104">
        <v>183161073</v>
      </c>
      <c r="I58" s="104">
        <v>0</v>
      </c>
      <c r="J58" s="104">
        <v>17604945</v>
      </c>
      <c r="K58" s="104">
        <f t="shared" si="0"/>
        <v>444022153</v>
      </c>
      <c r="L58" s="104">
        <v>131102354</v>
      </c>
      <c r="M58" s="104">
        <v>37458849</v>
      </c>
      <c r="N58" s="104">
        <v>144602083</v>
      </c>
      <c r="O58" s="112">
        <v>20066690</v>
      </c>
      <c r="P58" s="104">
        <v>-938000</v>
      </c>
      <c r="Q58" s="104">
        <f t="shared" si="1"/>
        <v>332291976</v>
      </c>
      <c r="R58" s="104">
        <v>86925913.529999986</v>
      </c>
      <c r="S58" s="111">
        <v>53</v>
      </c>
    </row>
    <row r="59" spans="1:19" x14ac:dyDescent="0.2">
      <c r="A59" s="111">
        <v>54</v>
      </c>
      <c r="B59" s="111" t="s">
        <v>159</v>
      </c>
      <c r="C59" s="104">
        <v>2896931</v>
      </c>
      <c r="D59" s="104">
        <v>78703</v>
      </c>
      <c r="E59" s="104">
        <v>0</v>
      </c>
      <c r="F59" s="104">
        <v>328579</v>
      </c>
      <c r="G59" s="104">
        <v>0</v>
      </c>
      <c r="H59" s="104">
        <v>9511220</v>
      </c>
      <c r="I59" s="104">
        <v>0</v>
      </c>
      <c r="J59" s="104">
        <v>241119</v>
      </c>
      <c r="K59" s="104">
        <f t="shared" si="0"/>
        <v>13056552</v>
      </c>
      <c r="L59" s="104">
        <v>1321476</v>
      </c>
      <c r="M59" s="104">
        <v>0</v>
      </c>
      <c r="N59" s="104">
        <v>12297834</v>
      </c>
      <c r="O59" s="112">
        <v>7950000</v>
      </c>
      <c r="P59" s="104">
        <v>0</v>
      </c>
      <c r="Q59" s="104">
        <f t="shared" si="1"/>
        <v>21569310</v>
      </c>
      <c r="R59" s="104">
        <v>731764.03</v>
      </c>
      <c r="S59" s="111">
        <v>54</v>
      </c>
    </row>
    <row r="60" spans="1:19" x14ac:dyDescent="0.2">
      <c r="A60" s="111">
        <v>55</v>
      </c>
      <c r="B60" s="111" t="s">
        <v>160</v>
      </c>
      <c r="C60" s="104">
        <v>0</v>
      </c>
      <c r="D60" s="104">
        <v>0</v>
      </c>
      <c r="E60" s="104">
        <v>0</v>
      </c>
      <c r="F60" s="104">
        <v>0</v>
      </c>
      <c r="G60" s="104">
        <v>0</v>
      </c>
      <c r="H60" s="104">
        <v>0</v>
      </c>
      <c r="I60" s="104">
        <v>0</v>
      </c>
      <c r="J60" s="104">
        <v>0</v>
      </c>
      <c r="K60" s="104">
        <f t="shared" si="0"/>
        <v>0</v>
      </c>
      <c r="L60" s="104">
        <v>0</v>
      </c>
      <c r="M60" s="104">
        <v>0</v>
      </c>
      <c r="N60" s="104">
        <v>149287</v>
      </c>
      <c r="O60" s="112">
        <v>0</v>
      </c>
      <c r="P60" s="104">
        <v>0</v>
      </c>
      <c r="Q60" s="104">
        <f t="shared" si="1"/>
        <v>149287</v>
      </c>
      <c r="R60" s="104">
        <v>2506780.5200000005</v>
      </c>
      <c r="S60" s="111">
        <v>55</v>
      </c>
    </row>
    <row r="61" spans="1:19" x14ac:dyDescent="0.2">
      <c r="A61" s="111">
        <v>56</v>
      </c>
      <c r="B61" s="111" t="s">
        <v>161</v>
      </c>
      <c r="C61" s="104">
        <v>0</v>
      </c>
      <c r="D61" s="104">
        <v>0</v>
      </c>
      <c r="E61" s="104">
        <v>0</v>
      </c>
      <c r="F61" s="104">
        <v>10</v>
      </c>
      <c r="G61" s="104">
        <v>0</v>
      </c>
      <c r="H61" s="104">
        <v>38000</v>
      </c>
      <c r="I61" s="104">
        <v>0</v>
      </c>
      <c r="J61" s="104">
        <v>0</v>
      </c>
      <c r="K61" s="104">
        <f t="shared" si="0"/>
        <v>38010</v>
      </c>
      <c r="L61" s="104">
        <v>38000</v>
      </c>
      <c r="M61" s="104">
        <v>0</v>
      </c>
      <c r="N61" s="104">
        <v>0</v>
      </c>
      <c r="O61" s="112">
        <v>0</v>
      </c>
      <c r="P61" s="104">
        <v>0</v>
      </c>
      <c r="Q61" s="104">
        <f t="shared" si="1"/>
        <v>38000</v>
      </c>
      <c r="R61" s="104">
        <v>2828538.6399999997</v>
      </c>
      <c r="S61" s="111">
        <v>56</v>
      </c>
    </row>
    <row r="62" spans="1:19" x14ac:dyDescent="0.2">
      <c r="A62" s="111">
        <v>57</v>
      </c>
      <c r="B62" s="111" t="s">
        <v>162</v>
      </c>
      <c r="C62" s="104">
        <v>0</v>
      </c>
      <c r="D62" s="104">
        <v>10759</v>
      </c>
      <c r="E62" s="104">
        <v>0</v>
      </c>
      <c r="F62" s="104">
        <v>0</v>
      </c>
      <c r="G62" s="104">
        <v>0</v>
      </c>
      <c r="H62" s="104">
        <v>0</v>
      </c>
      <c r="I62" s="104">
        <v>0</v>
      </c>
      <c r="J62" s="104">
        <v>0</v>
      </c>
      <c r="K62" s="104">
        <f t="shared" si="0"/>
        <v>10759</v>
      </c>
      <c r="L62" s="104">
        <v>0</v>
      </c>
      <c r="M62" s="104">
        <v>0</v>
      </c>
      <c r="N62" s="104">
        <v>780551</v>
      </c>
      <c r="O62" s="112">
        <v>0</v>
      </c>
      <c r="P62" s="104">
        <v>0</v>
      </c>
      <c r="Q62" s="104">
        <f t="shared" si="1"/>
        <v>780551</v>
      </c>
      <c r="R62" s="104">
        <v>424798.13</v>
      </c>
      <c r="S62" s="111">
        <v>57</v>
      </c>
    </row>
    <row r="63" spans="1:19" x14ac:dyDescent="0.2">
      <c r="A63" s="111">
        <v>58</v>
      </c>
      <c r="B63" s="111" t="s">
        <v>163</v>
      </c>
      <c r="C63" s="104">
        <v>1617302</v>
      </c>
      <c r="D63" s="104">
        <v>227421</v>
      </c>
      <c r="E63" s="104">
        <v>0</v>
      </c>
      <c r="F63" s="104">
        <v>2205</v>
      </c>
      <c r="G63" s="104">
        <v>0</v>
      </c>
      <c r="H63" s="104">
        <v>0</v>
      </c>
      <c r="I63" s="104">
        <v>0</v>
      </c>
      <c r="J63" s="104">
        <v>108209</v>
      </c>
      <c r="K63" s="104">
        <f t="shared" si="0"/>
        <v>1955137</v>
      </c>
      <c r="L63" s="104">
        <v>221182</v>
      </c>
      <c r="M63" s="104">
        <v>0</v>
      </c>
      <c r="N63" s="104">
        <v>5832795</v>
      </c>
      <c r="O63" s="112">
        <v>0</v>
      </c>
      <c r="P63" s="104">
        <v>0</v>
      </c>
      <c r="Q63" s="104">
        <f t="shared" si="1"/>
        <v>6053977</v>
      </c>
      <c r="R63" s="104">
        <v>575727.75</v>
      </c>
      <c r="S63" s="111">
        <v>58</v>
      </c>
    </row>
    <row r="64" spans="1:19" x14ac:dyDescent="0.2">
      <c r="A64" s="111">
        <v>59</v>
      </c>
      <c r="B64" s="111" t="s">
        <v>164</v>
      </c>
      <c r="C64" s="104">
        <v>102000</v>
      </c>
      <c r="D64" s="104">
        <v>0</v>
      </c>
      <c r="E64" s="104">
        <v>0</v>
      </c>
      <c r="F64" s="104">
        <v>3718</v>
      </c>
      <c r="G64" s="104">
        <v>0</v>
      </c>
      <c r="H64" s="104">
        <v>0</v>
      </c>
      <c r="I64" s="104">
        <v>0</v>
      </c>
      <c r="J64" s="104">
        <v>0</v>
      </c>
      <c r="K64" s="104">
        <f t="shared" si="0"/>
        <v>105718</v>
      </c>
      <c r="L64" s="104">
        <v>0</v>
      </c>
      <c r="M64" s="104">
        <v>0</v>
      </c>
      <c r="N64" s="104">
        <v>1613214</v>
      </c>
      <c r="O64" s="112">
        <v>0</v>
      </c>
      <c r="P64" s="104">
        <v>0</v>
      </c>
      <c r="Q64" s="104">
        <f t="shared" si="1"/>
        <v>1613214</v>
      </c>
      <c r="R64" s="104">
        <v>18507.780000000002</v>
      </c>
      <c r="S64" s="111">
        <v>59</v>
      </c>
    </row>
    <row r="65" spans="1:19" x14ac:dyDescent="0.2">
      <c r="A65" s="111">
        <v>60</v>
      </c>
      <c r="B65" s="111" t="s">
        <v>165</v>
      </c>
      <c r="C65" s="104">
        <v>0</v>
      </c>
      <c r="D65" s="104">
        <v>0</v>
      </c>
      <c r="E65" s="104">
        <v>133476</v>
      </c>
      <c r="F65" s="104">
        <v>10142</v>
      </c>
      <c r="G65" s="104">
        <v>49141</v>
      </c>
      <c r="H65" s="104">
        <v>8894296</v>
      </c>
      <c r="I65" s="104">
        <v>0</v>
      </c>
      <c r="J65" s="104">
        <v>4712</v>
      </c>
      <c r="K65" s="104">
        <f t="shared" si="0"/>
        <v>9091767</v>
      </c>
      <c r="L65" s="104">
        <v>476087</v>
      </c>
      <c r="M65" s="104">
        <v>0</v>
      </c>
      <c r="N65" s="104">
        <v>3911603</v>
      </c>
      <c r="O65" s="112">
        <v>2975</v>
      </c>
      <c r="P65" s="104">
        <v>0</v>
      </c>
      <c r="Q65" s="104">
        <f t="shared" si="1"/>
        <v>4390665</v>
      </c>
      <c r="R65" s="104">
        <v>11900222.669999998</v>
      </c>
      <c r="S65" s="111">
        <v>60</v>
      </c>
    </row>
    <row r="66" spans="1:19" x14ac:dyDescent="0.2">
      <c r="A66" s="111">
        <v>61</v>
      </c>
      <c r="B66" s="111" t="s">
        <v>166</v>
      </c>
      <c r="C66" s="104">
        <v>0</v>
      </c>
      <c r="D66" s="104">
        <v>0</v>
      </c>
      <c r="E66" s="104">
        <v>0</v>
      </c>
      <c r="F66" s="104">
        <v>4896</v>
      </c>
      <c r="G66" s="104">
        <v>0</v>
      </c>
      <c r="H66" s="104">
        <v>0</v>
      </c>
      <c r="I66" s="104">
        <v>0</v>
      </c>
      <c r="J66" s="104">
        <v>0</v>
      </c>
      <c r="K66" s="104">
        <f t="shared" si="0"/>
        <v>4896</v>
      </c>
      <c r="L66" s="104">
        <v>0</v>
      </c>
      <c r="M66" s="104">
        <v>0</v>
      </c>
      <c r="N66" s="104">
        <v>3175469</v>
      </c>
      <c r="O66" s="112">
        <v>0</v>
      </c>
      <c r="P66" s="104">
        <v>0</v>
      </c>
      <c r="Q66" s="104">
        <f t="shared" si="1"/>
        <v>3175469</v>
      </c>
      <c r="R66" s="104">
        <v>150388.54999999999</v>
      </c>
      <c r="S66" s="111">
        <v>61</v>
      </c>
    </row>
    <row r="67" spans="1:19" x14ac:dyDescent="0.2">
      <c r="A67" s="111">
        <v>62</v>
      </c>
      <c r="B67" s="111" t="s">
        <v>167</v>
      </c>
      <c r="C67" s="104">
        <v>220031</v>
      </c>
      <c r="D67" s="104">
        <v>0</v>
      </c>
      <c r="E67" s="104">
        <v>2246000</v>
      </c>
      <c r="F67" s="104">
        <v>4387</v>
      </c>
      <c r="G67" s="104">
        <v>0</v>
      </c>
      <c r="H67" s="104">
        <v>0</v>
      </c>
      <c r="I67" s="104">
        <v>0</v>
      </c>
      <c r="J67" s="104">
        <v>318944</v>
      </c>
      <c r="K67" s="104">
        <f t="shared" si="0"/>
        <v>2789362</v>
      </c>
      <c r="L67" s="104">
        <v>1822499</v>
      </c>
      <c r="M67" s="104">
        <v>0</v>
      </c>
      <c r="N67" s="104">
        <v>4418625</v>
      </c>
      <c r="O67" s="112">
        <v>0</v>
      </c>
      <c r="P67" s="104">
        <v>0</v>
      </c>
      <c r="Q67" s="104">
        <f t="shared" si="1"/>
        <v>6241124</v>
      </c>
      <c r="R67" s="104">
        <v>106251.36</v>
      </c>
      <c r="S67" s="111">
        <v>62</v>
      </c>
    </row>
    <row r="68" spans="1:19" x14ac:dyDescent="0.2">
      <c r="A68" s="111">
        <v>63</v>
      </c>
      <c r="B68" s="111" t="s">
        <v>168</v>
      </c>
      <c r="C68" s="104">
        <v>0</v>
      </c>
      <c r="D68" s="104">
        <v>22010</v>
      </c>
      <c r="E68" s="104">
        <v>0</v>
      </c>
      <c r="F68" s="104">
        <v>0</v>
      </c>
      <c r="G68" s="104">
        <v>0</v>
      </c>
      <c r="H68" s="104">
        <v>1073637</v>
      </c>
      <c r="I68" s="104">
        <v>0</v>
      </c>
      <c r="J68" s="104">
        <v>2144</v>
      </c>
      <c r="K68" s="104">
        <f t="shared" si="0"/>
        <v>1097791</v>
      </c>
      <c r="L68" s="104">
        <v>98544</v>
      </c>
      <c r="M68" s="104">
        <v>0</v>
      </c>
      <c r="N68" s="104">
        <v>77528</v>
      </c>
      <c r="O68" s="112">
        <v>0</v>
      </c>
      <c r="P68" s="104">
        <v>0</v>
      </c>
      <c r="Q68" s="104">
        <f t="shared" si="1"/>
        <v>176072</v>
      </c>
      <c r="R68" s="104">
        <v>2192400.1399999997</v>
      </c>
      <c r="S68" s="111">
        <v>63</v>
      </c>
    </row>
    <row r="69" spans="1:19" x14ac:dyDescent="0.2">
      <c r="A69" s="111">
        <v>64</v>
      </c>
      <c r="B69" s="111" t="s">
        <v>169</v>
      </c>
      <c r="C69" s="104">
        <v>0</v>
      </c>
      <c r="D69" s="104">
        <v>0</v>
      </c>
      <c r="E69" s="104">
        <v>0</v>
      </c>
      <c r="F69" s="104">
        <v>0</v>
      </c>
      <c r="G69" s="104">
        <v>0</v>
      </c>
      <c r="H69" s="104">
        <v>27774</v>
      </c>
      <c r="I69" s="104">
        <v>0</v>
      </c>
      <c r="J69" s="104">
        <v>0</v>
      </c>
      <c r="K69" s="104">
        <f t="shared" si="0"/>
        <v>27774</v>
      </c>
      <c r="L69" s="104">
        <v>27774</v>
      </c>
      <c r="M69" s="104">
        <v>0</v>
      </c>
      <c r="N69" s="104">
        <v>0</v>
      </c>
      <c r="O69" s="112">
        <v>0</v>
      </c>
      <c r="P69" s="104">
        <v>0</v>
      </c>
      <c r="Q69" s="104">
        <f t="shared" si="1"/>
        <v>27774</v>
      </c>
      <c r="R69" s="104">
        <v>124610.99</v>
      </c>
      <c r="S69" s="111">
        <v>64</v>
      </c>
    </row>
    <row r="70" spans="1:19" x14ac:dyDescent="0.2">
      <c r="A70" s="111">
        <v>65</v>
      </c>
      <c r="B70" s="111" t="s">
        <v>170</v>
      </c>
      <c r="C70" s="104">
        <v>0</v>
      </c>
      <c r="D70" s="104">
        <v>0</v>
      </c>
      <c r="E70" s="104">
        <v>0</v>
      </c>
      <c r="F70" s="104">
        <v>0</v>
      </c>
      <c r="G70" s="104">
        <v>308129</v>
      </c>
      <c r="H70" s="104">
        <v>0</v>
      </c>
      <c r="I70" s="104">
        <v>0</v>
      </c>
      <c r="J70" s="104">
        <v>0</v>
      </c>
      <c r="K70" s="104">
        <f t="shared" ref="K70:K100" si="2">SUM(C70:J70)</f>
        <v>308129</v>
      </c>
      <c r="L70" s="104">
        <v>0</v>
      </c>
      <c r="M70" s="104">
        <v>0</v>
      </c>
      <c r="N70" s="104">
        <v>0</v>
      </c>
      <c r="O70" s="112">
        <v>0</v>
      </c>
      <c r="P70" s="104">
        <v>0</v>
      </c>
      <c r="Q70" s="104">
        <f t="shared" ref="Q70:Q100" si="3">SUM(L70:P70)</f>
        <v>0</v>
      </c>
      <c r="R70" s="104">
        <v>5842856.7499999991</v>
      </c>
      <c r="S70" s="111">
        <v>65</v>
      </c>
    </row>
    <row r="71" spans="1:19" x14ac:dyDescent="0.2">
      <c r="A71" s="111">
        <v>66</v>
      </c>
      <c r="B71" s="111" t="s">
        <v>171</v>
      </c>
      <c r="C71" s="104">
        <v>1958249</v>
      </c>
      <c r="D71" s="104">
        <v>0</v>
      </c>
      <c r="E71" s="104">
        <v>27243273</v>
      </c>
      <c r="F71" s="104">
        <v>142455</v>
      </c>
      <c r="G71" s="104">
        <v>0</v>
      </c>
      <c r="H71" s="104">
        <v>3515753</v>
      </c>
      <c r="I71" s="104">
        <v>0</v>
      </c>
      <c r="J71" s="104">
        <v>20000</v>
      </c>
      <c r="K71" s="104">
        <f t="shared" si="2"/>
        <v>32879730</v>
      </c>
      <c r="L71" s="104">
        <v>0</v>
      </c>
      <c r="M71" s="104">
        <v>0</v>
      </c>
      <c r="N71" s="104">
        <v>357511</v>
      </c>
      <c r="O71" s="112">
        <v>735020</v>
      </c>
      <c r="P71" s="104">
        <v>0</v>
      </c>
      <c r="Q71" s="104">
        <f t="shared" si="3"/>
        <v>1092531</v>
      </c>
      <c r="R71" s="104">
        <v>1515229.11</v>
      </c>
      <c r="S71" s="111">
        <v>66</v>
      </c>
    </row>
    <row r="72" spans="1:19" x14ac:dyDescent="0.2">
      <c r="A72" s="111">
        <v>67</v>
      </c>
      <c r="B72" s="111" t="s">
        <v>172</v>
      </c>
      <c r="C72" s="104">
        <v>0</v>
      </c>
      <c r="D72" s="104">
        <v>0</v>
      </c>
      <c r="E72" s="104">
        <v>3027000</v>
      </c>
      <c r="F72" s="104">
        <v>33</v>
      </c>
      <c r="G72" s="104">
        <v>0</v>
      </c>
      <c r="H72" s="104">
        <v>399454</v>
      </c>
      <c r="I72" s="104">
        <v>0</v>
      </c>
      <c r="J72" s="104">
        <v>0</v>
      </c>
      <c r="K72" s="104">
        <f t="shared" si="2"/>
        <v>3426487</v>
      </c>
      <c r="L72" s="104">
        <v>155353</v>
      </c>
      <c r="M72" s="104">
        <v>0</v>
      </c>
      <c r="N72" s="104">
        <v>1576043</v>
      </c>
      <c r="O72" s="112">
        <v>750403</v>
      </c>
      <c r="P72" s="104">
        <v>0</v>
      </c>
      <c r="Q72" s="104">
        <f t="shared" si="3"/>
        <v>2481799</v>
      </c>
      <c r="R72" s="104">
        <v>184788.57</v>
      </c>
      <c r="S72" s="111">
        <v>67</v>
      </c>
    </row>
    <row r="73" spans="1:19" x14ac:dyDescent="0.2">
      <c r="A73" s="111">
        <v>68</v>
      </c>
      <c r="B73" s="111" t="s">
        <v>173</v>
      </c>
      <c r="C73" s="104">
        <v>0</v>
      </c>
      <c r="D73" s="104">
        <v>0</v>
      </c>
      <c r="E73" s="104">
        <v>0</v>
      </c>
      <c r="F73" s="104">
        <v>0</v>
      </c>
      <c r="G73" s="104">
        <v>0</v>
      </c>
      <c r="H73" s="104">
        <v>800553</v>
      </c>
      <c r="I73" s="104">
        <v>0</v>
      </c>
      <c r="J73" s="104">
        <v>0</v>
      </c>
      <c r="K73" s="104">
        <f t="shared" si="2"/>
        <v>800553</v>
      </c>
      <c r="L73" s="104">
        <v>0</v>
      </c>
      <c r="M73" s="104">
        <v>0</v>
      </c>
      <c r="N73" s="104">
        <v>800553</v>
      </c>
      <c r="O73" s="112">
        <v>0</v>
      </c>
      <c r="P73" s="104">
        <v>0</v>
      </c>
      <c r="Q73" s="104">
        <f t="shared" si="3"/>
        <v>800553</v>
      </c>
      <c r="R73" s="104">
        <v>897755.56</v>
      </c>
      <c r="S73" s="111">
        <v>68</v>
      </c>
    </row>
    <row r="74" spans="1:19" x14ac:dyDescent="0.2">
      <c r="A74" s="111">
        <v>69</v>
      </c>
      <c r="B74" s="111" t="s">
        <v>174</v>
      </c>
      <c r="C74" s="104">
        <v>0</v>
      </c>
      <c r="D74" s="104">
        <v>0</v>
      </c>
      <c r="E74" s="104">
        <v>0</v>
      </c>
      <c r="F74" s="104">
        <v>0</v>
      </c>
      <c r="G74" s="104">
        <v>0</v>
      </c>
      <c r="H74" s="104">
        <v>5917781</v>
      </c>
      <c r="I74" s="104">
        <v>0</v>
      </c>
      <c r="J74" s="104">
        <v>0</v>
      </c>
      <c r="K74" s="104">
        <f t="shared" si="2"/>
        <v>5917781</v>
      </c>
      <c r="L74" s="104">
        <v>0</v>
      </c>
      <c r="M74" s="104">
        <v>0</v>
      </c>
      <c r="N74" s="104">
        <v>5917781</v>
      </c>
      <c r="O74" s="112">
        <v>0</v>
      </c>
      <c r="P74" s="104">
        <v>0</v>
      </c>
      <c r="Q74" s="104">
        <f t="shared" si="3"/>
        <v>5917781</v>
      </c>
      <c r="R74" s="104">
        <v>6156922.4600000009</v>
      </c>
      <c r="S74" s="111">
        <v>69</v>
      </c>
    </row>
    <row r="75" spans="1:19" x14ac:dyDescent="0.2">
      <c r="A75" s="111">
        <v>70</v>
      </c>
      <c r="B75" s="111" t="s">
        <v>175</v>
      </c>
      <c r="C75" s="104">
        <v>0</v>
      </c>
      <c r="D75" s="104">
        <v>0</v>
      </c>
      <c r="E75" s="104">
        <v>700000</v>
      </c>
      <c r="F75" s="104">
        <v>0</v>
      </c>
      <c r="G75" s="104">
        <v>69160</v>
      </c>
      <c r="H75" s="104">
        <v>0</v>
      </c>
      <c r="I75" s="104">
        <v>0</v>
      </c>
      <c r="J75" s="104">
        <v>55454284</v>
      </c>
      <c r="K75" s="104">
        <f t="shared" si="2"/>
        <v>56223444</v>
      </c>
      <c r="L75" s="104">
        <v>11823104</v>
      </c>
      <c r="M75" s="104">
        <v>0</v>
      </c>
      <c r="N75" s="104">
        <v>4867959</v>
      </c>
      <c r="O75" s="112">
        <v>0</v>
      </c>
      <c r="P75" s="104">
        <v>0</v>
      </c>
      <c r="Q75" s="104">
        <f t="shared" si="3"/>
        <v>16691063</v>
      </c>
      <c r="R75" s="104">
        <v>3828156.6000000006</v>
      </c>
      <c r="S75" s="111">
        <v>70</v>
      </c>
    </row>
    <row r="76" spans="1:19" x14ac:dyDescent="0.2">
      <c r="A76" s="111">
        <v>71</v>
      </c>
      <c r="B76" s="111" t="s">
        <v>176</v>
      </c>
      <c r="C76" s="104">
        <v>0</v>
      </c>
      <c r="D76" s="104">
        <v>0</v>
      </c>
      <c r="E76" s="104">
        <v>0</v>
      </c>
      <c r="F76" s="104">
        <v>10627</v>
      </c>
      <c r="G76" s="104">
        <v>0</v>
      </c>
      <c r="H76" s="104">
        <v>142819</v>
      </c>
      <c r="I76" s="104">
        <v>0</v>
      </c>
      <c r="J76" s="104">
        <v>258495</v>
      </c>
      <c r="K76" s="104">
        <f t="shared" si="2"/>
        <v>411941</v>
      </c>
      <c r="L76" s="104">
        <v>313171</v>
      </c>
      <c r="M76" s="104">
        <v>0</v>
      </c>
      <c r="N76" s="104">
        <v>486154</v>
      </c>
      <c r="O76" s="112">
        <v>0</v>
      </c>
      <c r="P76" s="104">
        <v>0</v>
      </c>
      <c r="Q76" s="104">
        <f t="shared" si="3"/>
        <v>799325</v>
      </c>
      <c r="R76" s="104">
        <v>1164240.47</v>
      </c>
      <c r="S76" s="111">
        <v>71</v>
      </c>
    </row>
    <row r="77" spans="1:19" x14ac:dyDescent="0.2">
      <c r="A77" s="111">
        <v>72</v>
      </c>
      <c r="B77" s="111" t="s">
        <v>177</v>
      </c>
      <c r="C77" s="104">
        <v>0</v>
      </c>
      <c r="D77" s="104">
        <v>0</v>
      </c>
      <c r="E77" s="104">
        <v>10000000</v>
      </c>
      <c r="F77" s="104">
        <v>67048</v>
      </c>
      <c r="G77" s="104">
        <v>0</v>
      </c>
      <c r="H77" s="104">
        <v>786393</v>
      </c>
      <c r="I77" s="104">
        <v>0</v>
      </c>
      <c r="J77" s="104">
        <v>432839</v>
      </c>
      <c r="K77" s="104">
        <f t="shared" si="2"/>
        <v>11286280</v>
      </c>
      <c r="L77" s="104">
        <v>673295</v>
      </c>
      <c r="M77" s="104">
        <v>0</v>
      </c>
      <c r="N77" s="104">
        <v>4390541</v>
      </c>
      <c r="O77" s="112">
        <v>0</v>
      </c>
      <c r="P77" s="104">
        <v>0</v>
      </c>
      <c r="Q77" s="104">
        <f t="shared" si="3"/>
        <v>5063836</v>
      </c>
      <c r="R77" s="104">
        <v>486053.96</v>
      </c>
      <c r="S77" s="111">
        <v>72</v>
      </c>
    </row>
    <row r="78" spans="1:19" x14ac:dyDescent="0.2">
      <c r="A78" s="111">
        <v>73</v>
      </c>
      <c r="B78" s="111" t="s">
        <v>178</v>
      </c>
      <c r="C78" s="104">
        <v>12510000</v>
      </c>
      <c r="D78" s="104">
        <v>18422000</v>
      </c>
      <c r="E78" s="104">
        <v>78852000</v>
      </c>
      <c r="F78" s="104">
        <v>1408000</v>
      </c>
      <c r="G78" s="104">
        <v>0</v>
      </c>
      <c r="H78" s="104">
        <v>90986000</v>
      </c>
      <c r="I78" s="104">
        <v>13818000</v>
      </c>
      <c r="J78" s="104">
        <v>7666000</v>
      </c>
      <c r="K78" s="104">
        <f t="shared" si="2"/>
        <v>223662000</v>
      </c>
      <c r="L78" s="104">
        <v>155566000</v>
      </c>
      <c r="M78" s="104">
        <v>47833000</v>
      </c>
      <c r="N78" s="104">
        <v>47841000</v>
      </c>
      <c r="O78" s="112">
        <v>12798000</v>
      </c>
      <c r="P78" s="104">
        <v>0</v>
      </c>
      <c r="Q78" s="104">
        <f t="shared" si="3"/>
        <v>264038000</v>
      </c>
      <c r="R78" s="104">
        <v>63589427.560000002</v>
      </c>
      <c r="S78" s="111">
        <v>73</v>
      </c>
    </row>
    <row r="79" spans="1:19" x14ac:dyDescent="0.2">
      <c r="A79" s="111">
        <v>74</v>
      </c>
      <c r="B79" s="111" t="s">
        <v>179</v>
      </c>
      <c r="C79" s="104">
        <v>339160</v>
      </c>
      <c r="D79" s="104">
        <v>680047</v>
      </c>
      <c r="E79" s="104">
        <v>0</v>
      </c>
      <c r="F79" s="104">
        <v>410</v>
      </c>
      <c r="G79" s="104">
        <v>0</v>
      </c>
      <c r="H79" s="104">
        <v>2169027</v>
      </c>
      <c r="I79" s="104">
        <v>0</v>
      </c>
      <c r="J79" s="104">
        <v>75000</v>
      </c>
      <c r="K79" s="104">
        <f t="shared" si="2"/>
        <v>3263644</v>
      </c>
      <c r="L79" s="104">
        <v>301628</v>
      </c>
      <c r="M79" s="104">
        <v>0</v>
      </c>
      <c r="N79" s="104">
        <v>2615621</v>
      </c>
      <c r="O79" s="112">
        <v>346395</v>
      </c>
      <c r="P79" s="104">
        <v>0</v>
      </c>
      <c r="Q79" s="104">
        <f t="shared" si="3"/>
        <v>3263644</v>
      </c>
      <c r="R79" s="104">
        <v>1151883.8499999999</v>
      </c>
      <c r="S79" s="111">
        <v>74</v>
      </c>
    </row>
    <row r="80" spans="1:19" x14ac:dyDescent="0.2">
      <c r="A80" s="111">
        <v>75</v>
      </c>
      <c r="B80" s="111" t="s">
        <v>180</v>
      </c>
      <c r="C80" s="104">
        <v>0</v>
      </c>
      <c r="D80" s="104">
        <v>0</v>
      </c>
      <c r="E80" s="104">
        <v>0</v>
      </c>
      <c r="F80" s="104">
        <v>0</v>
      </c>
      <c r="G80" s="104">
        <v>0</v>
      </c>
      <c r="H80" s="104">
        <v>5954</v>
      </c>
      <c r="I80" s="104">
        <v>0</v>
      </c>
      <c r="J80" s="104">
        <v>0</v>
      </c>
      <c r="K80" s="104">
        <f t="shared" si="2"/>
        <v>5954</v>
      </c>
      <c r="L80" s="104">
        <v>5954</v>
      </c>
      <c r="M80" s="104">
        <v>0</v>
      </c>
      <c r="N80" s="104">
        <v>0</v>
      </c>
      <c r="O80" s="112">
        <v>0</v>
      </c>
      <c r="P80" s="104">
        <v>0</v>
      </c>
      <c r="Q80" s="104">
        <f t="shared" si="3"/>
        <v>5954</v>
      </c>
      <c r="R80" s="104">
        <v>1147080.5899999999</v>
      </c>
      <c r="S80" s="111">
        <v>75</v>
      </c>
    </row>
    <row r="81" spans="1:19" x14ac:dyDescent="0.2">
      <c r="A81" s="111">
        <v>76</v>
      </c>
      <c r="B81" s="111" t="s">
        <v>98</v>
      </c>
      <c r="C81" s="104">
        <v>0</v>
      </c>
      <c r="D81" s="104">
        <v>0</v>
      </c>
      <c r="E81" s="104">
        <v>0</v>
      </c>
      <c r="F81" s="104">
        <v>81</v>
      </c>
      <c r="G81" s="104">
        <v>0</v>
      </c>
      <c r="H81" s="104">
        <v>0</v>
      </c>
      <c r="I81" s="104">
        <v>0</v>
      </c>
      <c r="J81" s="104">
        <v>0</v>
      </c>
      <c r="K81" s="104">
        <f t="shared" si="2"/>
        <v>81</v>
      </c>
      <c r="L81" s="104">
        <v>295656</v>
      </c>
      <c r="M81" s="104">
        <v>0</v>
      </c>
      <c r="N81" s="104">
        <v>0</v>
      </c>
      <c r="O81" s="112">
        <v>0</v>
      </c>
      <c r="P81" s="104">
        <v>0</v>
      </c>
      <c r="Q81" s="104">
        <f t="shared" si="3"/>
        <v>295656</v>
      </c>
      <c r="R81" s="104">
        <v>29142.31</v>
      </c>
      <c r="S81" s="111">
        <v>76</v>
      </c>
    </row>
    <row r="82" spans="1:19" x14ac:dyDescent="0.2">
      <c r="A82" s="111">
        <v>77</v>
      </c>
      <c r="B82" s="111" t="s">
        <v>99</v>
      </c>
      <c r="C82" s="104">
        <v>74787</v>
      </c>
      <c r="D82" s="104">
        <v>0</v>
      </c>
      <c r="E82" s="104">
        <v>0</v>
      </c>
      <c r="F82" s="104">
        <v>0</v>
      </c>
      <c r="G82" s="104">
        <v>792488</v>
      </c>
      <c r="H82" s="104">
        <v>12534885</v>
      </c>
      <c r="I82" s="104">
        <v>0</v>
      </c>
      <c r="J82" s="104">
        <v>2502605</v>
      </c>
      <c r="K82" s="104">
        <f t="shared" si="2"/>
        <v>15904765</v>
      </c>
      <c r="L82" s="104">
        <v>3696843</v>
      </c>
      <c r="M82" s="104">
        <v>0</v>
      </c>
      <c r="N82" s="104">
        <v>8582883</v>
      </c>
      <c r="O82" s="112">
        <v>495150</v>
      </c>
      <c r="P82" s="104">
        <v>0</v>
      </c>
      <c r="Q82" s="104">
        <f t="shared" si="3"/>
        <v>12774876</v>
      </c>
      <c r="R82" s="104">
        <v>5939186.3600000013</v>
      </c>
      <c r="S82" s="111">
        <v>77</v>
      </c>
    </row>
    <row r="83" spans="1:19" x14ac:dyDescent="0.2">
      <c r="A83" s="111">
        <v>78</v>
      </c>
      <c r="B83" s="111" t="s">
        <v>181</v>
      </c>
      <c r="C83" s="104">
        <v>0</v>
      </c>
      <c r="D83" s="104">
        <v>0</v>
      </c>
      <c r="E83" s="104">
        <v>0</v>
      </c>
      <c r="F83" s="104">
        <v>1207</v>
      </c>
      <c r="G83" s="104">
        <v>0</v>
      </c>
      <c r="H83" s="104">
        <v>61675</v>
      </c>
      <c r="I83" s="104">
        <v>0</v>
      </c>
      <c r="J83" s="104">
        <v>0</v>
      </c>
      <c r="K83" s="104">
        <f t="shared" si="2"/>
        <v>62882</v>
      </c>
      <c r="L83" s="104">
        <v>0</v>
      </c>
      <c r="M83" s="104">
        <v>0</v>
      </c>
      <c r="N83" s="104">
        <v>1212506</v>
      </c>
      <c r="O83" s="112">
        <v>892169</v>
      </c>
      <c r="P83" s="104">
        <v>0</v>
      </c>
      <c r="Q83" s="104">
        <f t="shared" si="3"/>
        <v>2104675</v>
      </c>
      <c r="R83" s="104">
        <v>1765063.9400000002</v>
      </c>
      <c r="S83" s="111">
        <v>78</v>
      </c>
    </row>
    <row r="84" spans="1:19" x14ac:dyDescent="0.2">
      <c r="A84" s="111">
        <v>79</v>
      </c>
      <c r="B84" s="111" t="s">
        <v>182</v>
      </c>
      <c r="C84" s="104">
        <v>306062</v>
      </c>
      <c r="D84" s="104">
        <v>0</v>
      </c>
      <c r="E84" s="104">
        <v>0</v>
      </c>
      <c r="F84" s="104">
        <v>98271</v>
      </c>
      <c r="G84" s="104">
        <v>0</v>
      </c>
      <c r="H84" s="104">
        <v>5490262</v>
      </c>
      <c r="I84" s="104">
        <v>0</v>
      </c>
      <c r="J84" s="104">
        <v>41486</v>
      </c>
      <c r="K84" s="104">
        <f t="shared" si="2"/>
        <v>5936081</v>
      </c>
      <c r="L84" s="104">
        <v>5527687</v>
      </c>
      <c r="M84" s="104">
        <v>0</v>
      </c>
      <c r="N84" s="104">
        <v>2896892</v>
      </c>
      <c r="O84" s="112">
        <v>0</v>
      </c>
      <c r="P84" s="104">
        <v>0</v>
      </c>
      <c r="Q84" s="104">
        <f t="shared" si="3"/>
        <v>8424579</v>
      </c>
      <c r="R84" s="104">
        <v>1467975.7600000002</v>
      </c>
      <c r="S84" s="111">
        <v>79</v>
      </c>
    </row>
    <row r="85" spans="1:19" x14ac:dyDescent="0.2">
      <c r="A85" s="111">
        <v>80</v>
      </c>
      <c r="B85" s="111" t="s">
        <v>183</v>
      </c>
      <c r="C85" s="104">
        <v>0</v>
      </c>
      <c r="D85" s="104">
        <v>0</v>
      </c>
      <c r="E85" s="104">
        <v>5588478</v>
      </c>
      <c r="F85" s="104">
        <v>7065</v>
      </c>
      <c r="G85" s="104">
        <v>0</v>
      </c>
      <c r="H85" s="104">
        <v>393636</v>
      </c>
      <c r="I85" s="104">
        <v>0</v>
      </c>
      <c r="J85" s="104">
        <v>0</v>
      </c>
      <c r="K85" s="104">
        <f t="shared" si="2"/>
        <v>5989179</v>
      </c>
      <c r="L85" s="104">
        <v>2482783</v>
      </c>
      <c r="M85" s="104">
        <v>0</v>
      </c>
      <c r="N85" s="104">
        <v>0</v>
      </c>
      <c r="O85" s="112">
        <v>177005</v>
      </c>
      <c r="P85" s="104">
        <v>0</v>
      </c>
      <c r="Q85" s="104">
        <f t="shared" si="3"/>
        <v>2659788</v>
      </c>
      <c r="R85" s="104">
        <v>1759081.0100000002</v>
      </c>
      <c r="S85" s="111">
        <v>80</v>
      </c>
    </row>
    <row r="86" spans="1:19" x14ac:dyDescent="0.2">
      <c r="A86" s="111">
        <v>81</v>
      </c>
      <c r="B86" s="111" t="s">
        <v>184</v>
      </c>
      <c r="C86" s="104">
        <v>0</v>
      </c>
      <c r="D86" s="104">
        <v>0</v>
      </c>
      <c r="E86" s="104">
        <v>6032769</v>
      </c>
      <c r="F86" s="104">
        <v>0</v>
      </c>
      <c r="G86" s="104">
        <v>0</v>
      </c>
      <c r="H86" s="104">
        <v>814156</v>
      </c>
      <c r="I86" s="104">
        <v>0</v>
      </c>
      <c r="J86" s="104">
        <v>0</v>
      </c>
      <c r="K86" s="104">
        <f t="shared" si="2"/>
        <v>6846925</v>
      </c>
      <c r="L86" s="104">
        <v>400076</v>
      </c>
      <c r="M86" s="104">
        <v>0</v>
      </c>
      <c r="N86" s="104">
        <v>3992380</v>
      </c>
      <c r="O86" s="112">
        <v>2454469</v>
      </c>
      <c r="P86" s="104">
        <v>0</v>
      </c>
      <c r="Q86" s="104">
        <f t="shared" si="3"/>
        <v>6846925</v>
      </c>
      <c r="R86" s="104">
        <v>3469214.68</v>
      </c>
      <c r="S86" s="111">
        <v>81</v>
      </c>
    </row>
    <row r="87" spans="1:19" x14ac:dyDescent="0.2">
      <c r="A87" s="111">
        <v>82</v>
      </c>
      <c r="B87" s="111" t="s">
        <v>185</v>
      </c>
      <c r="C87" s="104">
        <v>0</v>
      </c>
      <c r="D87" s="104">
        <v>0</v>
      </c>
      <c r="E87" s="104">
        <v>0</v>
      </c>
      <c r="F87" s="104">
        <v>0</v>
      </c>
      <c r="G87" s="104">
        <v>0</v>
      </c>
      <c r="H87" s="104">
        <v>129021</v>
      </c>
      <c r="I87" s="104">
        <v>0</v>
      </c>
      <c r="J87" s="104">
        <v>241130</v>
      </c>
      <c r="K87" s="104">
        <f t="shared" si="2"/>
        <v>370151</v>
      </c>
      <c r="L87" s="104">
        <v>0</v>
      </c>
      <c r="M87" s="104">
        <v>0</v>
      </c>
      <c r="N87" s="104">
        <v>129021</v>
      </c>
      <c r="O87" s="112">
        <v>0</v>
      </c>
      <c r="P87" s="104">
        <v>0</v>
      </c>
      <c r="Q87" s="104">
        <f t="shared" si="3"/>
        <v>129021</v>
      </c>
      <c r="R87" s="104">
        <v>2813548.6</v>
      </c>
      <c r="S87" s="111">
        <v>82</v>
      </c>
    </row>
    <row r="88" spans="1:19" x14ac:dyDescent="0.2">
      <c r="A88" s="111">
        <v>83</v>
      </c>
      <c r="B88" s="111" t="s">
        <v>186</v>
      </c>
      <c r="C88" s="104">
        <v>0</v>
      </c>
      <c r="D88" s="104">
        <v>0</v>
      </c>
      <c r="E88" s="104">
        <v>0</v>
      </c>
      <c r="F88" s="104">
        <v>0</v>
      </c>
      <c r="G88" s="104">
        <v>0</v>
      </c>
      <c r="H88" s="104">
        <v>5857294</v>
      </c>
      <c r="I88" s="104">
        <v>0</v>
      </c>
      <c r="J88" s="104">
        <v>0</v>
      </c>
      <c r="K88" s="104">
        <f t="shared" si="2"/>
        <v>5857294</v>
      </c>
      <c r="L88" s="104">
        <v>19615</v>
      </c>
      <c r="M88" s="104">
        <v>0</v>
      </c>
      <c r="N88" s="104">
        <v>5837679</v>
      </c>
      <c r="O88" s="112">
        <v>0</v>
      </c>
      <c r="P88" s="104">
        <v>0</v>
      </c>
      <c r="Q88" s="104">
        <f t="shared" si="3"/>
        <v>5857294</v>
      </c>
      <c r="R88" s="104">
        <v>1884549.41</v>
      </c>
      <c r="S88" s="111">
        <v>83</v>
      </c>
    </row>
    <row r="89" spans="1:19" x14ac:dyDescent="0.2">
      <c r="A89" s="111">
        <v>84</v>
      </c>
      <c r="B89" s="111" t="s">
        <v>187</v>
      </c>
      <c r="C89" s="104">
        <v>0</v>
      </c>
      <c r="D89" s="104">
        <v>0</v>
      </c>
      <c r="E89" s="104">
        <v>596520</v>
      </c>
      <c r="F89" s="104">
        <v>786</v>
      </c>
      <c r="G89" s="104">
        <v>0</v>
      </c>
      <c r="H89" s="104">
        <v>1900708</v>
      </c>
      <c r="I89" s="104">
        <v>0</v>
      </c>
      <c r="J89" s="104">
        <v>3400</v>
      </c>
      <c r="K89" s="104">
        <f t="shared" si="2"/>
        <v>2501414</v>
      </c>
      <c r="L89" s="104">
        <v>0</v>
      </c>
      <c r="M89" s="104">
        <v>0</v>
      </c>
      <c r="N89" s="104">
        <v>928146</v>
      </c>
      <c r="O89" s="112">
        <v>969973</v>
      </c>
      <c r="P89" s="104">
        <v>0</v>
      </c>
      <c r="Q89" s="104">
        <f t="shared" si="3"/>
        <v>1898119</v>
      </c>
      <c r="R89" s="104">
        <v>2613174.16</v>
      </c>
      <c r="S89" s="111">
        <v>84</v>
      </c>
    </row>
    <row r="90" spans="1:19" x14ac:dyDescent="0.2">
      <c r="A90" s="111">
        <v>85</v>
      </c>
      <c r="B90" s="111" t="s">
        <v>188</v>
      </c>
      <c r="C90" s="104">
        <v>4329880</v>
      </c>
      <c r="D90" s="104">
        <v>31747</v>
      </c>
      <c r="E90" s="104">
        <v>31976785</v>
      </c>
      <c r="F90" s="104">
        <v>448025</v>
      </c>
      <c r="G90" s="104">
        <v>0</v>
      </c>
      <c r="H90" s="104">
        <v>13167220</v>
      </c>
      <c r="I90" s="104">
        <v>0</v>
      </c>
      <c r="J90" s="104">
        <v>817307</v>
      </c>
      <c r="K90" s="104">
        <f t="shared" si="2"/>
        <v>50770964</v>
      </c>
      <c r="L90" s="104">
        <v>26586274</v>
      </c>
      <c r="M90" s="104">
        <v>6703574</v>
      </c>
      <c r="N90" s="104">
        <v>19125848</v>
      </c>
      <c r="O90" s="112">
        <v>308009</v>
      </c>
      <c r="P90" s="104">
        <v>0</v>
      </c>
      <c r="Q90" s="104">
        <f t="shared" si="3"/>
        <v>52723705</v>
      </c>
      <c r="R90" s="104">
        <v>11318714.379999999</v>
      </c>
      <c r="S90" s="111">
        <v>85</v>
      </c>
    </row>
    <row r="91" spans="1:19" x14ac:dyDescent="0.2">
      <c r="A91" s="111">
        <v>86</v>
      </c>
      <c r="B91" s="111" t="s">
        <v>189</v>
      </c>
      <c r="C91" s="104">
        <v>308657</v>
      </c>
      <c r="D91" s="104">
        <v>0</v>
      </c>
      <c r="E91" s="104">
        <v>39618802</v>
      </c>
      <c r="F91" s="104">
        <v>68817</v>
      </c>
      <c r="G91" s="104">
        <v>0</v>
      </c>
      <c r="H91" s="104">
        <v>7553866</v>
      </c>
      <c r="I91" s="104">
        <v>195480</v>
      </c>
      <c r="J91" s="104">
        <v>0</v>
      </c>
      <c r="K91" s="104">
        <f t="shared" si="2"/>
        <v>47745622</v>
      </c>
      <c r="L91" s="104">
        <v>28145272</v>
      </c>
      <c r="M91" s="104">
        <v>5254875</v>
      </c>
      <c r="N91" s="104">
        <v>17991411</v>
      </c>
      <c r="O91" s="112">
        <v>0</v>
      </c>
      <c r="P91" s="104">
        <v>0</v>
      </c>
      <c r="Q91" s="104">
        <f t="shared" si="3"/>
        <v>51391558</v>
      </c>
      <c r="R91" s="104">
        <v>30383577.689999998</v>
      </c>
      <c r="S91" s="111">
        <v>86</v>
      </c>
    </row>
    <row r="92" spans="1:19" x14ac:dyDescent="0.2">
      <c r="A92" s="111">
        <v>87</v>
      </c>
      <c r="B92" s="111" t="s">
        <v>190</v>
      </c>
      <c r="C92" s="104">
        <v>150000</v>
      </c>
      <c r="D92" s="104">
        <v>0</v>
      </c>
      <c r="E92" s="104">
        <v>0</v>
      </c>
      <c r="F92" s="104">
        <v>19428</v>
      </c>
      <c r="G92" s="104">
        <v>0</v>
      </c>
      <c r="H92" s="104">
        <v>0</v>
      </c>
      <c r="I92" s="104">
        <v>0</v>
      </c>
      <c r="J92" s="104">
        <v>27424</v>
      </c>
      <c r="K92" s="104">
        <f t="shared" si="2"/>
        <v>196852</v>
      </c>
      <c r="L92" s="104">
        <v>58700</v>
      </c>
      <c r="M92" s="104">
        <v>0</v>
      </c>
      <c r="N92" s="104">
        <v>896210</v>
      </c>
      <c r="O92" s="112">
        <v>0</v>
      </c>
      <c r="P92" s="104">
        <v>149720</v>
      </c>
      <c r="Q92" s="104">
        <f t="shared" si="3"/>
        <v>1104630</v>
      </c>
      <c r="R92" s="104">
        <v>376137.14</v>
      </c>
      <c r="S92" s="111">
        <v>87</v>
      </c>
    </row>
    <row r="93" spans="1:19" x14ac:dyDescent="0.2">
      <c r="A93" s="111">
        <v>88</v>
      </c>
      <c r="B93" s="111" t="s">
        <v>191</v>
      </c>
      <c r="C93" s="104">
        <v>373572</v>
      </c>
      <c r="D93" s="104">
        <v>0</v>
      </c>
      <c r="E93" s="104">
        <v>0</v>
      </c>
      <c r="F93" s="104">
        <v>56417</v>
      </c>
      <c r="G93" s="104">
        <v>0</v>
      </c>
      <c r="H93" s="104">
        <v>0</v>
      </c>
      <c r="I93" s="104">
        <v>0</v>
      </c>
      <c r="J93" s="104">
        <v>0</v>
      </c>
      <c r="K93" s="104">
        <f t="shared" si="2"/>
        <v>429989</v>
      </c>
      <c r="L93" s="104">
        <v>0</v>
      </c>
      <c r="M93" s="104">
        <v>0</v>
      </c>
      <c r="N93" s="104">
        <v>1444708</v>
      </c>
      <c r="O93" s="112">
        <v>0</v>
      </c>
      <c r="P93" s="104">
        <v>0</v>
      </c>
      <c r="Q93" s="104">
        <f t="shared" si="3"/>
        <v>1444708</v>
      </c>
      <c r="R93" s="104">
        <v>525854.74</v>
      </c>
      <c r="S93" s="111">
        <v>88</v>
      </c>
    </row>
    <row r="94" spans="1:19" x14ac:dyDescent="0.2">
      <c r="A94" s="111">
        <v>89</v>
      </c>
      <c r="B94" s="111" t="s">
        <v>192</v>
      </c>
      <c r="C94" s="104">
        <v>147412</v>
      </c>
      <c r="D94" s="104">
        <v>0</v>
      </c>
      <c r="E94" s="104">
        <v>0</v>
      </c>
      <c r="F94" s="104">
        <v>33326</v>
      </c>
      <c r="G94" s="104">
        <v>0</v>
      </c>
      <c r="H94" s="104">
        <v>1018537</v>
      </c>
      <c r="I94" s="104">
        <v>500000</v>
      </c>
      <c r="J94" s="104">
        <v>0</v>
      </c>
      <c r="K94" s="104">
        <f t="shared" si="2"/>
        <v>1699275</v>
      </c>
      <c r="L94" s="104">
        <v>0</v>
      </c>
      <c r="M94" s="104">
        <v>0</v>
      </c>
      <c r="N94" s="104">
        <v>1699275</v>
      </c>
      <c r="O94" s="112">
        <v>0</v>
      </c>
      <c r="P94" s="104">
        <v>0</v>
      </c>
      <c r="Q94" s="104">
        <f t="shared" si="3"/>
        <v>1699275</v>
      </c>
      <c r="R94" s="104">
        <v>2028622.87</v>
      </c>
      <c r="S94" s="111">
        <v>89</v>
      </c>
    </row>
    <row r="95" spans="1:19" x14ac:dyDescent="0.2">
      <c r="A95" s="111">
        <v>90</v>
      </c>
      <c r="B95" s="111" t="s">
        <v>193</v>
      </c>
      <c r="C95" s="112">
        <v>257327</v>
      </c>
      <c r="D95" s="112">
        <v>0</v>
      </c>
      <c r="E95" s="112">
        <v>0</v>
      </c>
      <c r="F95" s="112">
        <v>174026</v>
      </c>
      <c r="G95" s="112">
        <v>0</v>
      </c>
      <c r="H95" s="112">
        <v>0</v>
      </c>
      <c r="I95" s="112">
        <v>375200</v>
      </c>
      <c r="J95" s="112">
        <v>0</v>
      </c>
      <c r="K95" s="112">
        <f t="shared" si="2"/>
        <v>806553</v>
      </c>
      <c r="L95" s="112">
        <v>26075633</v>
      </c>
      <c r="M95" s="112">
        <v>5329230</v>
      </c>
      <c r="N95" s="112">
        <v>1503989</v>
      </c>
      <c r="O95" s="112">
        <v>0</v>
      </c>
      <c r="P95" s="112">
        <v>0</v>
      </c>
      <c r="Q95" s="112">
        <f t="shared" si="3"/>
        <v>32908852</v>
      </c>
      <c r="R95" s="104">
        <v>2139395.85</v>
      </c>
      <c r="S95" s="111">
        <v>90</v>
      </c>
    </row>
    <row r="96" spans="1:19" x14ac:dyDescent="0.2">
      <c r="A96" s="111">
        <v>91</v>
      </c>
      <c r="B96" s="111" t="s">
        <v>194</v>
      </c>
      <c r="C96" s="104">
        <v>278334</v>
      </c>
      <c r="D96" s="104">
        <v>0</v>
      </c>
      <c r="E96" s="104">
        <v>0</v>
      </c>
      <c r="F96" s="104">
        <v>0</v>
      </c>
      <c r="G96" s="104">
        <v>0</v>
      </c>
      <c r="H96" s="104">
        <v>39632</v>
      </c>
      <c r="I96" s="104">
        <v>0</v>
      </c>
      <c r="J96" s="104">
        <v>0</v>
      </c>
      <c r="K96" s="104">
        <f t="shared" si="2"/>
        <v>317966</v>
      </c>
      <c r="L96" s="104">
        <v>649502</v>
      </c>
      <c r="M96" s="104">
        <v>0</v>
      </c>
      <c r="N96" s="104">
        <v>243117</v>
      </c>
      <c r="O96" s="112">
        <v>0</v>
      </c>
      <c r="P96" s="104">
        <v>0</v>
      </c>
      <c r="Q96" s="104">
        <f t="shared" si="3"/>
        <v>892619</v>
      </c>
      <c r="R96" s="104">
        <v>14440752.139999999</v>
      </c>
      <c r="S96" s="111">
        <v>91</v>
      </c>
    </row>
    <row r="97" spans="1:19" x14ac:dyDescent="0.2">
      <c r="A97" s="111">
        <v>92</v>
      </c>
      <c r="B97" s="111" t="s">
        <v>195</v>
      </c>
      <c r="C97" s="104">
        <v>0</v>
      </c>
      <c r="D97" s="104">
        <v>0</v>
      </c>
      <c r="E97" s="104">
        <v>0</v>
      </c>
      <c r="F97" s="104">
        <v>-242</v>
      </c>
      <c r="G97" s="104">
        <v>0</v>
      </c>
      <c r="H97" s="104">
        <v>2896538</v>
      </c>
      <c r="I97" s="104">
        <v>0</v>
      </c>
      <c r="J97" s="104">
        <v>0</v>
      </c>
      <c r="K97" s="104">
        <f t="shared" si="2"/>
        <v>2896296</v>
      </c>
      <c r="L97" s="104">
        <v>1392651</v>
      </c>
      <c r="M97" s="104">
        <v>112623</v>
      </c>
      <c r="N97" s="104">
        <v>1329014</v>
      </c>
      <c r="O97" s="112">
        <v>78591</v>
      </c>
      <c r="P97" s="104">
        <v>0</v>
      </c>
      <c r="Q97" s="104">
        <f t="shared" si="3"/>
        <v>2912879</v>
      </c>
      <c r="R97" s="104">
        <v>672181.79</v>
      </c>
      <c r="S97" s="111">
        <v>92</v>
      </c>
    </row>
    <row r="98" spans="1:19" x14ac:dyDescent="0.2">
      <c r="A98" s="111">
        <v>93</v>
      </c>
      <c r="B98" s="111" t="s">
        <v>196</v>
      </c>
      <c r="C98" s="104">
        <v>0</v>
      </c>
      <c r="D98" s="104">
        <v>1404752</v>
      </c>
      <c r="E98" s="104">
        <v>0</v>
      </c>
      <c r="F98" s="104">
        <v>0</v>
      </c>
      <c r="G98" s="104">
        <v>0</v>
      </c>
      <c r="H98" s="104">
        <v>0</v>
      </c>
      <c r="I98" s="104">
        <v>0</v>
      </c>
      <c r="J98" s="104">
        <v>49199</v>
      </c>
      <c r="K98" s="104">
        <f t="shared" si="2"/>
        <v>1453951</v>
      </c>
      <c r="L98" s="104">
        <v>18141</v>
      </c>
      <c r="M98" s="104">
        <v>0</v>
      </c>
      <c r="N98" s="104">
        <v>1404752</v>
      </c>
      <c r="O98" s="112">
        <v>31058</v>
      </c>
      <c r="P98" s="104">
        <v>0</v>
      </c>
      <c r="Q98" s="104">
        <f t="shared" si="3"/>
        <v>1453951</v>
      </c>
      <c r="R98" s="104">
        <v>5614807.1199999992</v>
      </c>
      <c r="S98" s="111">
        <v>93</v>
      </c>
    </row>
    <row r="99" spans="1:19" x14ac:dyDescent="0.2">
      <c r="A99" s="111">
        <v>94</v>
      </c>
      <c r="B99" s="111" t="s">
        <v>197</v>
      </c>
      <c r="C99" s="104">
        <v>0</v>
      </c>
      <c r="D99" s="104">
        <v>0</v>
      </c>
      <c r="E99" s="104">
        <v>0</v>
      </c>
      <c r="F99" s="104">
        <v>105593</v>
      </c>
      <c r="G99" s="104">
        <v>0</v>
      </c>
      <c r="H99" s="104">
        <v>1691281</v>
      </c>
      <c r="I99" s="104">
        <v>0</v>
      </c>
      <c r="J99" s="104">
        <v>472558</v>
      </c>
      <c r="K99" s="104">
        <f t="shared" si="2"/>
        <v>2269432</v>
      </c>
      <c r="L99" s="104">
        <v>0</v>
      </c>
      <c r="M99" s="104">
        <v>125787</v>
      </c>
      <c r="N99" s="104">
        <v>2143645</v>
      </c>
      <c r="O99" s="112">
        <v>0</v>
      </c>
      <c r="P99" s="104">
        <v>0</v>
      </c>
      <c r="Q99" s="104">
        <f t="shared" si="3"/>
        <v>2269432</v>
      </c>
      <c r="R99" s="104">
        <v>2653988.6799999997</v>
      </c>
      <c r="S99" s="111">
        <v>94</v>
      </c>
    </row>
    <row r="100" spans="1:19" x14ac:dyDescent="0.2">
      <c r="A100" s="108">
        <v>95</v>
      </c>
      <c r="B100" s="111" t="s">
        <v>198</v>
      </c>
      <c r="C100" s="107">
        <v>81444</v>
      </c>
      <c r="D100" s="107">
        <v>374042</v>
      </c>
      <c r="E100" s="107">
        <v>9214272</v>
      </c>
      <c r="F100" s="107">
        <v>106700</v>
      </c>
      <c r="G100" s="107">
        <v>0</v>
      </c>
      <c r="H100" s="107">
        <v>8557151</v>
      </c>
      <c r="I100" s="107">
        <v>53097</v>
      </c>
      <c r="J100" s="107">
        <v>146985</v>
      </c>
      <c r="K100" s="107">
        <f t="shared" si="2"/>
        <v>18533691</v>
      </c>
      <c r="L100" s="107">
        <v>10918835</v>
      </c>
      <c r="M100" s="107">
        <v>0</v>
      </c>
      <c r="N100" s="107">
        <v>5761230</v>
      </c>
      <c r="O100" s="107">
        <v>1336900</v>
      </c>
      <c r="P100" s="107">
        <v>0</v>
      </c>
      <c r="Q100" s="107">
        <f t="shared" si="3"/>
        <v>18016965</v>
      </c>
      <c r="R100" s="107">
        <v>4917115.43</v>
      </c>
      <c r="S100" s="108">
        <v>95</v>
      </c>
    </row>
    <row r="101" spans="1:19" x14ac:dyDescent="0.2">
      <c r="A101" s="108">
        <f>A100</f>
        <v>95</v>
      </c>
      <c r="B101" s="109" t="s">
        <v>107</v>
      </c>
      <c r="C101" s="110">
        <f t="shared" ref="C101:R101" si="4">SUM(C6:C100)</f>
        <v>76049966</v>
      </c>
      <c r="D101" s="110">
        <f t="shared" si="4"/>
        <v>100299280</v>
      </c>
      <c r="E101" s="110">
        <f t="shared" si="4"/>
        <v>1306897434</v>
      </c>
      <c r="F101" s="110">
        <f t="shared" si="4"/>
        <v>8860055</v>
      </c>
      <c r="G101" s="110">
        <f t="shared" si="4"/>
        <v>1695006</v>
      </c>
      <c r="H101" s="110">
        <f t="shared" si="4"/>
        <v>605169690</v>
      </c>
      <c r="I101" s="110">
        <f t="shared" si="4"/>
        <v>15606170</v>
      </c>
      <c r="J101" s="110">
        <f t="shared" si="4"/>
        <v>233098257</v>
      </c>
      <c r="K101" s="110">
        <f t="shared" si="4"/>
        <v>2347675858</v>
      </c>
      <c r="L101" s="110">
        <f t="shared" si="4"/>
        <v>881815124</v>
      </c>
      <c r="M101" s="110">
        <f t="shared" si="4"/>
        <v>205081244</v>
      </c>
      <c r="N101" s="110">
        <f t="shared" si="4"/>
        <v>760771437</v>
      </c>
      <c r="O101" s="110">
        <f t="shared" si="4"/>
        <v>222874761</v>
      </c>
      <c r="P101" s="110">
        <f t="shared" si="4"/>
        <v>1909394</v>
      </c>
      <c r="Q101" s="110">
        <f t="shared" si="4"/>
        <v>2072451960</v>
      </c>
      <c r="R101" s="110">
        <f t="shared" si="4"/>
        <v>517863815.40000004</v>
      </c>
      <c r="S101" s="108">
        <f>S100</f>
        <v>95</v>
      </c>
    </row>
    <row r="102" spans="1:19" x14ac:dyDescent="0.2">
      <c r="A102" s="92"/>
      <c r="B102" s="91"/>
      <c r="C102" s="92"/>
      <c r="D102" s="92"/>
      <c r="E102" s="92"/>
      <c r="F102" s="92"/>
      <c r="G102" s="92"/>
      <c r="H102" s="92"/>
      <c r="I102" s="92"/>
      <c r="J102" s="92"/>
      <c r="K102" s="92"/>
      <c r="L102" s="92"/>
      <c r="M102" s="92"/>
      <c r="N102" s="92"/>
      <c r="O102" s="92"/>
      <c r="P102" s="92"/>
      <c r="Q102" s="92"/>
      <c r="R102" s="92"/>
      <c r="S102" s="92"/>
    </row>
    <row r="103" spans="1:19" x14ac:dyDescent="0.2">
      <c r="A103" s="92"/>
      <c r="B103" s="91"/>
      <c r="C103" s="92"/>
      <c r="D103" s="92"/>
      <c r="E103" s="92"/>
      <c r="F103" s="92"/>
      <c r="G103" s="92"/>
      <c r="H103" s="92"/>
      <c r="I103" s="92"/>
      <c r="J103" s="92"/>
      <c r="K103" s="92"/>
      <c r="L103" s="92"/>
      <c r="M103" s="92"/>
      <c r="N103" s="92"/>
      <c r="O103" s="92"/>
      <c r="P103" s="92"/>
      <c r="Q103" s="92"/>
      <c r="R103" s="92"/>
      <c r="S103" s="92"/>
    </row>
  </sheetData>
  <printOptions gridLines="1"/>
  <pageMargins left="0.38" right="0.36" top="0.52" bottom="0.49" header="0.41" footer="0.5"/>
  <pageSetup paperSize="5" scale="86"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workbookViewId="0"/>
  </sheetViews>
  <sheetFormatPr defaultRowHeight="11.25" x14ac:dyDescent="0.2"/>
  <cols>
    <col min="1" max="1" width="4.5" style="93" bestFit="1" customWidth="1"/>
    <col min="2" max="2" width="13.5" style="93" bestFit="1" customWidth="1"/>
    <col min="3" max="3" width="12.5" style="93" bestFit="1" customWidth="1"/>
    <col min="4" max="4" width="11.5" style="93" bestFit="1" customWidth="1"/>
    <col min="5" max="5" width="12.5" style="93" bestFit="1" customWidth="1"/>
    <col min="6" max="6" width="11.5" style="93" bestFit="1" customWidth="1"/>
    <col min="7" max="7" width="14.1640625" style="93" customWidth="1"/>
    <col min="8" max="8" width="12.33203125" style="93" bestFit="1" customWidth="1"/>
    <col min="9" max="9" width="11.83203125" style="93" bestFit="1" customWidth="1"/>
    <col min="10" max="10" width="11.5" style="93" bestFit="1" customWidth="1"/>
    <col min="11" max="11" width="12.5" style="93" bestFit="1" customWidth="1"/>
    <col min="12" max="12" width="11.5" style="93" bestFit="1" customWidth="1"/>
    <col min="13" max="15" width="12.5" style="93" bestFit="1" customWidth="1"/>
    <col min="16" max="16" width="11.83203125" style="93" customWidth="1"/>
    <col min="17" max="17" width="12.83203125" style="93" bestFit="1" customWidth="1"/>
    <col min="18" max="18" width="16.6640625" style="93" bestFit="1" customWidth="1"/>
    <col min="19" max="19" width="4.1640625" style="93" bestFit="1" customWidth="1"/>
    <col min="20" max="16384" width="9.33203125" style="93"/>
  </cols>
  <sheetData>
    <row r="1" spans="1:20" ht="12" x14ac:dyDescent="0.2">
      <c r="A1" s="90" t="s">
        <v>46</v>
      </c>
      <c r="B1" s="90"/>
      <c r="C1" s="90"/>
      <c r="D1" s="90"/>
      <c r="E1" s="90"/>
      <c r="F1" s="90"/>
      <c r="G1" s="90"/>
      <c r="H1" s="90"/>
      <c r="I1" s="90"/>
      <c r="J1" s="90"/>
      <c r="K1" s="90"/>
      <c r="L1" s="90"/>
      <c r="M1" s="90"/>
      <c r="N1" s="90"/>
      <c r="O1" s="90"/>
      <c r="P1" s="90"/>
      <c r="Q1" s="90"/>
      <c r="S1" s="90"/>
      <c r="T1" s="114"/>
    </row>
    <row r="2" spans="1:20" ht="12" x14ac:dyDescent="0.2">
      <c r="A2" s="94" t="s">
        <v>344</v>
      </c>
      <c r="B2" s="90"/>
      <c r="C2" s="90"/>
      <c r="D2" s="90"/>
      <c r="E2" s="90"/>
      <c r="F2" s="90"/>
      <c r="G2" s="90"/>
      <c r="H2" s="90"/>
      <c r="I2" s="90"/>
      <c r="J2" s="135"/>
      <c r="K2" s="128"/>
      <c r="L2" s="90"/>
      <c r="M2" s="90"/>
      <c r="N2" s="90"/>
      <c r="O2" s="90"/>
      <c r="P2" s="90"/>
      <c r="Q2" s="90"/>
      <c r="R2" s="136"/>
      <c r="S2" s="118"/>
      <c r="T2" s="114"/>
    </row>
    <row r="3" spans="1:20" ht="12" x14ac:dyDescent="0.2">
      <c r="A3" s="95" t="s">
        <v>48</v>
      </c>
      <c r="B3" s="90"/>
      <c r="C3" s="90"/>
      <c r="D3" s="90"/>
      <c r="E3" s="90"/>
      <c r="F3" s="90"/>
      <c r="G3" s="90"/>
      <c r="H3" s="90"/>
      <c r="I3" s="90"/>
      <c r="J3" s="135"/>
      <c r="K3" s="118"/>
      <c r="L3" s="90"/>
      <c r="M3" s="90"/>
      <c r="N3" s="90"/>
      <c r="O3" s="90"/>
      <c r="P3" s="90"/>
      <c r="Q3" s="90"/>
      <c r="R3" s="137" t="s">
        <v>345</v>
      </c>
      <c r="S3" s="128"/>
      <c r="T3" s="114"/>
    </row>
    <row r="4" spans="1:20" ht="33.75" x14ac:dyDescent="0.2">
      <c r="A4" s="91"/>
      <c r="B4" s="91"/>
      <c r="C4" s="97" t="s">
        <v>346</v>
      </c>
      <c r="D4" s="97"/>
      <c r="E4" s="97"/>
      <c r="F4" s="97"/>
      <c r="G4" s="97"/>
      <c r="H4" s="97"/>
      <c r="I4" s="97"/>
      <c r="J4" s="97"/>
      <c r="K4" s="97"/>
      <c r="L4" s="97" t="s">
        <v>347</v>
      </c>
      <c r="M4" s="97"/>
      <c r="N4" s="97"/>
      <c r="O4" s="97"/>
      <c r="P4" s="97"/>
      <c r="Q4" s="97"/>
      <c r="R4" s="138" t="s">
        <v>348</v>
      </c>
      <c r="S4" s="91"/>
    </row>
    <row r="5" spans="1:20" ht="33.75" x14ac:dyDescent="0.2">
      <c r="A5" s="137" t="s">
        <v>55</v>
      </c>
      <c r="B5" s="137" t="s">
        <v>57</v>
      </c>
      <c r="C5" s="138" t="s">
        <v>349</v>
      </c>
      <c r="D5" s="138" t="s">
        <v>350</v>
      </c>
      <c r="E5" s="138" t="s">
        <v>351</v>
      </c>
      <c r="F5" s="138" t="s">
        <v>352</v>
      </c>
      <c r="G5" s="138" t="s">
        <v>353</v>
      </c>
      <c r="H5" s="138" t="s">
        <v>354</v>
      </c>
      <c r="I5" s="138" t="s">
        <v>355</v>
      </c>
      <c r="J5" s="138" t="s">
        <v>356</v>
      </c>
      <c r="K5" s="138" t="s">
        <v>357</v>
      </c>
      <c r="L5" s="138" t="s">
        <v>358</v>
      </c>
      <c r="M5" s="138" t="s">
        <v>359</v>
      </c>
      <c r="N5" s="138" t="s">
        <v>360</v>
      </c>
      <c r="O5" s="138" t="s">
        <v>361</v>
      </c>
      <c r="P5" s="138" t="s">
        <v>362</v>
      </c>
      <c r="Q5" s="138" t="s">
        <v>363</v>
      </c>
      <c r="R5" s="137" t="s">
        <v>364</v>
      </c>
      <c r="S5" s="137" t="s">
        <v>55</v>
      </c>
    </row>
    <row r="6" spans="1:20" x14ac:dyDescent="0.2">
      <c r="A6" s="91">
        <v>1</v>
      </c>
      <c r="B6" s="91" t="s">
        <v>199</v>
      </c>
      <c r="C6" s="103">
        <v>0</v>
      </c>
      <c r="D6" s="103">
        <v>0</v>
      </c>
      <c r="E6" s="103">
        <v>341195</v>
      </c>
      <c r="F6" s="103">
        <v>0</v>
      </c>
      <c r="G6" s="103">
        <v>0</v>
      </c>
      <c r="H6" s="103">
        <v>0</v>
      </c>
      <c r="I6" s="103">
        <v>0</v>
      </c>
      <c r="J6" s="103">
        <v>0</v>
      </c>
      <c r="K6" s="103">
        <f t="shared" ref="K6:K43" si="0">SUM(C6:J6)</f>
        <v>341195</v>
      </c>
      <c r="L6" s="103">
        <v>0</v>
      </c>
      <c r="M6" s="103">
        <v>0</v>
      </c>
      <c r="N6" s="103">
        <v>0</v>
      </c>
      <c r="O6" s="103">
        <v>0</v>
      </c>
      <c r="P6" s="103">
        <v>0</v>
      </c>
      <c r="Q6" s="103">
        <f t="shared" ref="Q6:Q43" si="1">SUM(L6:P6)</f>
        <v>0</v>
      </c>
      <c r="R6" s="103">
        <v>590000</v>
      </c>
      <c r="S6" s="111">
        <v>1</v>
      </c>
    </row>
    <row r="7" spans="1:20" x14ac:dyDescent="0.2">
      <c r="A7" s="91">
        <v>2</v>
      </c>
      <c r="B7" s="91" t="s">
        <v>200</v>
      </c>
      <c r="C7" s="104">
        <v>190842</v>
      </c>
      <c r="D7" s="104">
        <v>59150</v>
      </c>
      <c r="E7" s="104">
        <v>0</v>
      </c>
      <c r="F7" s="104">
        <v>26803</v>
      </c>
      <c r="G7" s="104">
        <v>0</v>
      </c>
      <c r="H7" s="104">
        <v>0</v>
      </c>
      <c r="I7" s="104">
        <v>0</v>
      </c>
      <c r="J7" s="104">
        <v>6532</v>
      </c>
      <c r="K7" s="104">
        <f t="shared" si="0"/>
        <v>283327</v>
      </c>
      <c r="L7" s="104">
        <v>0</v>
      </c>
      <c r="M7" s="104">
        <v>387028</v>
      </c>
      <c r="N7" s="104">
        <v>480931</v>
      </c>
      <c r="O7" s="112">
        <v>0</v>
      </c>
      <c r="P7" s="104">
        <v>0</v>
      </c>
      <c r="Q7" s="104">
        <f t="shared" si="1"/>
        <v>867959</v>
      </c>
      <c r="R7" s="104">
        <v>158902.63999999998</v>
      </c>
      <c r="S7" s="111">
        <v>2</v>
      </c>
    </row>
    <row r="8" spans="1:20" x14ac:dyDescent="0.2">
      <c r="A8" s="91">
        <v>3</v>
      </c>
      <c r="B8" s="91" t="s">
        <v>117</v>
      </c>
      <c r="C8" s="104">
        <v>0</v>
      </c>
      <c r="D8" s="104">
        <v>0</v>
      </c>
      <c r="E8" s="104">
        <v>0</v>
      </c>
      <c r="F8" s="104">
        <v>0</v>
      </c>
      <c r="G8" s="104">
        <v>0</v>
      </c>
      <c r="H8" s="104">
        <v>0</v>
      </c>
      <c r="I8" s="104">
        <v>0</v>
      </c>
      <c r="J8" s="104">
        <v>0</v>
      </c>
      <c r="K8" s="104">
        <f t="shared" si="0"/>
        <v>0</v>
      </c>
      <c r="L8" s="104">
        <v>0</v>
      </c>
      <c r="M8" s="104">
        <v>0</v>
      </c>
      <c r="N8" s="104">
        <v>0</v>
      </c>
      <c r="O8" s="112">
        <v>0</v>
      </c>
      <c r="P8" s="104">
        <v>0</v>
      </c>
      <c r="Q8" s="104">
        <f t="shared" si="1"/>
        <v>0</v>
      </c>
      <c r="R8" s="104">
        <v>18038.510000000002</v>
      </c>
      <c r="S8" s="111">
        <v>3</v>
      </c>
    </row>
    <row r="9" spans="1:20" x14ac:dyDescent="0.2">
      <c r="A9" s="91">
        <v>4</v>
      </c>
      <c r="B9" s="91" t="s">
        <v>201</v>
      </c>
      <c r="C9" s="104">
        <v>0</v>
      </c>
      <c r="D9" s="104">
        <v>0</v>
      </c>
      <c r="E9" s="104">
        <v>0</v>
      </c>
      <c r="F9" s="104">
        <v>0</v>
      </c>
      <c r="G9" s="104">
        <v>0</v>
      </c>
      <c r="H9" s="104">
        <v>0</v>
      </c>
      <c r="I9" s="104">
        <v>0</v>
      </c>
      <c r="J9" s="104">
        <v>0</v>
      </c>
      <c r="K9" s="104">
        <f t="shared" si="0"/>
        <v>0</v>
      </c>
      <c r="L9" s="104">
        <v>0</v>
      </c>
      <c r="M9" s="104">
        <v>0</v>
      </c>
      <c r="N9" s="104">
        <v>0</v>
      </c>
      <c r="O9" s="112">
        <v>0</v>
      </c>
      <c r="P9" s="104">
        <v>0</v>
      </c>
      <c r="Q9" s="104">
        <f t="shared" si="1"/>
        <v>0</v>
      </c>
      <c r="R9" s="104">
        <v>4450.4399999999996</v>
      </c>
      <c r="S9" s="111">
        <v>4</v>
      </c>
    </row>
    <row r="10" spans="1:20" x14ac:dyDescent="0.2">
      <c r="A10" s="91">
        <v>5</v>
      </c>
      <c r="B10" s="91" t="s">
        <v>202</v>
      </c>
      <c r="C10" s="104">
        <v>0</v>
      </c>
      <c r="D10" s="104">
        <v>0</v>
      </c>
      <c r="E10" s="104">
        <v>0</v>
      </c>
      <c r="F10" s="104">
        <v>0</v>
      </c>
      <c r="G10" s="104">
        <v>0</v>
      </c>
      <c r="H10" s="104">
        <v>0</v>
      </c>
      <c r="I10" s="104">
        <v>0</v>
      </c>
      <c r="J10" s="104">
        <v>0</v>
      </c>
      <c r="K10" s="104">
        <f t="shared" si="0"/>
        <v>0</v>
      </c>
      <c r="L10" s="104">
        <v>0</v>
      </c>
      <c r="M10" s="104">
        <v>0</v>
      </c>
      <c r="N10" s="104">
        <v>0</v>
      </c>
      <c r="O10" s="112">
        <v>0</v>
      </c>
      <c r="P10" s="104">
        <v>0</v>
      </c>
      <c r="Q10" s="104">
        <f t="shared" si="1"/>
        <v>0</v>
      </c>
      <c r="R10" s="104">
        <v>1052039.98</v>
      </c>
      <c r="S10" s="111">
        <v>5</v>
      </c>
    </row>
    <row r="11" spans="1:20" x14ac:dyDescent="0.2">
      <c r="A11" s="91">
        <v>6</v>
      </c>
      <c r="B11" s="91" t="s">
        <v>203</v>
      </c>
      <c r="C11" s="104">
        <v>224568</v>
      </c>
      <c r="D11" s="104">
        <v>0</v>
      </c>
      <c r="E11" s="104">
        <v>0</v>
      </c>
      <c r="F11" s="104">
        <v>35938</v>
      </c>
      <c r="G11" s="104">
        <v>0</v>
      </c>
      <c r="H11" s="104">
        <v>0</v>
      </c>
      <c r="I11" s="104">
        <v>0</v>
      </c>
      <c r="J11" s="104">
        <v>2533</v>
      </c>
      <c r="K11" s="104">
        <f t="shared" si="0"/>
        <v>263039</v>
      </c>
      <c r="L11" s="104">
        <v>0</v>
      </c>
      <c r="M11" s="104">
        <v>600850</v>
      </c>
      <c r="N11" s="104">
        <v>745358</v>
      </c>
      <c r="O11" s="112">
        <v>0</v>
      </c>
      <c r="P11" s="104">
        <v>0</v>
      </c>
      <c r="Q11" s="104">
        <f t="shared" si="1"/>
        <v>1346208</v>
      </c>
      <c r="R11" s="104">
        <v>11755605.060000001</v>
      </c>
      <c r="S11" s="111">
        <v>6</v>
      </c>
    </row>
    <row r="12" spans="1:20" x14ac:dyDescent="0.2">
      <c r="A12" s="91">
        <v>7</v>
      </c>
      <c r="B12" s="91" t="s">
        <v>204</v>
      </c>
      <c r="C12" s="104">
        <v>155798</v>
      </c>
      <c r="D12" s="104">
        <v>118021</v>
      </c>
      <c r="E12" s="104">
        <v>18000</v>
      </c>
      <c r="F12" s="104">
        <v>0</v>
      </c>
      <c r="G12" s="104">
        <v>0</v>
      </c>
      <c r="H12" s="104">
        <v>0</v>
      </c>
      <c r="I12" s="104">
        <v>0</v>
      </c>
      <c r="J12" s="104">
        <v>398900</v>
      </c>
      <c r="K12" s="104">
        <f t="shared" si="0"/>
        <v>690719</v>
      </c>
      <c r="L12" s="104">
        <v>0</v>
      </c>
      <c r="M12" s="104">
        <v>0</v>
      </c>
      <c r="N12" s="104">
        <v>769945</v>
      </c>
      <c r="O12" s="112">
        <v>0</v>
      </c>
      <c r="P12" s="104">
        <v>0</v>
      </c>
      <c r="Q12" s="104">
        <f t="shared" si="1"/>
        <v>769945</v>
      </c>
      <c r="R12" s="104">
        <v>32129.629999999997</v>
      </c>
      <c r="S12" s="111">
        <v>7</v>
      </c>
    </row>
    <row r="13" spans="1:20" x14ac:dyDescent="0.2">
      <c r="A13" s="91">
        <v>8</v>
      </c>
      <c r="B13" s="91" t="s">
        <v>205</v>
      </c>
      <c r="C13" s="104">
        <v>9636</v>
      </c>
      <c r="D13" s="104">
        <v>0</v>
      </c>
      <c r="E13" s="104">
        <v>0</v>
      </c>
      <c r="F13" s="104">
        <v>0</v>
      </c>
      <c r="G13" s="104">
        <v>0</v>
      </c>
      <c r="H13" s="104">
        <v>32810</v>
      </c>
      <c r="I13" s="104">
        <v>0</v>
      </c>
      <c r="J13" s="104">
        <v>0</v>
      </c>
      <c r="K13" s="104">
        <f t="shared" si="0"/>
        <v>42446</v>
      </c>
      <c r="L13" s="104">
        <v>0</v>
      </c>
      <c r="M13" s="104">
        <v>42446</v>
      </c>
      <c r="N13" s="104">
        <v>0</v>
      </c>
      <c r="O13" s="112">
        <v>0</v>
      </c>
      <c r="P13" s="104">
        <v>0</v>
      </c>
      <c r="Q13" s="104">
        <f t="shared" si="1"/>
        <v>42446</v>
      </c>
      <c r="R13" s="104">
        <v>28968.199999999997</v>
      </c>
      <c r="S13" s="111">
        <v>8</v>
      </c>
    </row>
    <row r="14" spans="1:20" x14ac:dyDescent="0.2">
      <c r="A14" s="91">
        <v>9</v>
      </c>
      <c r="B14" s="91" t="s">
        <v>206</v>
      </c>
      <c r="C14" s="104">
        <v>0</v>
      </c>
      <c r="D14" s="104">
        <v>0</v>
      </c>
      <c r="E14" s="104">
        <v>0</v>
      </c>
      <c r="F14" s="104">
        <v>0</v>
      </c>
      <c r="G14" s="104">
        <v>0</v>
      </c>
      <c r="H14" s="104">
        <v>0</v>
      </c>
      <c r="I14" s="104">
        <v>0</v>
      </c>
      <c r="J14" s="104">
        <v>0</v>
      </c>
      <c r="K14" s="104">
        <f t="shared" si="0"/>
        <v>0</v>
      </c>
      <c r="L14" s="104">
        <v>0</v>
      </c>
      <c r="M14" s="104">
        <v>576681</v>
      </c>
      <c r="N14" s="104">
        <v>65502</v>
      </c>
      <c r="O14" s="112">
        <v>0</v>
      </c>
      <c r="P14" s="104">
        <v>0</v>
      </c>
      <c r="Q14" s="104">
        <f t="shared" si="1"/>
        <v>642183</v>
      </c>
      <c r="R14" s="104">
        <v>439937.55</v>
      </c>
      <c r="S14" s="111">
        <v>9</v>
      </c>
    </row>
    <row r="15" spans="1:20" x14ac:dyDescent="0.2">
      <c r="A15" s="91">
        <v>10</v>
      </c>
      <c r="B15" s="91" t="s">
        <v>207</v>
      </c>
      <c r="C15" s="104">
        <v>0</v>
      </c>
      <c r="D15" s="104">
        <v>0</v>
      </c>
      <c r="E15" s="104">
        <v>0</v>
      </c>
      <c r="F15" s="104">
        <v>0</v>
      </c>
      <c r="G15" s="104">
        <v>0</v>
      </c>
      <c r="H15" s="104">
        <v>0</v>
      </c>
      <c r="I15" s="104">
        <v>0</v>
      </c>
      <c r="J15" s="104">
        <v>0</v>
      </c>
      <c r="K15" s="104">
        <f t="shared" si="0"/>
        <v>0</v>
      </c>
      <c r="L15" s="104">
        <v>0</v>
      </c>
      <c r="M15" s="104">
        <v>206622</v>
      </c>
      <c r="N15" s="104">
        <v>203948</v>
      </c>
      <c r="O15" s="112">
        <v>0</v>
      </c>
      <c r="P15" s="104">
        <v>0</v>
      </c>
      <c r="Q15" s="104">
        <f t="shared" si="1"/>
        <v>410570</v>
      </c>
      <c r="R15" s="104">
        <v>5202.3</v>
      </c>
      <c r="S15" s="111">
        <v>10</v>
      </c>
    </row>
    <row r="16" spans="1:20" x14ac:dyDescent="0.2">
      <c r="A16" s="91">
        <v>11</v>
      </c>
      <c r="B16" s="91" t="s">
        <v>208</v>
      </c>
      <c r="C16" s="104">
        <v>1233220</v>
      </c>
      <c r="D16" s="104">
        <v>325308</v>
      </c>
      <c r="E16" s="104">
        <v>0</v>
      </c>
      <c r="F16" s="104">
        <v>0</v>
      </c>
      <c r="G16" s="104">
        <v>0</v>
      </c>
      <c r="H16" s="104">
        <v>849545</v>
      </c>
      <c r="I16" s="104">
        <v>0</v>
      </c>
      <c r="J16" s="104">
        <v>0</v>
      </c>
      <c r="K16" s="104">
        <f t="shared" si="0"/>
        <v>2408073</v>
      </c>
      <c r="L16" s="104">
        <v>0</v>
      </c>
      <c r="M16" s="104">
        <v>2408073</v>
      </c>
      <c r="N16" s="104">
        <v>0</v>
      </c>
      <c r="O16" s="112">
        <v>0</v>
      </c>
      <c r="P16" s="104">
        <v>0</v>
      </c>
      <c r="Q16" s="104">
        <f t="shared" si="1"/>
        <v>2408073</v>
      </c>
      <c r="R16" s="104">
        <v>2081043.0300000003</v>
      </c>
      <c r="S16" s="111">
        <v>11</v>
      </c>
    </row>
    <row r="17" spans="1:19" x14ac:dyDescent="0.2">
      <c r="A17" s="91">
        <v>12</v>
      </c>
      <c r="B17" s="93" t="s">
        <v>209</v>
      </c>
      <c r="C17" s="104">
        <v>68199</v>
      </c>
      <c r="D17" s="104">
        <v>413889</v>
      </c>
      <c r="E17" s="104">
        <v>132000</v>
      </c>
      <c r="F17" s="104">
        <v>0</v>
      </c>
      <c r="G17" s="104">
        <v>0</v>
      </c>
      <c r="H17" s="104">
        <v>0</v>
      </c>
      <c r="I17" s="104">
        <v>0</v>
      </c>
      <c r="J17" s="104">
        <v>145851</v>
      </c>
      <c r="K17" s="104">
        <f t="shared" si="0"/>
        <v>759939</v>
      </c>
      <c r="L17" s="104">
        <v>0</v>
      </c>
      <c r="M17" s="104">
        <v>488008</v>
      </c>
      <c r="N17" s="104">
        <v>243371</v>
      </c>
      <c r="O17" s="112">
        <v>0</v>
      </c>
      <c r="P17" s="104">
        <v>0</v>
      </c>
      <c r="Q17" s="104">
        <f t="shared" si="1"/>
        <v>731379</v>
      </c>
      <c r="R17" s="104">
        <v>192866.53</v>
      </c>
      <c r="S17" s="111">
        <v>12</v>
      </c>
    </row>
    <row r="18" spans="1:19" x14ac:dyDescent="0.2">
      <c r="A18" s="91">
        <v>13</v>
      </c>
      <c r="B18" s="91" t="s">
        <v>210</v>
      </c>
      <c r="C18" s="104">
        <v>0</v>
      </c>
      <c r="D18" s="104">
        <v>0</v>
      </c>
      <c r="E18" s="104">
        <v>0</v>
      </c>
      <c r="F18" s="104">
        <v>33302</v>
      </c>
      <c r="G18" s="104">
        <v>0</v>
      </c>
      <c r="H18" s="104">
        <v>0</v>
      </c>
      <c r="I18" s="104">
        <v>0</v>
      </c>
      <c r="J18" s="104">
        <v>0</v>
      </c>
      <c r="K18" s="104">
        <f t="shared" si="0"/>
        <v>33302</v>
      </c>
      <c r="L18" s="104">
        <v>7902915</v>
      </c>
      <c r="M18" s="104">
        <v>0</v>
      </c>
      <c r="N18" s="104">
        <v>0</v>
      </c>
      <c r="O18" s="112">
        <v>150000</v>
      </c>
      <c r="P18" s="104">
        <v>0</v>
      </c>
      <c r="Q18" s="104">
        <f t="shared" si="1"/>
        <v>8052915</v>
      </c>
      <c r="R18" s="104">
        <v>15831.84</v>
      </c>
      <c r="S18" s="111">
        <v>13</v>
      </c>
    </row>
    <row r="19" spans="1:19" x14ac:dyDescent="0.2">
      <c r="A19" s="91">
        <v>14</v>
      </c>
      <c r="B19" s="91" t="s">
        <v>131</v>
      </c>
      <c r="C19" s="104">
        <v>241816</v>
      </c>
      <c r="D19" s="104">
        <v>0</v>
      </c>
      <c r="E19" s="104">
        <v>0</v>
      </c>
      <c r="F19" s="104">
        <v>0</v>
      </c>
      <c r="G19" s="104">
        <v>0</v>
      </c>
      <c r="H19" s="104">
        <v>404426</v>
      </c>
      <c r="I19" s="104">
        <v>0</v>
      </c>
      <c r="J19" s="104">
        <v>0</v>
      </c>
      <c r="K19" s="104">
        <f t="shared" si="0"/>
        <v>646242</v>
      </c>
      <c r="L19" s="104">
        <v>0</v>
      </c>
      <c r="M19" s="104">
        <v>507277</v>
      </c>
      <c r="N19" s="104">
        <v>138965</v>
      </c>
      <c r="O19" s="112">
        <v>0</v>
      </c>
      <c r="P19" s="104">
        <v>0</v>
      </c>
      <c r="Q19" s="104">
        <f t="shared" si="1"/>
        <v>646242</v>
      </c>
      <c r="R19" s="104">
        <v>7617864.8100000005</v>
      </c>
      <c r="S19" s="111">
        <v>14</v>
      </c>
    </row>
    <row r="20" spans="1:19" x14ac:dyDescent="0.2">
      <c r="A20" s="91">
        <v>15</v>
      </c>
      <c r="B20" s="91" t="s">
        <v>211</v>
      </c>
      <c r="C20" s="104">
        <v>112966</v>
      </c>
      <c r="D20" s="104">
        <v>113781</v>
      </c>
      <c r="E20" s="104">
        <v>0</v>
      </c>
      <c r="F20" s="104">
        <v>75</v>
      </c>
      <c r="G20" s="104">
        <v>0</v>
      </c>
      <c r="H20" s="104">
        <v>0</v>
      </c>
      <c r="I20" s="104">
        <v>0</v>
      </c>
      <c r="J20" s="104">
        <v>0</v>
      </c>
      <c r="K20" s="104">
        <f t="shared" si="0"/>
        <v>226822</v>
      </c>
      <c r="L20" s="104">
        <v>0</v>
      </c>
      <c r="M20" s="104">
        <v>348049</v>
      </c>
      <c r="N20" s="104">
        <v>0</v>
      </c>
      <c r="O20" s="112">
        <v>0</v>
      </c>
      <c r="P20" s="104">
        <v>0</v>
      </c>
      <c r="Q20" s="104">
        <f t="shared" si="1"/>
        <v>348049</v>
      </c>
      <c r="R20" s="104">
        <v>406991.83</v>
      </c>
      <c r="S20" s="111">
        <v>15</v>
      </c>
    </row>
    <row r="21" spans="1:19" x14ac:dyDescent="0.2">
      <c r="A21" s="91">
        <v>16</v>
      </c>
      <c r="B21" s="91" t="s">
        <v>212</v>
      </c>
      <c r="C21" s="104">
        <v>0</v>
      </c>
      <c r="D21" s="104">
        <v>0</v>
      </c>
      <c r="E21" s="104">
        <v>0</v>
      </c>
      <c r="F21" s="104">
        <v>0</v>
      </c>
      <c r="G21" s="104">
        <v>0</v>
      </c>
      <c r="H21" s="104">
        <v>0</v>
      </c>
      <c r="I21" s="104">
        <v>0</v>
      </c>
      <c r="J21" s="104">
        <v>0</v>
      </c>
      <c r="K21" s="104">
        <f t="shared" si="0"/>
        <v>0</v>
      </c>
      <c r="L21" s="104">
        <v>0</v>
      </c>
      <c r="M21" s="104">
        <v>0</v>
      </c>
      <c r="N21" s="104">
        <v>0</v>
      </c>
      <c r="O21" s="112">
        <v>0</v>
      </c>
      <c r="P21" s="104">
        <v>0</v>
      </c>
      <c r="Q21" s="104">
        <f t="shared" si="1"/>
        <v>0</v>
      </c>
      <c r="R21" s="104">
        <v>246177.63999999998</v>
      </c>
      <c r="S21" s="111">
        <v>16</v>
      </c>
    </row>
    <row r="22" spans="1:19" x14ac:dyDescent="0.2">
      <c r="A22" s="91">
        <v>17</v>
      </c>
      <c r="B22" s="91" t="s">
        <v>213</v>
      </c>
      <c r="C22" s="104">
        <v>0</v>
      </c>
      <c r="D22" s="104">
        <v>0</v>
      </c>
      <c r="E22" s="104">
        <v>0</v>
      </c>
      <c r="F22" s="104">
        <v>0</v>
      </c>
      <c r="G22" s="104">
        <v>0</v>
      </c>
      <c r="H22" s="104">
        <v>0</v>
      </c>
      <c r="I22" s="104">
        <v>0</v>
      </c>
      <c r="J22" s="104">
        <v>0</v>
      </c>
      <c r="K22" s="104">
        <f t="shared" si="0"/>
        <v>0</v>
      </c>
      <c r="L22" s="104">
        <v>0</v>
      </c>
      <c r="M22" s="104">
        <v>0</v>
      </c>
      <c r="N22" s="104">
        <v>0</v>
      </c>
      <c r="O22" s="112">
        <v>0</v>
      </c>
      <c r="P22" s="104">
        <v>0</v>
      </c>
      <c r="Q22" s="104">
        <f t="shared" si="1"/>
        <v>0</v>
      </c>
      <c r="R22" s="104">
        <v>2104189.2200000002</v>
      </c>
      <c r="S22" s="111">
        <v>17</v>
      </c>
    </row>
    <row r="23" spans="1:19" x14ac:dyDescent="0.2">
      <c r="A23" s="91">
        <v>18</v>
      </c>
      <c r="B23" s="91" t="s">
        <v>214</v>
      </c>
      <c r="C23" s="104">
        <v>152730</v>
      </c>
      <c r="D23" s="104">
        <v>832113</v>
      </c>
      <c r="E23" s="104">
        <v>0</v>
      </c>
      <c r="F23" s="104">
        <v>48397</v>
      </c>
      <c r="G23" s="104">
        <v>0</v>
      </c>
      <c r="H23" s="104">
        <v>602900</v>
      </c>
      <c r="I23" s="104">
        <v>0</v>
      </c>
      <c r="J23" s="104">
        <v>476353</v>
      </c>
      <c r="K23" s="104">
        <f t="shared" si="0"/>
        <v>2112493</v>
      </c>
      <c r="L23" s="104">
        <v>0</v>
      </c>
      <c r="M23" s="104">
        <v>1125880</v>
      </c>
      <c r="N23" s="104">
        <v>229946</v>
      </c>
      <c r="O23" s="112">
        <v>0</v>
      </c>
      <c r="P23" s="104">
        <v>0</v>
      </c>
      <c r="Q23" s="104">
        <f t="shared" si="1"/>
        <v>1355826</v>
      </c>
      <c r="R23" s="104">
        <v>1201063.1200000001</v>
      </c>
      <c r="S23" s="111">
        <v>18</v>
      </c>
    </row>
    <row r="24" spans="1:19" x14ac:dyDescent="0.2">
      <c r="A24" s="91">
        <v>19</v>
      </c>
      <c r="B24" s="91" t="s">
        <v>215</v>
      </c>
      <c r="C24" s="104">
        <v>3662445</v>
      </c>
      <c r="D24" s="104">
        <v>3364580</v>
      </c>
      <c r="E24" s="104">
        <v>0</v>
      </c>
      <c r="F24" s="104">
        <v>350533</v>
      </c>
      <c r="G24" s="104">
        <v>0</v>
      </c>
      <c r="H24" s="104">
        <v>657246</v>
      </c>
      <c r="I24" s="104">
        <v>2709405</v>
      </c>
      <c r="J24" s="104">
        <v>1977688</v>
      </c>
      <c r="K24" s="104">
        <f t="shared" si="0"/>
        <v>12721897</v>
      </c>
      <c r="L24" s="104">
        <v>0</v>
      </c>
      <c r="M24" s="104">
        <v>9135713</v>
      </c>
      <c r="N24" s="104">
        <v>1205290</v>
      </c>
      <c r="O24" s="112">
        <v>1637489</v>
      </c>
      <c r="P24" s="104">
        <v>0</v>
      </c>
      <c r="Q24" s="104">
        <f t="shared" si="1"/>
        <v>11978492</v>
      </c>
      <c r="R24" s="104">
        <v>6774249.0800000001</v>
      </c>
      <c r="S24" s="111">
        <v>19</v>
      </c>
    </row>
    <row r="25" spans="1:19" x14ac:dyDescent="0.2">
      <c r="A25" s="91">
        <v>20</v>
      </c>
      <c r="B25" s="91" t="s">
        <v>216</v>
      </c>
      <c r="C25" s="104">
        <v>0</v>
      </c>
      <c r="D25" s="104">
        <v>25567</v>
      </c>
      <c r="E25" s="104">
        <v>0</v>
      </c>
      <c r="F25" s="104">
        <v>0</v>
      </c>
      <c r="G25" s="104">
        <v>0</v>
      </c>
      <c r="H25" s="104">
        <v>0</v>
      </c>
      <c r="I25" s="104">
        <v>0</v>
      </c>
      <c r="J25" s="104">
        <v>0</v>
      </c>
      <c r="K25" s="104">
        <f t="shared" si="0"/>
        <v>25567</v>
      </c>
      <c r="L25" s="104">
        <v>0</v>
      </c>
      <c r="M25" s="104">
        <v>25567</v>
      </c>
      <c r="N25" s="104">
        <v>0</v>
      </c>
      <c r="O25" s="112">
        <v>0</v>
      </c>
      <c r="P25" s="104">
        <v>0</v>
      </c>
      <c r="Q25" s="104">
        <f t="shared" si="1"/>
        <v>25567</v>
      </c>
      <c r="R25" s="104">
        <v>102117.98</v>
      </c>
      <c r="S25" s="111">
        <v>20</v>
      </c>
    </row>
    <row r="26" spans="1:19" x14ac:dyDescent="0.2">
      <c r="A26" s="91">
        <v>21</v>
      </c>
      <c r="B26" s="91" t="s">
        <v>217</v>
      </c>
      <c r="C26" s="104">
        <v>0</v>
      </c>
      <c r="D26" s="104">
        <v>0</v>
      </c>
      <c r="E26" s="104">
        <v>0</v>
      </c>
      <c r="F26" s="104">
        <v>0</v>
      </c>
      <c r="G26" s="104">
        <v>0</v>
      </c>
      <c r="H26" s="104">
        <v>406044</v>
      </c>
      <c r="I26" s="104">
        <v>0</v>
      </c>
      <c r="J26" s="104">
        <v>0</v>
      </c>
      <c r="K26" s="104">
        <f t="shared" si="0"/>
        <v>406044</v>
      </c>
      <c r="L26" s="104">
        <v>0</v>
      </c>
      <c r="M26" s="104">
        <v>0</v>
      </c>
      <c r="N26" s="104">
        <v>406044</v>
      </c>
      <c r="O26" s="112">
        <v>0</v>
      </c>
      <c r="P26" s="104">
        <v>0</v>
      </c>
      <c r="Q26" s="104">
        <f t="shared" si="1"/>
        <v>406044</v>
      </c>
      <c r="R26" s="104">
        <v>13105.32</v>
      </c>
      <c r="S26" s="111">
        <v>21</v>
      </c>
    </row>
    <row r="27" spans="1:19" x14ac:dyDescent="0.2">
      <c r="A27" s="91">
        <v>22</v>
      </c>
      <c r="B27" s="93" t="s">
        <v>171</v>
      </c>
      <c r="C27" s="104">
        <v>84335</v>
      </c>
      <c r="D27" s="104">
        <v>102032</v>
      </c>
      <c r="E27" s="104">
        <v>0</v>
      </c>
      <c r="F27" s="104">
        <v>18</v>
      </c>
      <c r="G27" s="104">
        <v>0</v>
      </c>
      <c r="H27" s="104">
        <v>0</v>
      </c>
      <c r="I27" s="104">
        <v>0</v>
      </c>
      <c r="J27" s="104">
        <v>300</v>
      </c>
      <c r="K27" s="104">
        <f t="shared" si="0"/>
        <v>186685</v>
      </c>
      <c r="L27" s="104">
        <v>0</v>
      </c>
      <c r="M27" s="104">
        <v>843770</v>
      </c>
      <c r="N27" s="104">
        <v>35377</v>
      </c>
      <c r="O27" s="112">
        <v>0</v>
      </c>
      <c r="P27" s="104">
        <v>0</v>
      </c>
      <c r="Q27" s="104">
        <f t="shared" si="1"/>
        <v>879147</v>
      </c>
      <c r="R27" s="104">
        <v>261308.09999999998</v>
      </c>
      <c r="S27" s="111">
        <v>22</v>
      </c>
    </row>
    <row r="28" spans="1:19" x14ac:dyDescent="0.2">
      <c r="A28" s="91">
        <v>23</v>
      </c>
      <c r="B28" s="91" t="s">
        <v>179</v>
      </c>
      <c r="C28" s="104">
        <v>0</v>
      </c>
      <c r="D28" s="104">
        <v>0</v>
      </c>
      <c r="E28" s="104">
        <v>0</v>
      </c>
      <c r="F28" s="104">
        <v>0</v>
      </c>
      <c r="G28" s="104">
        <v>0</v>
      </c>
      <c r="H28" s="104">
        <v>262665</v>
      </c>
      <c r="I28" s="104">
        <v>0</v>
      </c>
      <c r="J28" s="104">
        <v>0</v>
      </c>
      <c r="K28" s="104">
        <f t="shared" si="0"/>
        <v>262665</v>
      </c>
      <c r="L28" s="104">
        <v>0</v>
      </c>
      <c r="M28" s="104">
        <v>0</v>
      </c>
      <c r="N28" s="104">
        <v>262665</v>
      </c>
      <c r="O28" s="112">
        <v>0</v>
      </c>
      <c r="P28" s="104">
        <v>0</v>
      </c>
      <c r="Q28" s="104">
        <f t="shared" si="1"/>
        <v>262665</v>
      </c>
      <c r="R28" s="104">
        <v>58693.599999999999</v>
      </c>
      <c r="S28" s="111">
        <v>23</v>
      </c>
    </row>
    <row r="29" spans="1:19" x14ac:dyDescent="0.2">
      <c r="A29" s="91">
        <v>24</v>
      </c>
      <c r="B29" s="105" t="s">
        <v>218</v>
      </c>
      <c r="C29" s="104">
        <v>151203</v>
      </c>
      <c r="D29" s="104">
        <v>256961</v>
      </c>
      <c r="E29" s="104">
        <v>0</v>
      </c>
      <c r="F29" s="104">
        <v>0</v>
      </c>
      <c r="G29" s="104">
        <v>0</v>
      </c>
      <c r="H29" s="104">
        <v>180000</v>
      </c>
      <c r="I29" s="104">
        <v>0</v>
      </c>
      <c r="J29" s="104">
        <v>667536</v>
      </c>
      <c r="K29" s="104">
        <f t="shared" si="0"/>
        <v>1255700</v>
      </c>
      <c r="L29" s="104">
        <v>0</v>
      </c>
      <c r="M29" s="104">
        <v>489686</v>
      </c>
      <c r="N29" s="104">
        <v>162518</v>
      </c>
      <c r="O29" s="112">
        <v>0</v>
      </c>
      <c r="P29" s="104">
        <v>0</v>
      </c>
      <c r="Q29" s="104">
        <f t="shared" si="1"/>
        <v>652204</v>
      </c>
      <c r="R29" s="104">
        <v>270678.06</v>
      </c>
      <c r="S29" s="111">
        <v>24</v>
      </c>
    </row>
    <row r="30" spans="1:19" x14ac:dyDescent="0.2">
      <c r="A30" s="91">
        <v>25</v>
      </c>
      <c r="B30" s="91" t="s">
        <v>219</v>
      </c>
      <c r="C30" s="104">
        <v>0</v>
      </c>
      <c r="D30" s="104">
        <v>23760</v>
      </c>
      <c r="E30" s="104">
        <v>0</v>
      </c>
      <c r="F30" s="104">
        <v>0</v>
      </c>
      <c r="G30" s="104">
        <v>0</v>
      </c>
      <c r="H30" s="104">
        <v>459647</v>
      </c>
      <c r="I30" s="104">
        <v>0</v>
      </c>
      <c r="J30" s="104">
        <v>0</v>
      </c>
      <c r="K30" s="104">
        <f t="shared" si="0"/>
        <v>483407</v>
      </c>
      <c r="L30" s="104">
        <v>0</v>
      </c>
      <c r="M30" s="104">
        <v>0</v>
      </c>
      <c r="N30" s="104">
        <v>483407</v>
      </c>
      <c r="O30" s="112">
        <v>0</v>
      </c>
      <c r="P30" s="104">
        <v>0</v>
      </c>
      <c r="Q30" s="104">
        <f t="shared" si="1"/>
        <v>483407</v>
      </c>
      <c r="R30" s="104">
        <v>10119.42</v>
      </c>
      <c r="S30" s="111">
        <v>25</v>
      </c>
    </row>
    <row r="31" spans="1:19" x14ac:dyDescent="0.2">
      <c r="A31" s="91">
        <v>26</v>
      </c>
      <c r="B31" s="91" t="s">
        <v>220</v>
      </c>
      <c r="C31" s="104">
        <v>0</v>
      </c>
      <c r="D31" s="104">
        <v>0</v>
      </c>
      <c r="E31" s="104">
        <v>0</v>
      </c>
      <c r="F31" s="104">
        <v>1021</v>
      </c>
      <c r="G31" s="104">
        <v>0</v>
      </c>
      <c r="H31" s="104">
        <v>0</v>
      </c>
      <c r="I31" s="104">
        <v>0</v>
      </c>
      <c r="J31" s="104">
        <v>0</v>
      </c>
      <c r="K31" s="104">
        <f t="shared" si="0"/>
        <v>1021</v>
      </c>
      <c r="L31" s="104">
        <v>0</v>
      </c>
      <c r="M31" s="104">
        <v>0</v>
      </c>
      <c r="N31" s="104">
        <v>0</v>
      </c>
      <c r="O31" s="112">
        <v>1021</v>
      </c>
      <c r="P31" s="104">
        <v>0</v>
      </c>
      <c r="Q31" s="104">
        <f t="shared" si="1"/>
        <v>1021</v>
      </c>
      <c r="R31" s="104">
        <v>0</v>
      </c>
      <c r="S31" s="111">
        <v>26</v>
      </c>
    </row>
    <row r="32" spans="1:19" x14ac:dyDescent="0.2">
      <c r="A32" s="91">
        <v>27</v>
      </c>
      <c r="B32" s="91" t="s">
        <v>221</v>
      </c>
      <c r="C32" s="104">
        <v>0</v>
      </c>
      <c r="D32" s="104">
        <v>0</v>
      </c>
      <c r="E32" s="104">
        <v>2665447</v>
      </c>
      <c r="F32" s="104">
        <v>0</v>
      </c>
      <c r="G32" s="104">
        <v>0</v>
      </c>
      <c r="H32" s="104">
        <v>319452</v>
      </c>
      <c r="I32" s="104">
        <v>0</v>
      </c>
      <c r="J32" s="104">
        <v>0</v>
      </c>
      <c r="K32" s="104">
        <f t="shared" si="0"/>
        <v>2984899</v>
      </c>
      <c r="L32" s="104">
        <v>0</v>
      </c>
      <c r="M32" s="104">
        <v>0</v>
      </c>
      <c r="N32" s="104">
        <v>2984899</v>
      </c>
      <c r="O32" s="112">
        <v>0</v>
      </c>
      <c r="P32" s="104">
        <v>0</v>
      </c>
      <c r="Q32" s="104">
        <f t="shared" si="1"/>
        <v>2984899</v>
      </c>
      <c r="R32" s="104">
        <v>0</v>
      </c>
      <c r="S32" s="111">
        <v>27</v>
      </c>
    </row>
    <row r="33" spans="1:19" x14ac:dyDescent="0.2">
      <c r="A33" s="91">
        <v>28</v>
      </c>
      <c r="B33" s="91" t="s">
        <v>222</v>
      </c>
      <c r="C33" s="104">
        <v>0</v>
      </c>
      <c r="D33" s="104">
        <v>204507</v>
      </c>
      <c r="E33" s="104">
        <v>0</v>
      </c>
      <c r="F33" s="104">
        <v>0</v>
      </c>
      <c r="G33" s="104">
        <v>0</v>
      </c>
      <c r="H33" s="104">
        <v>0</v>
      </c>
      <c r="I33" s="104">
        <v>0</v>
      </c>
      <c r="J33" s="104">
        <v>0</v>
      </c>
      <c r="K33" s="104">
        <f t="shared" si="0"/>
        <v>204507</v>
      </c>
      <c r="L33" s="104">
        <v>0</v>
      </c>
      <c r="M33" s="104">
        <v>0</v>
      </c>
      <c r="N33" s="104">
        <v>204507</v>
      </c>
      <c r="O33" s="112">
        <v>0</v>
      </c>
      <c r="P33" s="104">
        <v>0</v>
      </c>
      <c r="Q33" s="104">
        <f t="shared" si="1"/>
        <v>204507</v>
      </c>
      <c r="R33" s="104">
        <v>1244241.83</v>
      </c>
      <c r="S33" s="111">
        <v>28</v>
      </c>
    </row>
    <row r="34" spans="1:19" x14ac:dyDescent="0.2">
      <c r="A34" s="91">
        <v>29</v>
      </c>
      <c r="B34" s="91" t="s">
        <v>223</v>
      </c>
      <c r="C34" s="104">
        <v>0</v>
      </c>
      <c r="D34" s="104">
        <v>716281</v>
      </c>
      <c r="E34" s="104">
        <v>0</v>
      </c>
      <c r="F34" s="104">
        <v>0</v>
      </c>
      <c r="G34" s="104">
        <v>0</v>
      </c>
      <c r="H34" s="104">
        <v>68617</v>
      </c>
      <c r="I34" s="104">
        <v>0</v>
      </c>
      <c r="J34" s="104">
        <v>2490</v>
      </c>
      <c r="K34" s="104">
        <f t="shared" si="0"/>
        <v>787388</v>
      </c>
      <c r="L34" s="104">
        <v>0</v>
      </c>
      <c r="M34" s="104">
        <v>0</v>
      </c>
      <c r="N34" s="104">
        <v>787388</v>
      </c>
      <c r="O34" s="112">
        <v>0</v>
      </c>
      <c r="P34" s="104">
        <v>0</v>
      </c>
      <c r="Q34" s="104">
        <f t="shared" si="1"/>
        <v>787388</v>
      </c>
      <c r="R34" s="104">
        <v>0</v>
      </c>
      <c r="S34" s="111">
        <v>29</v>
      </c>
    </row>
    <row r="35" spans="1:19" x14ac:dyDescent="0.2">
      <c r="A35" s="91">
        <v>30</v>
      </c>
      <c r="B35" s="91" t="s">
        <v>224</v>
      </c>
      <c r="C35" s="104">
        <v>0</v>
      </c>
      <c r="D35" s="104">
        <v>169492</v>
      </c>
      <c r="E35" s="104">
        <v>0</v>
      </c>
      <c r="F35" s="104">
        <v>0</v>
      </c>
      <c r="G35" s="104">
        <v>0</v>
      </c>
      <c r="H35" s="104">
        <v>1136277</v>
      </c>
      <c r="I35" s="104">
        <v>0</v>
      </c>
      <c r="J35" s="104">
        <v>0</v>
      </c>
      <c r="K35" s="104">
        <f t="shared" si="0"/>
        <v>1305769</v>
      </c>
      <c r="L35" s="104">
        <v>0</v>
      </c>
      <c r="M35" s="104">
        <v>0</v>
      </c>
      <c r="N35" s="104">
        <v>1136277</v>
      </c>
      <c r="O35" s="112">
        <v>0</v>
      </c>
      <c r="P35" s="104">
        <v>0</v>
      </c>
      <c r="Q35" s="104">
        <f t="shared" si="1"/>
        <v>1136277</v>
      </c>
      <c r="R35" s="104">
        <v>212943.93000000002</v>
      </c>
      <c r="S35" s="111">
        <v>30</v>
      </c>
    </row>
    <row r="36" spans="1:19" x14ac:dyDescent="0.2">
      <c r="A36" s="91">
        <v>31</v>
      </c>
      <c r="B36" s="91" t="s">
        <v>192</v>
      </c>
      <c r="C36" s="104">
        <v>0</v>
      </c>
      <c r="D36" s="104">
        <v>1053445</v>
      </c>
      <c r="E36" s="104">
        <v>0</v>
      </c>
      <c r="F36" s="104">
        <v>0</v>
      </c>
      <c r="G36" s="104">
        <v>0</v>
      </c>
      <c r="H36" s="104">
        <v>10513</v>
      </c>
      <c r="I36" s="104">
        <v>0</v>
      </c>
      <c r="J36" s="104">
        <v>0</v>
      </c>
      <c r="K36" s="104">
        <f t="shared" si="0"/>
        <v>1063958</v>
      </c>
      <c r="L36" s="104">
        <v>0</v>
      </c>
      <c r="M36" s="104">
        <v>0</v>
      </c>
      <c r="N36" s="104">
        <v>1063958</v>
      </c>
      <c r="O36" s="112">
        <v>0</v>
      </c>
      <c r="P36" s="104">
        <v>0</v>
      </c>
      <c r="Q36" s="104">
        <f t="shared" si="1"/>
        <v>1063958</v>
      </c>
      <c r="R36" s="104">
        <v>1407103.2799999998</v>
      </c>
      <c r="S36" s="111">
        <v>31</v>
      </c>
    </row>
    <row r="37" spans="1:19" x14ac:dyDescent="0.2">
      <c r="A37" s="91">
        <v>32</v>
      </c>
      <c r="B37" s="91" t="s">
        <v>225</v>
      </c>
      <c r="C37" s="104">
        <v>1486533</v>
      </c>
      <c r="D37" s="104">
        <v>1084844</v>
      </c>
      <c r="E37" s="104">
        <v>0</v>
      </c>
      <c r="F37" s="104">
        <v>41502</v>
      </c>
      <c r="G37" s="104">
        <v>0</v>
      </c>
      <c r="H37" s="104">
        <v>1520023</v>
      </c>
      <c r="I37" s="104">
        <v>65664</v>
      </c>
      <c r="J37" s="104">
        <v>252095</v>
      </c>
      <c r="K37" s="104">
        <f t="shared" si="0"/>
        <v>4450661</v>
      </c>
      <c r="L37" s="104">
        <v>0</v>
      </c>
      <c r="M37" s="104">
        <v>2913586</v>
      </c>
      <c r="N37" s="104">
        <v>8517702</v>
      </c>
      <c r="O37" s="112">
        <v>571308</v>
      </c>
      <c r="P37" s="104">
        <v>0</v>
      </c>
      <c r="Q37" s="104">
        <f t="shared" si="1"/>
        <v>12002596</v>
      </c>
      <c r="R37" s="104">
        <v>2783506.4899999998</v>
      </c>
      <c r="S37" s="111">
        <v>32</v>
      </c>
    </row>
    <row r="38" spans="1:19" x14ac:dyDescent="0.2">
      <c r="A38" s="91">
        <v>33</v>
      </c>
      <c r="B38" s="91" t="s">
        <v>226</v>
      </c>
      <c r="C38" s="104">
        <v>0</v>
      </c>
      <c r="D38" s="104">
        <v>0</v>
      </c>
      <c r="E38" s="104">
        <v>0</v>
      </c>
      <c r="F38" s="104">
        <v>0</v>
      </c>
      <c r="G38" s="104">
        <v>0</v>
      </c>
      <c r="H38" s="104">
        <v>0</v>
      </c>
      <c r="I38" s="104">
        <v>0</v>
      </c>
      <c r="J38" s="104">
        <v>0</v>
      </c>
      <c r="K38" s="104">
        <f t="shared" si="0"/>
        <v>0</v>
      </c>
      <c r="L38" s="104">
        <v>0</v>
      </c>
      <c r="M38" s="104">
        <v>0</v>
      </c>
      <c r="N38" s="104">
        <v>0</v>
      </c>
      <c r="O38" s="112">
        <v>0</v>
      </c>
      <c r="P38" s="104">
        <v>0</v>
      </c>
      <c r="Q38" s="104">
        <f t="shared" si="1"/>
        <v>0</v>
      </c>
      <c r="R38" s="104">
        <v>3409.49</v>
      </c>
      <c r="S38" s="111">
        <v>33</v>
      </c>
    </row>
    <row r="39" spans="1:19" x14ac:dyDescent="0.2">
      <c r="A39" s="91">
        <v>34</v>
      </c>
      <c r="B39" s="91" t="s">
        <v>227</v>
      </c>
      <c r="C39" s="104">
        <v>0</v>
      </c>
      <c r="D39" s="104">
        <v>0</v>
      </c>
      <c r="E39" s="104">
        <v>0</v>
      </c>
      <c r="F39" s="104">
        <v>0</v>
      </c>
      <c r="G39" s="104">
        <v>0</v>
      </c>
      <c r="H39" s="104">
        <v>333333</v>
      </c>
      <c r="I39" s="104">
        <v>0</v>
      </c>
      <c r="J39" s="104">
        <v>0</v>
      </c>
      <c r="K39" s="104">
        <f t="shared" si="0"/>
        <v>333333</v>
      </c>
      <c r="L39" s="104">
        <v>0</v>
      </c>
      <c r="M39" s="104">
        <v>0</v>
      </c>
      <c r="N39" s="104">
        <v>0</v>
      </c>
      <c r="O39" s="112">
        <v>0</v>
      </c>
      <c r="P39" s="104">
        <v>333333</v>
      </c>
      <c r="Q39" s="104">
        <f t="shared" si="1"/>
        <v>333333</v>
      </c>
      <c r="R39" s="104">
        <v>102972.05</v>
      </c>
      <c r="S39" s="111">
        <v>34</v>
      </c>
    </row>
    <row r="40" spans="1:19" x14ac:dyDescent="0.2">
      <c r="A40" s="91">
        <v>35</v>
      </c>
      <c r="B40" s="91" t="s">
        <v>228</v>
      </c>
      <c r="C40" s="104">
        <v>0</v>
      </c>
      <c r="D40" s="104">
        <v>0</v>
      </c>
      <c r="E40" s="104">
        <v>0</v>
      </c>
      <c r="F40" s="104">
        <v>0</v>
      </c>
      <c r="G40" s="104">
        <v>0</v>
      </c>
      <c r="H40" s="104">
        <v>0</v>
      </c>
      <c r="I40" s="104">
        <v>0</v>
      </c>
      <c r="J40" s="104">
        <v>0</v>
      </c>
      <c r="K40" s="104">
        <f t="shared" si="0"/>
        <v>0</v>
      </c>
      <c r="L40" s="104">
        <v>0</v>
      </c>
      <c r="M40" s="104">
        <v>0</v>
      </c>
      <c r="N40" s="104">
        <v>0</v>
      </c>
      <c r="O40" s="112">
        <v>0</v>
      </c>
      <c r="P40" s="104">
        <v>0</v>
      </c>
      <c r="Q40" s="104">
        <f t="shared" si="1"/>
        <v>0</v>
      </c>
      <c r="R40" s="104">
        <v>11025</v>
      </c>
      <c r="S40" s="111">
        <v>35</v>
      </c>
    </row>
    <row r="41" spans="1:19" x14ac:dyDescent="0.2">
      <c r="A41" s="91">
        <v>36</v>
      </c>
      <c r="B41" s="91" t="s">
        <v>196</v>
      </c>
      <c r="C41" s="104">
        <v>0</v>
      </c>
      <c r="D41" s="104">
        <v>0</v>
      </c>
      <c r="E41" s="104">
        <v>0</v>
      </c>
      <c r="F41" s="104">
        <v>0</v>
      </c>
      <c r="G41" s="104">
        <v>0</v>
      </c>
      <c r="H41" s="104">
        <v>446888</v>
      </c>
      <c r="I41" s="104">
        <v>0</v>
      </c>
      <c r="J41" s="104">
        <v>0</v>
      </c>
      <c r="K41" s="104">
        <f>SUM(C41:J41)</f>
        <v>446888</v>
      </c>
      <c r="L41" s="104">
        <v>0</v>
      </c>
      <c r="M41" s="104">
        <v>299054</v>
      </c>
      <c r="N41" s="104">
        <v>147834</v>
      </c>
      <c r="O41" s="112">
        <v>0</v>
      </c>
      <c r="P41" s="104">
        <v>0</v>
      </c>
      <c r="Q41" s="104">
        <f>SUM(L41:P41)</f>
        <v>446888</v>
      </c>
      <c r="R41" s="104">
        <v>220264.43</v>
      </c>
      <c r="S41" s="111">
        <v>36</v>
      </c>
    </row>
    <row r="42" spans="1:19" x14ac:dyDescent="0.2">
      <c r="A42" s="91">
        <v>37</v>
      </c>
      <c r="B42" s="91" t="s">
        <v>229</v>
      </c>
      <c r="C42" s="104">
        <v>0</v>
      </c>
      <c r="D42" s="104">
        <v>0</v>
      </c>
      <c r="E42" s="104">
        <v>0</v>
      </c>
      <c r="F42" s="104">
        <v>0</v>
      </c>
      <c r="G42" s="104">
        <v>0</v>
      </c>
      <c r="H42" s="104">
        <v>143156</v>
      </c>
      <c r="I42" s="104">
        <v>0</v>
      </c>
      <c r="J42" s="104">
        <v>0</v>
      </c>
      <c r="K42" s="104">
        <f>SUM(C42:J42)</f>
        <v>143156</v>
      </c>
      <c r="L42" s="104">
        <v>0</v>
      </c>
      <c r="M42" s="104">
        <v>0</v>
      </c>
      <c r="N42" s="104">
        <v>143156</v>
      </c>
      <c r="O42" s="112">
        <v>0</v>
      </c>
      <c r="P42" s="104">
        <v>0</v>
      </c>
      <c r="Q42" s="104">
        <f>SUM(L42:P42)</f>
        <v>143156</v>
      </c>
      <c r="R42" s="104">
        <v>24123.91</v>
      </c>
      <c r="S42" s="111">
        <v>37</v>
      </c>
    </row>
    <row r="43" spans="1:19" x14ac:dyDescent="0.2">
      <c r="A43" s="106">
        <v>38</v>
      </c>
      <c r="B43" s="93" t="s">
        <v>230</v>
      </c>
      <c r="C43" s="107">
        <v>0</v>
      </c>
      <c r="D43" s="107">
        <v>0</v>
      </c>
      <c r="E43" s="107">
        <v>0</v>
      </c>
      <c r="F43" s="107">
        <v>0</v>
      </c>
      <c r="G43" s="107">
        <v>0</v>
      </c>
      <c r="H43" s="107">
        <v>0</v>
      </c>
      <c r="I43" s="107">
        <v>0</v>
      </c>
      <c r="J43" s="107">
        <v>3022</v>
      </c>
      <c r="K43" s="107">
        <f t="shared" si="0"/>
        <v>3022</v>
      </c>
      <c r="L43" s="107">
        <v>0</v>
      </c>
      <c r="M43" s="107">
        <v>0</v>
      </c>
      <c r="N43" s="107">
        <v>0</v>
      </c>
      <c r="O43" s="107">
        <v>0</v>
      </c>
      <c r="P43" s="107">
        <v>0</v>
      </c>
      <c r="Q43" s="107">
        <f t="shared" si="1"/>
        <v>0</v>
      </c>
      <c r="R43" s="107">
        <v>0</v>
      </c>
      <c r="S43" s="108">
        <v>38</v>
      </c>
    </row>
    <row r="44" spans="1:19" x14ac:dyDescent="0.2">
      <c r="A44" s="108">
        <f>A43</f>
        <v>38</v>
      </c>
      <c r="B44" s="109" t="s">
        <v>107</v>
      </c>
      <c r="C44" s="110">
        <f t="shared" ref="C44:R44" si="2">SUM(C6:C43)</f>
        <v>7774291</v>
      </c>
      <c r="D44" s="110">
        <f t="shared" si="2"/>
        <v>8863731</v>
      </c>
      <c r="E44" s="110">
        <f t="shared" si="2"/>
        <v>3156642</v>
      </c>
      <c r="F44" s="110">
        <f t="shared" si="2"/>
        <v>537589</v>
      </c>
      <c r="G44" s="110">
        <f t="shared" si="2"/>
        <v>0</v>
      </c>
      <c r="H44" s="110">
        <f t="shared" si="2"/>
        <v>7833542</v>
      </c>
      <c r="I44" s="110">
        <f t="shared" si="2"/>
        <v>2775069</v>
      </c>
      <c r="J44" s="110">
        <f t="shared" si="2"/>
        <v>3933300</v>
      </c>
      <c r="K44" s="110">
        <f t="shared" si="2"/>
        <v>34874164</v>
      </c>
      <c r="L44" s="110">
        <f t="shared" si="2"/>
        <v>7902915</v>
      </c>
      <c r="M44" s="110">
        <f t="shared" si="2"/>
        <v>20398290</v>
      </c>
      <c r="N44" s="110">
        <f t="shared" si="2"/>
        <v>20418988</v>
      </c>
      <c r="O44" s="110">
        <f t="shared" si="2"/>
        <v>2359818</v>
      </c>
      <c r="P44" s="110">
        <f t="shared" si="2"/>
        <v>333333</v>
      </c>
      <c r="Q44" s="110">
        <f t="shared" si="2"/>
        <v>51413344</v>
      </c>
      <c r="R44" s="110">
        <f t="shared" si="2"/>
        <v>41451164.300000004</v>
      </c>
      <c r="S44" s="108">
        <f>S43</f>
        <v>38</v>
      </c>
    </row>
    <row r="45" spans="1:19" x14ac:dyDescent="0.2">
      <c r="A45" s="92"/>
      <c r="B45" s="91"/>
      <c r="C45" s="92"/>
      <c r="D45" s="92"/>
      <c r="E45" s="92"/>
      <c r="F45" s="92"/>
      <c r="G45" s="92"/>
      <c r="H45" s="92"/>
      <c r="I45" s="92"/>
      <c r="J45" s="92"/>
      <c r="K45" s="92"/>
      <c r="L45" s="92"/>
      <c r="M45" s="92"/>
      <c r="N45" s="92"/>
      <c r="O45" s="92"/>
      <c r="P45" s="92"/>
      <c r="Q45" s="92"/>
      <c r="R45" s="92"/>
      <c r="S45" s="92"/>
    </row>
    <row r="46" spans="1:19" x14ac:dyDescent="0.2">
      <c r="A46" s="92"/>
      <c r="B46" s="91"/>
      <c r="C46" s="92"/>
      <c r="D46" s="92"/>
      <c r="E46" s="92"/>
      <c r="F46" s="92"/>
      <c r="G46" s="92"/>
      <c r="H46" s="92"/>
      <c r="I46" s="92"/>
      <c r="J46" s="92"/>
      <c r="K46" s="92"/>
      <c r="L46" s="92"/>
      <c r="M46" s="92"/>
      <c r="N46" s="92"/>
      <c r="O46" s="92"/>
      <c r="P46" s="92"/>
      <c r="Q46" s="92"/>
      <c r="R46" s="92"/>
      <c r="S46" s="92"/>
    </row>
  </sheetData>
  <printOptions horizontalCentered="1" gridLines="1"/>
  <pageMargins left="0.75" right="0.75" top="0.25" bottom="0.25" header="0.3" footer="0.3"/>
  <pageSetup paperSize="5"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U63"/>
  <sheetViews>
    <sheetView zoomScaleNormal="100" workbookViewId="0"/>
  </sheetViews>
  <sheetFormatPr defaultColWidth="14.83203125" defaultRowHeight="9.75" customHeight="1" x14ac:dyDescent="0.2"/>
  <cols>
    <col min="1" max="1" width="4.33203125" style="93" customWidth="1"/>
    <col min="2" max="2" width="14.5" style="93" bestFit="1" customWidth="1"/>
    <col min="3" max="4" width="13.5" style="93" bestFit="1" customWidth="1"/>
    <col min="5" max="5" width="16.5" style="93" customWidth="1"/>
    <col min="6" max="6" width="15.1640625" style="93" bestFit="1" customWidth="1"/>
    <col min="7" max="7" width="13.6640625" style="93" bestFit="1" customWidth="1"/>
    <col min="8" max="8" width="14.1640625" style="93" bestFit="1" customWidth="1"/>
    <col min="9" max="10" width="13.6640625" style="93" bestFit="1" customWidth="1"/>
    <col min="11" max="11" width="13" style="93" bestFit="1" customWidth="1"/>
    <col min="12" max="12" width="14.1640625" style="93" bestFit="1" customWidth="1"/>
    <col min="13" max="14" width="13.6640625" style="93" bestFit="1" customWidth="1"/>
    <col min="15" max="15" width="14" style="93" customWidth="1"/>
    <col min="16" max="16" width="12.5" style="93" customWidth="1"/>
    <col min="17" max="17" width="13.6640625" style="93" bestFit="1" customWidth="1"/>
    <col min="18" max="18" width="15.1640625" style="93" bestFit="1" customWidth="1"/>
    <col min="19" max="19" width="3.83203125" style="93" bestFit="1" customWidth="1"/>
    <col min="20" max="20" width="1.83203125" style="93" customWidth="1"/>
    <col min="21" max="21" width="9.83203125" style="93" customWidth="1"/>
    <col min="22" max="16384" width="14.83203125" style="93"/>
  </cols>
  <sheetData>
    <row r="1" spans="1:19" s="114" customFormat="1" ht="10.5" customHeight="1" x14ac:dyDescent="0.2">
      <c r="A1" s="90" t="s">
        <v>46</v>
      </c>
      <c r="B1" s="91"/>
      <c r="C1" s="90"/>
      <c r="D1" s="90"/>
      <c r="E1" s="90"/>
      <c r="F1" s="90"/>
      <c r="G1" s="90"/>
      <c r="H1" s="90"/>
      <c r="I1" s="90"/>
      <c r="K1" s="118"/>
      <c r="L1" s="90"/>
      <c r="M1" s="90"/>
      <c r="N1" s="90"/>
      <c r="O1" s="90"/>
      <c r="P1" s="90"/>
      <c r="Q1" s="90"/>
      <c r="R1" s="90"/>
      <c r="S1" s="118"/>
    </row>
    <row r="2" spans="1:19" s="114" customFormat="1" ht="10.5" customHeight="1" x14ac:dyDescent="0.2">
      <c r="A2" s="94" t="s">
        <v>365</v>
      </c>
      <c r="B2" s="91"/>
      <c r="C2" s="90"/>
      <c r="D2" s="90"/>
      <c r="E2" s="90"/>
      <c r="F2" s="90"/>
      <c r="G2" s="90"/>
      <c r="H2" s="90"/>
      <c r="I2" s="90"/>
      <c r="J2" s="118"/>
      <c r="K2" s="119"/>
      <c r="L2" s="90"/>
      <c r="M2" s="90"/>
      <c r="N2" s="90"/>
      <c r="O2" s="90"/>
      <c r="P2" s="90"/>
      <c r="Q2" s="90"/>
      <c r="R2" s="90"/>
      <c r="S2" s="118"/>
    </row>
    <row r="3" spans="1:19" s="114" customFormat="1" ht="10.5" customHeight="1" x14ac:dyDescent="0.2">
      <c r="A3" s="95" t="s">
        <v>48</v>
      </c>
      <c r="B3" s="91"/>
      <c r="C3" s="90"/>
      <c r="D3" s="90"/>
      <c r="E3" s="90"/>
      <c r="F3" s="90"/>
      <c r="G3" s="90"/>
      <c r="H3" s="90"/>
      <c r="I3" s="90"/>
      <c r="J3" s="118"/>
      <c r="K3" s="117"/>
      <c r="L3" s="90"/>
      <c r="M3" s="90"/>
      <c r="N3" s="90"/>
      <c r="O3" s="90"/>
      <c r="P3" s="90"/>
      <c r="Q3" s="90"/>
      <c r="R3" s="90"/>
      <c r="S3" s="90"/>
    </row>
    <row r="4" spans="1:19" s="134" customFormat="1" ht="10.5" customHeight="1" x14ac:dyDescent="0.2">
      <c r="A4" s="120"/>
      <c r="B4" s="120"/>
      <c r="C4" s="120"/>
      <c r="D4" s="120"/>
      <c r="E4" s="120"/>
      <c r="F4" s="120"/>
      <c r="G4" s="98"/>
      <c r="H4" s="98"/>
      <c r="I4" s="98"/>
      <c r="J4" s="98"/>
      <c r="K4" s="98"/>
      <c r="L4" s="98"/>
      <c r="M4" s="98"/>
      <c r="N4" s="98"/>
      <c r="O4" s="98"/>
      <c r="P4" s="98"/>
      <c r="Q4" s="98"/>
      <c r="R4" s="98"/>
      <c r="S4" s="120"/>
    </row>
    <row r="5" spans="1:19" ht="11.25" x14ac:dyDescent="0.2">
      <c r="A5" s="91"/>
      <c r="B5" s="91"/>
      <c r="C5" s="91"/>
      <c r="D5" s="91"/>
      <c r="E5" s="91"/>
      <c r="F5" s="91"/>
      <c r="G5" s="97" t="s">
        <v>366</v>
      </c>
      <c r="H5" s="97"/>
      <c r="I5" s="97"/>
      <c r="J5" s="97"/>
      <c r="K5" s="97"/>
      <c r="L5" s="97"/>
      <c r="M5" s="97"/>
      <c r="N5" s="97"/>
      <c r="O5" s="97"/>
      <c r="P5" s="97"/>
      <c r="Q5" s="97"/>
      <c r="R5" s="97"/>
      <c r="S5" s="91"/>
    </row>
    <row r="6" spans="1:19" ht="11.25" x14ac:dyDescent="0.2">
      <c r="A6" s="91"/>
      <c r="B6" s="91"/>
      <c r="C6" s="97" t="s">
        <v>367</v>
      </c>
      <c r="D6" s="97"/>
      <c r="E6" s="97"/>
      <c r="F6" s="98"/>
      <c r="G6" s="97" t="s">
        <v>368</v>
      </c>
      <c r="H6" s="97"/>
      <c r="I6" s="97"/>
      <c r="J6" s="98"/>
      <c r="K6" s="97" t="s">
        <v>369</v>
      </c>
      <c r="L6" s="97"/>
      <c r="M6" s="97"/>
      <c r="N6" s="98"/>
      <c r="O6" s="91"/>
      <c r="P6" s="91"/>
      <c r="Q6" s="91"/>
      <c r="R6" s="91"/>
      <c r="S6" s="91"/>
    </row>
    <row r="7" spans="1:19" s="102" customFormat="1" ht="33" customHeight="1" x14ac:dyDescent="0.2">
      <c r="A7" s="100" t="s">
        <v>55</v>
      </c>
      <c r="B7" s="100" t="s">
        <v>57</v>
      </c>
      <c r="C7" s="100" t="s">
        <v>370</v>
      </c>
      <c r="D7" s="100" t="s">
        <v>371</v>
      </c>
      <c r="E7" s="100" t="s">
        <v>355</v>
      </c>
      <c r="F7" s="100" t="s">
        <v>357</v>
      </c>
      <c r="G7" s="100" t="s">
        <v>358</v>
      </c>
      <c r="H7" s="100" t="s">
        <v>359</v>
      </c>
      <c r="I7" s="100" t="s">
        <v>360</v>
      </c>
      <c r="J7" s="100" t="s">
        <v>372</v>
      </c>
      <c r="K7" s="100" t="s">
        <v>358</v>
      </c>
      <c r="L7" s="100" t="s">
        <v>359</v>
      </c>
      <c r="M7" s="100" t="s">
        <v>360</v>
      </c>
      <c r="N7" s="100" t="s">
        <v>372</v>
      </c>
      <c r="O7" s="100" t="s">
        <v>362</v>
      </c>
      <c r="P7" s="100" t="s">
        <v>373</v>
      </c>
      <c r="Q7" s="100" t="s">
        <v>374</v>
      </c>
      <c r="R7" s="100" t="s">
        <v>363</v>
      </c>
      <c r="S7" s="100" t="s">
        <v>55</v>
      </c>
    </row>
    <row r="8" spans="1:19" ht="11.25" x14ac:dyDescent="0.2">
      <c r="A8" s="111">
        <v>1</v>
      </c>
      <c r="B8" s="91" t="s">
        <v>69</v>
      </c>
      <c r="C8" s="103">
        <v>34168000</v>
      </c>
      <c r="D8" s="103">
        <v>64790252</v>
      </c>
      <c r="E8" s="103">
        <v>0</v>
      </c>
      <c r="F8" s="103">
        <f t="shared" ref="F8:F45" si="0">SUM(C8:E8)</f>
        <v>98958252</v>
      </c>
      <c r="G8" s="103">
        <v>15597102</v>
      </c>
      <c r="H8" s="103">
        <v>1353466</v>
      </c>
      <c r="I8" s="103">
        <v>57027018</v>
      </c>
      <c r="J8" s="103">
        <f t="shared" ref="J8:J45" si="1">SUM(G8:I8)</f>
        <v>73977586</v>
      </c>
      <c r="K8" s="103">
        <v>5937065</v>
      </c>
      <c r="L8" s="103">
        <v>730539</v>
      </c>
      <c r="M8" s="103">
        <v>14871136</v>
      </c>
      <c r="N8" s="103">
        <f t="shared" ref="N8:N45" si="2">SUM(K8:M8)</f>
        <v>21538740</v>
      </c>
      <c r="O8" s="103">
        <v>0</v>
      </c>
      <c r="P8" s="103">
        <v>0</v>
      </c>
      <c r="Q8" s="103">
        <v>4088000</v>
      </c>
      <c r="R8" s="103">
        <f>(J8+N8+O8+P8+Q8)</f>
        <v>99604326</v>
      </c>
      <c r="S8" s="111">
        <v>1</v>
      </c>
    </row>
    <row r="9" spans="1:19" ht="11.25" x14ac:dyDescent="0.2">
      <c r="A9" s="111">
        <v>2</v>
      </c>
      <c r="B9" s="91" t="s">
        <v>70</v>
      </c>
      <c r="C9" s="104">
        <v>126683</v>
      </c>
      <c r="D9" s="104">
        <v>6488478</v>
      </c>
      <c r="E9" s="104">
        <v>0</v>
      </c>
      <c r="F9" s="104">
        <f t="shared" si="0"/>
        <v>6615161</v>
      </c>
      <c r="G9" s="104">
        <v>616725</v>
      </c>
      <c r="H9" s="104">
        <v>0</v>
      </c>
      <c r="I9" s="104">
        <v>798028</v>
      </c>
      <c r="J9" s="104">
        <f t="shared" si="1"/>
        <v>1414753</v>
      </c>
      <c r="K9" s="104">
        <v>232457</v>
      </c>
      <c r="L9" s="104">
        <v>0</v>
      </c>
      <c r="M9" s="104">
        <v>4840936</v>
      </c>
      <c r="N9" s="104">
        <f t="shared" si="2"/>
        <v>5073393</v>
      </c>
      <c r="O9" s="104">
        <v>0</v>
      </c>
      <c r="P9" s="104">
        <v>0</v>
      </c>
      <c r="Q9" s="104">
        <v>127015</v>
      </c>
      <c r="R9" s="104">
        <f t="shared" ref="R9:R45" si="3">(J9+N9+O9+P9+Q9)</f>
        <v>6615161</v>
      </c>
      <c r="S9" s="111">
        <v>2</v>
      </c>
    </row>
    <row r="10" spans="1:19" ht="11.25" x14ac:dyDescent="0.2">
      <c r="A10" s="111">
        <v>3</v>
      </c>
      <c r="B10" s="91" t="s">
        <v>71</v>
      </c>
      <c r="C10" s="104">
        <v>0</v>
      </c>
      <c r="D10" s="104">
        <v>1236570</v>
      </c>
      <c r="E10" s="104">
        <v>0</v>
      </c>
      <c r="F10" s="104">
        <f t="shared" si="0"/>
        <v>1236570</v>
      </c>
      <c r="G10" s="104">
        <v>442965</v>
      </c>
      <c r="H10" s="104">
        <v>0</v>
      </c>
      <c r="I10" s="104">
        <v>68900</v>
      </c>
      <c r="J10" s="104">
        <f t="shared" si="1"/>
        <v>511865</v>
      </c>
      <c r="K10" s="104">
        <v>73273</v>
      </c>
      <c r="L10" s="104">
        <v>0</v>
      </c>
      <c r="M10" s="104">
        <v>651422</v>
      </c>
      <c r="N10" s="104">
        <f t="shared" si="2"/>
        <v>724695</v>
      </c>
      <c r="O10" s="104">
        <v>0</v>
      </c>
      <c r="P10" s="104">
        <v>0</v>
      </c>
      <c r="Q10" s="104">
        <v>0</v>
      </c>
      <c r="R10" s="104">
        <f t="shared" si="3"/>
        <v>1236560</v>
      </c>
      <c r="S10" s="111">
        <v>3</v>
      </c>
    </row>
    <row r="11" spans="1:19" ht="11.25" x14ac:dyDescent="0.2">
      <c r="A11" s="111">
        <v>4</v>
      </c>
      <c r="B11" s="91" t="s">
        <v>72</v>
      </c>
      <c r="C11" s="104">
        <v>203270</v>
      </c>
      <c r="D11" s="104">
        <v>9817330</v>
      </c>
      <c r="E11" s="104">
        <v>0</v>
      </c>
      <c r="F11" s="104">
        <f t="shared" si="0"/>
        <v>10020600</v>
      </c>
      <c r="G11" s="104">
        <v>1878896</v>
      </c>
      <c r="H11" s="104">
        <v>2070329</v>
      </c>
      <c r="I11" s="104">
        <v>4061322</v>
      </c>
      <c r="J11" s="104">
        <f t="shared" si="1"/>
        <v>8010547</v>
      </c>
      <c r="K11" s="104">
        <v>424027</v>
      </c>
      <c r="L11" s="104">
        <v>820467</v>
      </c>
      <c r="M11" s="104">
        <v>1593641</v>
      </c>
      <c r="N11" s="104">
        <f t="shared" si="2"/>
        <v>2838135</v>
      </c>
      <c r="O11" s="104">
        <v>0</v>
      </c>
      <c r="P11" s="104">
        <v>0</v>
      </c>
      <c r="Q11" s="104">
        <v>123892</v>
      </c>
      <c r="R11" s="104">
        <f t="shared" si="3"/>
        <v>10972574</v>
      </c>
      <c r="S11" s="111">
        <v>4</v>
      </c>
    </row>
    <row r="12" spans="1:19" ht="11.25" x14ac:dyDescent="0.2">
      <c r="A12" s="111">
        <v>5</v>
      </c>
      <c r="B12" s="91" t="s">
        <v>73</v>
      </c>
      <c r="C12" s="104">
        <v>7672769</v>
      </c>
      <c r="D12" s="104">
        <v>33833388</v>
      </c>
      <c r="E12" s="104">
        <v>0</v>
      </c>
      <c r="F12" s="104">
        <f t="shared" si="0"/>
        <v>41506157</v>
      </c>
      <c r="G12" s="104">
        <v>16284507</v>
      </c>
      <c r="H12" s="104">
        <v>5482025</v>
      </c>
      <c r="I12" s="104">
        <v>10381231</v>
      </c>
      <c r="J12" s="104">
        <f t="shared" si="1"/>
        <v>32147763</v>
      </c>
      <c r="K12" s="104">
        <v>7366141</v>
      </c>
      <c r="L12" s="104">
        <v>953823</v>
      </c>
      <c r="M12" s="104">
        <v>3665748</v>
      </c>
      <c r="N12" s="104">
        <f t="shared" si="2"/>
        <v>11985712</v>
      </c>
      <c r="O12" s="104">
        <v>0</v>
      </c>
      <c r="P12" s="104">
        <v>0</v>
      </c>
      <c r="Q12" s="104">
        <v>514727</v>
      </c>
      <c r="R12" s="104">
        <f t="shared" si="3"/>
        <v>44648202</v>
      </c>
      <c r="S12" s="111">
        <v>5</v>
      </c>
    </row>
    <row r="13" spans="1:19" ht="11.25" x14ac:dyDescent="0.2">
      <c r="A13" s="111">
        <v>6</v>
      </c>
      <c r="B13" s="91" t="s">
        <v>74</v>
      </c>
      <c r="C13" s="104">
        <v>0</v>
      </c>
      <c r="D13" s="104">
        <v>0</v>
      </c>
      <c r="E13" s="104">
        <v>0</v>
      </c>
      <c r="F13" s="104">
        <f t="shared" si="0"/>
        <v>0</v>
      </c>
      <c r="G13" s="104">
        <v>512651</v>
      </c>
      <c r="H13" s="104">
        <v>30809</v>
      </c>
      <c r="I13" s="104">
        <v>1969978</v>
      </c>
      <c r="J13" s="104">
        <f t="shared" si="1"/>
        <v>2513438</v>
      </c>
      <c r="K13" s="104">
        <v>145720</v>
      </c>
      <c r="L13" s="104">
        <v>1232</v>
      </c>
      <c r="M13" s="104">
        <v>967452</v>
      </c>
      <c r="N13" s="104">
        <f t="shared" si="2"/>
        <v>1114404</v>
      </c>
      <c r="O13" s="104">
        <v>0</v>
      </c>
      <c r="P13" s="104">
        <v>0</v>
      </c>
      <c r="Q13" s="104">
        <v>122574</v>
      </c>
      <c r="R13" s="104">
        <f t="shared" si="3"/>
        <v>3750416</v>
      </c>
      <c r="S13" s="111">
        <v>6</v>
      </c>
    </row>
    <row r="14" spans="1:19" ht="11.25" x14ac:dyDescent="0.2">
      <c r="A14" s="111">
        <v>7</v>
      </c>
      <c r="B14" s="91" t="s">
        <v>75</v>
      </c>
      <c r="C14" s="104">
        <v>2</v>
      </c>
      <c r="D14" s="104">
        <v>1870305</v>
      </c>
      <c r="E14" s="104">
        <v>0</v>
      </c>
      <c r="F14" s="104">
        <f t="shared" si="0"/>
        <v>1870307</v>
      </c>
      <c r="G14" s="104">
        <v>735000</v>
      </c>
      <c r="H14" s="104">
        <v>0</v>
      </c>
      <c r="I14" s="104">
        <v>358100</v>
      </c>
      <c r="J14" s="104">
        <f t="shared" si="1"/>
        <v>1093100</v>
      </c>
      <c r="K14" s="104">
        <v>701894</v>
      </c>
      <c r="L14" s="104">
        <v>0</v>
      </c>
      <c r="M14" s="104">
        <v>75311</v>
      </c>
      <c r="N14" s="104">
        <f t="shared" si="2"/>
        <v>777205</v>
      </c>
      <c r="O14" s="104">
        <v>0</v>
      </c>
      <c r="P14" s="104">
        <v>0</v>
      </c>
      <c r="Q14" s="104">
        <v>0</v>
      </c>
      <c r="R14" s="104">
        <f t="shared" si="3"/>
        <v>1870305</v>
      </c>
      <c r="S14" s="111">
        <v>7</v>
      </c>
    </row>
    <row r="15" spans="1:19" ht="11.25" x14ac:dyDescent="0.2">
      <c r="A15" s="111">
        <v>8</v>
      </c>
      <c r="B15" s="91" t="s">
        <v>76</v>
      </c>
      <c r="C15" s="104">
        <v>7677042</v>
      </c>
      <c r="D15" s="104">
        <v>12369993</v>
      </c>
      <c r="E15" s="104">
        <v>0</v>
      </c>
      <c r="F15" s="104">
        <f t="shared" si="0"/>
        <v>20047035</v>
      </c>
      <c r="G15" s="104">
        <v>1194614</v>
      </c>
      <c r="H15" s="104">
        <v>0</v>
      </c>
      <c r="I15" s="104">
        <v>15396238</v>
      </c>
      <c r="J15" s="104">
        <f t="shared" si="1"/>
        <v>16590852</v>
      </c>
      <c r="K15" s="104">
        <v>558730</v>
      </c>
      <c r="L15" s="104">
        <v>0</v>
      </c>
      <c r="M15" s="104">
        <v>2281530</v>
      </c>
      <c r="N15" s="104">
        <f t="shared" si="2"/>
        <v>2840260</v>
      </c>
      <c r="O15" s="104">
        <v>0</v>
      </c>
      <c r="P15" s="104">
        <v>0</v>
      </c>
      <c r="Q15" s="104">
        <v>534535</v>
      </c>
      <c r="R15" s="104">
        <f t="shared" si="3"/>
        <v>19965647</v>
      </c>
      <c r="S15" s="111">
        <v>8</v>
      </c>
    </row>
    <row r="16" spans="1:19" ht="11.25" x14ac:dyDescent="0.2">
      <c r="A16" s="111">
        <v>9</v>
      </c>
      <c r="B16" s="91" t="s">
        <v>77</v>
      </c>
      <c r="C16" s="104">
        <v>0</v>
      </c>
      <c r="D16" s="104">
        <v>808049</v>
      </c>
      <c r="E16" s="104">
        <v>0</v>
      </c>
      <c r="F16" s="104">
        <f t="shared" si="0"/>
        <v>808049</v>
      </c>
      <c r="G16" s="104">
        <v>0</v>
      </c>
      <c r="H16" s="104">
        <v>0</v>
      </c>
      <c r="I16" s="104">
        <v>636592</v>
      </c>
      <c r="J16" s="104">
        <f t="shared" si="1"/>
        <v>636592</v>
      </c>
      <c r="K16" s="104">
        <v>0</v>
      </c>
      <c r="L16" s="104">
        <v>0</v>
      </c>
      <c r="M16" s="104">
        <v>171457</v>
      </c>
      <c r="N16" s="104">
        <f t="shared" si="2"/>
        <v>171457</v>
      </c>
      <c r="O16" s="104">
        <v>0</v>
      </c>
      <c r="P16" s="104">
        <v>0</v>
      </c>
      <c r="Q16" s="104">
        <v>0</v>
      </c>
      <c r="R16" s="104">
        <f t="shared" si="3"/>
        <v>808049</v>
      </c>
      <c r="S16" s="111">
        <v>9</v>
      </c>
    </row>
    <row r="17" spans="1:19" ht="11.25" x14ac:dyDescent="0.2">
      <c r="A17" s="111">
        <v>10</v>
      </c>
      <c r="B17" s="91" t="s">
        <v>78</v>
      </c>
      <c r="C17" s="104">
        <v>31658000</v>
      </c>
      <c r="D17" s="104">
        <v>0</v>
      </c>
      <c r="E17" s="104">
        <v>0</v>
      </c>
      <c r="F17" s="104">
        <f t="shared" si="0"/>
        <v>31658000</v>
      </c>
      <c r="G17" s="104">
        <v>4102465</v>
      </c>
      <c r="H17" s="104">
        <v>0</v>
      </c>
      <c r="I17" s="104">
        <v>35432501</v>
      </c>
      <c r="J17" s="104">
        <f t="shared" si="1"/>
        <v>39534966</v>
      </c>
      <c r="K17" s="104">
        <v>2558909</v>
      </c>
      <c r="L17" s="104">
        <v>0</v>
      </c>
      <c r="M17" s="104">
        <v>2538583</v>
      </c>
      <c r="N17" s="104">
        <f t="shared" si="2"/>
        <v>5097492</v>
      </c>
      <c r="O17" s="104">
        <v>0</v>
      </c>
      <c r="P17" s="104">
        <v>0</v>
      </c>
      <c r="Q17" s="104">
        <v>0</v>
      </c>
      <c r="R17" s="104">
        <f t="shared" si="3"/>
        <v>44632458</v>
      </c>
      <c r="S17" s="111">
        <v>10</v>
      </c>
    </row>
    <row r="18" spans="1:19" ht="11.25" x14ac:dyDescent="0.2">
      <c r="A18" s="111">
        <v>11</v>
      </c>
      <c r="B18" s="91" t="s">
        <v>79</v>
      </c>
      <c r="C18" s="104">
        <v>248197</v>
      </c>
      <c r="D18" s="104">
        <v>0</v>
      </c>
      <c r="E18" s="104">
        <v>0</v>
      </c>
      <c r="F18" s="104">
        <f t="shared" si="0"/>
        <v>248197</v>
      </c>
      <c r="G18" s="104">
        <v>3544981</v>
      </c>
      <c r="H18" s="104">
        <v>234644</v>
      </c>
      <c r="I18" s="104">
        <v>1360924</v>
      </c>
      <c r="J18" s="104">
        <f t="shared" si="1"/>
        <v>5140549</v>
      </c>
      <c r="K18" s="104">
        <v>1230321</v>
      </c>
      <c r="L18" s="104">
        <v>137471</v>
      </c>
      <c r="M18" s="104">
        <v>427977</v>
      </c>
      <c r="N18" s="104">
        <f t="shared" si="2"/>
        <v>1795769</v>
      </c>
      <c r="O18" s="104">
        <v>0</v>
      </c>
      <c r="P18" s="104">
        <v>0</v>
      </c>
      <c r="Q18" s="104">
        <v>17419</v>
      </c>
      <c r="R18" s="104">
        <f t="shared" si="3"/>
        <v>6953737</v>
      </c>
      <c r="S18" s="111">
        <v>11</v>
      </c>
    </row>
    <row r="19" spans="1:19" ht="11.25" x14ac:dyDescent="0.2">
      <c r="A19" s="111">
        <v>12</v>
      </c>
      <c r="B19" s="91" t="s">
        <v>80</v>
      </c>
      <c r="C19" s="104">
        <v>59072</v>
      </c>
      <c r="D19" s="104">
        <v>0</v>
      </c>
      <c r="E19" s="104">
        <v>0</v>
      </c>
      <c r="F19" s="104">
        <f t="shared" si="0"/>
        <v>59072</v>
      </c>
      <c r="G19" s="104">
        <v>369673</v>
      </c>
      <c r="H19" s="104">
        <v>0</v>
      </c>
      <c r="I19" s="104">
        <v>318902</v>
      </c>
      <c r="J19" s="104">
        <f t="shared" si="1"/>
        <v>688575</v>
      </c>
      <c r="K19" s="104">
        <v>146594</v>
      </c>
      <c r="L19" s="104">
        <v>0</v>
      </c>
      <c r="M19" s="104">
        <v>154023</v>
      </c>
      <c r="N19" s="104">
        <f t="shared" si="2"/>
        <v>300617</v>
      </c>
      <c r="O19" s="104">
        <v>0</v>
      </c>
      <c r="P19" s="104">
        <v>0</v>
      </c>
      <c r="Q19" s="104">
        <v>0</v>
      </c>
      <c r="R19" s="104">
        <f t="shared" si="3"/>
        <v>989192</v>
      </c>
      <c r="S19" s="111">
        <v>12</v>
      </c>
    </row>
    <row r="20" spans="1:19" ht="11.25" x14ac:dyDescent="0.2">
      <c r="A20" s="111">
        <v>13</v>
      </c>
      <c r="B20" s="91" t="s">
        <v>81</v>
      </c>
      <c r="C20" s="104">
        <v>279922</v>
      </c>
      <c r="D20" s="104">
        <v>7325701</v>
      </c>
      <c r="E20" s="104">
        <v>0</v>
      </c>
      <c r="F20" s="104">
        <f t="shared" si="0"/>
        <v>7605623</v>
      </c>
      <c r="G20" s="104">
        <v>1978140</v>
      </c>
      <c r="H20" s="104">
        <v>0</v>
      </c>
      <c r="I20" s="104">
        <v>2690141</v>
      </c>
      <c r="J20" s="104">
        <f t="shared" si="1"/>
        <v>4668281</v>
      </c>
      <c r="K20" s="104">
        <v>2185999</v>
      </c>
      <c r="L20" s="104">
        <v>0</v>
      </c>
      <c r="M20" s="104">
        <v>1641912</v>
      </c>
      <c r="N20" s="104">
        <f t="shared" si="2"/>
        <v>3827911</v>
      </c>
      <c r="O20" s="104">
        <v>0</v>
      </c>
      <c r="P20" s="104">
        <v>0</v>
      </c>
      <c r="Q20" s="104">
        <v>0</v>
      </c>
      <c r="R20" s="104">
        <f t="shared" si="3"/>
        <v>8496192</v>
      </c>
      <c r="S20" s="111">
        <v>13</v>
      </c>
    </row>
    <row r="21" spans="1:19" ht="11.25" x14ac:dyDescent="0.2">
      <c r="A21" s="111">
        <v>14</v>
      </c>
      <c r="B21" s="91" t="s">
        <v>82</v>
      </c>
      <c r="C21" s="104">
        <v>4414000</v>
      </c>
      <c r="D21" s="104">
        <v>891714</v>
      </c>
      <c r="E21" s="104">
        <v>0</v>
      </c>
      <c r="F21" s="104">
        <f t="shared" si="0"/>
        <v>5305714</v>
      </c>
      <c r="G21" s="104">
        <v>3381101</v>
      </c>
      <c r="H21" s="104">
        <v>0</v>
      </c>
      <c r="I21" s="104">
        <v>1593022</v>
      </c>
      <c r="J21" s="104">
        <f t="shared" si="1"/>
        <v>4974123</v>
      </c>
      <c r="K21" s="104">
        <v>121665</v>
      </c>
      <c r="L21" s="104">
        <v>0</v>
      </c>
      <c r="M21" s="104">
        <v>106962</v>
      </c>
      <c r="N21" s="104">
        <f t="shared" si="2"/>
        <v>228627</v>
      </c>
      <c r="O21" s="104">
        <v>0</v>
      </c>
      <c r="P21" s="104">
        <v>0</v>
      </c>
      <c r="Q21" s="104">
        <v>102964</v>
      </c>
      <c r="R21" s="104">
        <f t="shared" si="3"/>
        <v>5305714</v>
      </c>
      <c r="S21" s="111">
        <v>14</v>
      </c>
    </row>
    <row r="22" spans="1:19" ht="11.25" x14ac:dyDescent="0.2">
      <c r="A22" s="111">
        <v>15</v>
      </c>
      <c r="B22" s="91" t="s">
        <v>83</v>
      </c>
      <c r="C22" s="104">
        <v>1187281</v>
      </c>
      <c r="D22" s="104">
        <v>33437922</v>
      </c>
      <c r="E22" s="104">
        <v>0</v>
      </c>
      <c r="F22" s="104">
        <f t="shared" si="0"/>
        <v>34625203</v>
      </c>
      <c r="G22" s="104">
        <v>12549139</v>
      </c>
      <c r="H22" s="104">
        <v>0</v>
      </c>
      <c r="I22" s="104">
        <v>10792532</v>
      </c>
      <c r="J22" s="104">
        <f t="shared" si="1"/>
        <v>23341671</v>
      </c>
      <c r="K22" s="104">
        <v>5563088</v>
      </c>
      <c r="L22" s="104">
        <v>0</v>
      </c>
      <c r="M22" s="104">
        <v>5718160</v>
      </c>
      <c r="N22" s="104">
        <f t="shared" si="2"/>
        <v>11281248</v>
      </c>
      <c r="O22" s="104">
        <v>0</v>
      </c>
      <c r="P22" s="104">
        <v>0</v>
      </c>
      <c r="Q22" s="104">
        <v>0</v>
      </c>
      <c r="R22" s="104">
        <f t="shared" si="3"/>
        <v>34622919</v>
      </c>
      <c r="S22" s="111">
        <v>15</v>
      </c>
    </row>
    <row r="23" spans="1:19" ht="11.25" x14ac:dyDescent="0.2">
      <c r="A23" s="111">
        <v>16</v>
      </c>
      <c r="B23" s="91" t="s">
        <v>84</v>
      </c>
      <c r="C23" s="104">
        <v>0</v>
      </c>
      <c r="D23" s="104">
        <v>13551431</v>
      </c>
      <c r="E23" s="104">
        <v>655550</v>
      </c>
      <c r="F23" s="104">
        <f t="shared" si="0"/>
        <v>14206981</v>
      </c>
      <c r="G23" s="104">
        <v>3381500</v>
      </c>
      <c r="H23" s="104">
        <v>1808560</v>
      </c>
      <c r="I23" s="104">
        <v>3147390</v>
      </c>
      <c r="J23" s="104">
        <f t="shared" si="1"/>
        <v>8337450</v>
      </c>
      <c r="K23" s="104">
        <v>3577974</v>
      </c>
      <c r="L23" s="104">
        <v>784292</v>
      </c>
      <c r="M23" s="104">
        <v>1507265</v>
      </c>
      <c r="N23" s="104">
        <f t="shared" si="2"/>
        <v>5869531</v>
      </c>
      <c r="O23" s="104">
        <v>0</v>
      </c>
      <c r="P23" s="104">
        <v>0</v>
      </c>
      <c r="Q23" s="104">
        <v>0</v>
      </c>
      <c r="R23" s="104">
        <f t="shared" si="3"/>
        <v>14206981</v>
      </c>
      <c r="S23" s="111">
        <v>16</v>
      </c>
    </row>
    <row r="24" spans="1:19" ht="11.25" x14ac:dyDescent="0.2">
      <c r="A24" s="111">
        <v>17</v>
      </c>
      <c r="B24" s="91" t="s">
        <v>85</v>
      </c>
      <c r="C24" s="104">
        <v>0</v>
      </c>
      <c r="D24" s="104">
        <v>5463470</v>
      </c>
      <c r="E24" s="104">
        <v>0</v>
      </c>
      <c r="F24" s="104">
        <f t="shared" si="0"/>
        <v>5463470</v>
      </c>
      <c r="G24" s="104">
        <v>2131640</v>
      </c>
      <c r="H24" s="104">
        <v>0</v>
      </c>
      <c r="I24" s="104">
        <v>1050872</v>
      </c>
      <c r="J24" s="104">
        <f t="shared" si="1"/>
        <v>3182512</v>
      </c>
      <c r="K24" s="104">
        <v>1079548</v>
      </c>
      <c r="L24" s="104">
        <v>0</v>
      </c>
      <c r="M24" s="104">
        <v>1201410</v>
      </c>
      <c r="N24" s="104">
        <f t="shared" si="2"/>
        <v>2280958</v>
      </c>
      <c r="O24" s="104">
        <v>0</v>
      </c>
      <c r="P24" s="104">
        <v>0</v>
      </c>
      <c r="Q24" s="104">
        <v>0</v>
      </c>
      <c r="R24" s="104">
        <f t="shared" si="3"/>
        <v>5463470</v>
      </c>
      <c r="S24" s="111">
        <v>17</v>
      </c>
    </row>
    <row r="25" spans="1:19" ht="11.25" x14ac:dyDescent="0.2">
      <c r="A25" s="111">
        <v>18</v>
      </c>
      <c r="B25" s="91" t="s">
        <v>86</v>
      </c>
      <c r="C25" s="104">
        <v>0</v>
      </c>
      <c r="D25" s="104">
        <v>2139917</v>
      </c>
      <c r="E25" s="104">
        <v>0</v>
      </c>
      <c r="F25" s="104">
        <f t="shared" si="0"/>
        <v>2139917</v>
      </c>
      <c r="G25" s="104">
        <v>864706</v>
      </c>
      <c r="H25" s="104">
        <v>0</v>
      </c>
      <c r="I25" s="104">
        <v>399825</v>
      </c>
      <c r="J25" s="104">
        <f t="shared" si="1"/>
        <v>1264531</v>
      </c>
      <c r="K25" s="104">
        <v>432286</v>
      </c>
      <c r="L25" s="104">
        <v>0</v>
      </c>
      <c r="M25" s="104">
        <v>443100</v>
      </c>
      <c r="N25" s="104">
        <f t="shared" si="2"/>
        <v>875386</v>
      </c>
      <c r="O25" s="104">
        <v>0</v>
      </c>
      <c r="P25" s="104">
        <v>0</v>
      </c>
      <c r="Q25" s="104">
        <v>0</v>
      </c>
      <c r="R25" s="104">
        <f t="shared" si="3"/>
        <v>2139917</v>
      </c>
      <c r="S25" s="111">
        <v>18</v>
      </c>
    </row>
    <row r="26" spans="1:19" ht="11.25" x14ac:dyDescent="0.2">
      <c r="A26" s="111">
        <v>19</v>
      </c>
      <c r="B26" s="91" t="s">
        <v>87</v>
      </c>
      <c r="C26" s="104">
        <v>273563</v>
      </c>
      <c r="D26" s="104">
        <v>18476137</v>
      </c>
      <c r="E26" s="104">
        <v>0</v>
      </c>
      <c r="F26" s="104">
        <f t="shared" si="0"/>
        <v>18749700</v>
      </c>
      <c r="G26" s="104">
        <v>4099350</v>
      </c>
      <c r="H26" s="104">
        <v>2001925</v>
      </c>
      <c r="I26" s="104">
        <v>5189353</v>
      </c>
      <c r="J26" s="104">
        <f t="shared" si="1"/>
        <v>11290628</v>
      </c>
      <c r="K26" s="104">
        <v>4340712</v>
      </c>
      <c r="L26" s="104">
        <v>1357588</v>
      </c>
      <c r="M26" s="104">
        <v>1760772</v>
      </c>
      <c r="N26" s="104">
        <f t="shared" si="2"/>
        <v>7459072</v>
      </c>
      <c r="O26" s="104">
        <v>0</v>
      </c>
      <c r="P26" s="104">
        <v>0</v>
      </c>
      <c r="Q26" s="104">
        <v>0</v>
      </c>
      <c r="R26" s="104">
        <f t="shared" si="3"/>
        <v>18749700</v>
      </c>
      <c r="S26" s="111">
        <v>19</v>
      </c>
    </row>
    <row r="27" spans="1:19" ht="11.25" x14ac:dyDescent="0.2">
      <c r="A27" s="111">
        <v>20</v>
      </c>
      <c r="B27" s="91" t="s">
        <v>88</v>
      </c>
      <c r="C27" s="104">
        <v>9661361</v>
      </c>
      <c r="D27" s="104">
        <v>10088892</v>
      </c>
      <c r="E27" s="104">
        <v>0</v>
      </c>
      <c r="F27" s="104">
        <f t="shared" si="0"/>
        <v>19750253</v>
      </c>
      <c r="G27" s="104">
        <v>8772690</v>
      </c>
      <c r="H27" s="104">
        <v>5043639</v>
      </c>
      <c r="I27" s="104">
        <v>2105224</v>
      </c>
      <c r="J27" s="104">
        <f t="shared" si="1"/>
        <v>15921553</v>
      </c>
      <c r="K27" s="104">
        <v>2417163</v>
      </c>
      <c r="L27" s="104">
        <v>319678</v>
      </c>
      <c r="M27" s="104">
        <v>291617</v>
      </c>
      <c r="N27" s="104">
        <f t="shared" si="2"/>
        <v>3028458</v>
      </c>
      <c r="O27" s="104">
        <v>0</v>
      </c>
      <c r="P27" s="104">
        <v>0</v>
      </c>
      <c r="Q27" s="104">
        <v>193361</v>
      </c>
      <c r="R27" s="104">
        <f t="shared" si="3"/>
        <v>19143372</v>
      </c>
      <c r="S27" s="111">
        <v>20</v>
      </c>
    </row>
    <row r="28" spans="1:19" ht="11.25" x14ac:dyDescent="0.2">
      <c r="A28" s="111">
        <v>21</v>
      </c>
      <c r="B28" s="91" t="s">
        <v>89</v>
      </c>
      <c r="C28" s="104">
        <v>23840273</v>
      </c>
      <c r="D28" s="104">
        <v>8515610</v>
      </c>
      <c r="E28" s="104">
        <v>0</v>
      </c>
      <c r="F28" s="104">
        <f t="shared" si="0"/>
        <v>32355883</v>
      </c>
      <c r="G28" s="104">
        <v>3231926</v>
      </c>
      <c r="H28" s="104">
        <v>0</v>
      </c>
      <c r="I28" s="104">
        <v>24804059</v>
      </c>
      <c r="J28" s="104">
        <f t="shared" si="1"/>
        <v>28035985</v>
      </c>
      <c r="K28" s="104">
        <v>3255673</v>
      </c>
      <c r="L28" s="104">
        <v>0</v>
      </c>
      <c r="M28" s="104">
        <v>746087</v>
      </c>
      <c r="N28" s="104">
        <f t="shared" si="2"/>
        <v>4001760</v>
      </c>
      <c r="O28" s="104">
        <v>0</v>
      </c>
      <c r="P28" s="104">
        <v>0</v>
      </c>
      <c r="Q28" s="104">
        <v>258334</v>
      </c>
      <c r="R28" s="104">
        <f t="shared" si="3"/>
        <v>32296079</v>
      </c>
      <c r="S28" s="111">
        <v>21</v>
      </c>
    </row>
    <row r="29" spans="1:19" ht="11.25" x14ac:dyDescent="0.2">
      <c r="A29" s="111">
        <v>22</v>
      </c>
      <c r="B29" s="91" t="s">
        <v>90</v>
      </c>
      <c r="C29" s="104">
        <v>367978</v>
      </c>
      <c r="D29" s="104">
        <v>1643980</v>
      </c>
      <c r="E29" s="104">
        <v>0</v>
      </c>
      <c r="F29" s="104">
        <f t="shared" si="0"/>
        <v>2011958</v>
      </c>
      <c r="G29" s="104">
        <v>845827</v>
      </c>
      <c r="H29" s="104">
        <v>0</v>
      </c>
      <c r="I29" s="104">
        <v>568779</v>
      </c>
      <c r="J29" s="104">
        <f t="shared" si="1"/>
        <v>1414606</v>
      </c>
      <c r="K29" s="104">
        <v>520866</v>
      </c>
      <c r="L29" s="104">
        <v>0</v>
      </c>
      <c r="M29" s="104">
        <v>76486</v>
      </c>
      <c r="N29" s="104">
        <f t="shared" si="2"/>
        <v>597352</v>
      </c>
      <c r="O29" s="104">
        <v>0</v>
      </c>
      <c r="P29" s="104">
        <v>0</v>
      </c>
      <c r="Q29" s="104">
        <v>0</v>
      </c>
      <c r="R29" s="104">
        <f t="shared" si="3"/>
        <v>2011958</v>
      </c>
      <c r="S29" s="111">
        <v>22</v>
      </c>
    </row>
    <row r="30" spans="1:19" ht="11.25" x14ac:dyDescent="0.2">
      <c r="A30" s="111">
        <v>23</v>
      </c>
      <c r="B30" s="91" t="s">
        <v>91</v>
      </c>
      <c r="C30" s="104">
        <v>10699510</v>
      </c>
      <c r="D30" s="104">
        <v>68884380</v>
      </c>
      <c r="E30" s="104">
        <v>0</v>
      </c>
      <c r="F30" s="104">
        <f t="shared" si="0"/>
        <v>79583890</v>
      </c>
      <c r="G30" s="104">
        <v>10428276</v>
      </c>
      <c r="H30" s="104">
        <v>4825780</v>
      </c>
      <c r="I30" s="104">
        <v>47473791</v>
      </c>
      <c r="J30" s="104">
        <f t="shared" si="1"/>
        <v>62727847</v>
      </c>
      <c r="K30" s="104">
        <v>3147945</v>
      </c>
      <c r="L30" s="104">
        <v>1811721</v>
      </c>
      <c r="M30" s="104">
        <v>11338840</v>
      </c>
      <c r="N30" s="104">
        <f t="shared" si="2"/>
        <v>16298506</v>
      </c>
      <c r="O30" s="104">
        <v>0</v>
      </c>
      <c r="P30" s="104">
        <v>0</v>
      </c>
      <c r="Q30" s="104">
        <v>384856</v>
      </c>
      <c r="R30" s="104">
        <f t="shared" si="3"/>
        <v>79411209</v>
      </c>
      <c r="S30" s="111">
        <v>23</v>
      </c>
    </row>
    <row r="31" spans="1:19" ht="11.25" x14ac:dyDescent="0.2">
      <c r="A31" s="111">
        <v>24</v>
      </c>
      <c r="B31" s="91" t="s">
        <v>92</v>
      </c>
      <c r="C31" s="104">
        <v>55940219</v>
      </c>
      <c r="D31" s="104">
        <v>77812952</v>
      </c>
      <c r="E31" s="104">
        <v>0</v>
      </c>
      <c r="F31" s="104">
        <f t="shared" si="0"/>
        <v>133753171</v>
      </c>
      <c r="G31" s="104">
        <v>0</v>
      </c>
      <c r="H31" s="104">
        <v>2050823</v>
      </c>
      <c r="I31" s="104">
        <v>104296998</v>
      </c>
      <c r="J31" s="104">
        <f t="shared" si="1"/>
        <v>106347821</v>
      </c>
      <c r="K31" s="104">
        <v>0</v>
      </c>
      <c r="L31" s="104">
        <v>1238592</v>
      </c>
      <c r="M31" s="104">
        <v>26166758</v>
      </c>
      <c r="N31" s="104">
        <f t="shared" si="2"/>
        <v>27405350</v>
      </c>
      <c r="O31" s="104">
        <v>0</v>
      </c>
      <c r="P31" s="104">
        <v>0</v>
      </c>
      <c r="Q31" s="104">
        <v>0</v>
      </c>
      <c r="R31" s="104">
        <f t="shared" si="3"/>
        <v>133753171</v>
      </c>
      <c r="S31" s="111">
        <v>24</v>
      </c>
    </row>
    <row r="32" spans="1:19" ht="11.25" x14ac:dyDescent="0.2">
      <c r="A32" s="111">
        <v>25</v>
      </c>
      <c r="B32" s="91" t="s">
        <v>93</v>
      </c>
      <c r="C32" s="104">
        <v>0</v>
      </c>
      <c r="D32" s="104">
        <v>1109012</v>
      </c>
      <c r="E32" s="104">
        <v>0</v>
      </c>
      <c r="F32" s="104">
        <f t="shared" si="0"/>
        <v>1109012</v>
      </c>
      <c r="G32" s="104">
        <v>600133</v>
      </c>
      <c r="H32" s="104">
        <v>0</v>
      </c>
      <c r="I32" s="104">
        <v>137359</v>
      </c>
      <c r="J32" s="104">
        <f t="shared" si="1"/>
        <v>737492</v>
      </c>
      <c r="K32" s="104">
        <v>333402</v>
      </c>
      <c r="L32" s="104">
        <v>0</v>
      </c>
      <c r="M32" s="104">
        <v>38118</v>
      </c>
      <c r="N32" s="104">
        <f t="shared" si="2"/>
        <v>371520</v>
      </c>
      <c r="O32" s="104">
        <v>0</v>
      </c>
      <c r="P32" s="104">
        <v>0</v>
      </c>
      <c r="Q32" s="104">
        <v>0</v>
      </c>
      <c r="R32" s="104">
        <f t="shared" si="3"/>
        <v>1109012</v>
      </c>
      <c r="S32" s="111">
        <v>25</v>
      </c>
    </row>
    <row r="33" spans="1:19" ht="11.25" x14ac:dyDescent="0.2">
      <c r="A33" s="111">
        <v>26</v>
      </c>
      <c r="B33" s="91" t="s">
        <v>94</v>
      </c>
      <c r="C33" s="104">
        <v>0</v>
      </c>
      <c r="D33" s="104">
        <v>0</v>
      </c>
      <c r="E33" s="104">
        <v>0</v>
      </c>
      <c r="F33" s="104">
        <f t="shared" si="0"/>
        <v>0</v>
      </c>
      <c r="G33" s="104">
        <v>1410000</v>
      </c>
      <c r="H33" s="104">
        <v>0</v>
      </c>
      <c r="I33" s="104">
        <v>3271403</v>
      </c>
      <c r="J33" s="104">
        <f t="shared" si="1"/>
        <v>4681403</v>
      </c>
      <c r="K33" s="104">
        <v>43500</v>
      </c>
      <c r="L33" s="104">
        <v>0</v>
      </c>
      <c r="M33" s="104">
        <v>1759887</v>
      </c>
      <c r="N33" s="104">
        <f t="shared" si="2"/>
        <v>1803387</v>
      </c>
      <c r="O33" s="104">
        <v>0</v>
      </c>
      <c r="P33" s="104">
        <v>0</v>
      </c>
      <c r="Q33" s="104">
        <v>0</v>
      </c>
      <c r="R33" s="104">
        <f t="shared" si="3"/>
        <v>6484790</v>
      </c>
      <c r="S33" s="111">
        <v>26</v>
      </c>
    </row>
    <row r="34" spans="1:19" ht="11.25" x14ac:dyDescent="0.2">
      <c r="A34" s="111">
        <v>27</v>
      </c>
      <c r="B34" s="91" t="s">
        <v>95</v>
      </c>
      <c r="C34" s="104">
        <v>0</v>
      </c>
      <c r="D34" s="104">
        <v>2888155</v>
      </c>
      <c r="E34" s="104">
        <v>0</v>
      </c>
      <c r="F34" s="104">
        <f t="shared" si="0"/>
        <v>2888155</v>
      </c>
      <c r="G34" s="104">
        <v>1444892</v>
      </c>
      <c r="H34" s="104">
        <v>0</v>
      </c>
      <c r="I34" s="104">
        <v>524753</v>
      </c>
      <c r="J34" s="104">
        <f t="shared" si="1"/>
        <v>1969645</v>
      </c>
      <c r="K34" s="104">
        <v>650933</v>
      </c>
      <c r="L34" s="104">
        <v>0</v>
      </c>
      <c r="M34" s="104">
        <v>191437</v>
      </c>
      <c r="N34" s="104">
        <f t="shared" si="2"/>
        <v>842370</v>
      </c>
      <c r="O34" s="104">
        <v>0</v>
      </c>
      <c r="P34" s="104">
        <v>0</v>
      </c>
      <c r="Q34" s="104">
        <v>0</v>
      </c>
      <c r="R34" s="104">
        <f t="shared" si="3"/>
        <v>2812015</v>
      </c>
      <c r="S34" s="111">
        <v>27</v>
      </c>
    </row>
    <row r="35" spans="1:19" ht="11.25" x14ac:dyDescent="0.2">
      <c r="A35" s="111">
        <v>28</v>
      </c>
      <c r="B35" s="91" t="s">
        <v>96</v>
      </c>
      <c r="C35" s="104">
        <v>84405</v>
      </c>
      <c r="D35" s="104">
        <v>37428933</v>
      </c>
      <c r="E35" s="104">
        <v>0</v>
      </c>
      <c r="F35" s="104">
        <f t="shared" si="0"/>
        <v>37513338</v>
      </c>
      <c r="G35" s="104">
        <v>1001007</v>
      </c>
      <c r="H35" s="104">
        <v>0</v>
      </c>
      <c r="I35" s="104">
        <v>24756732</v>
      </c>
      <c r="J35" s="104">
        <f t="shared" si="1"/>
        <v>25757739</v>
      </c>
      <c r="K35" s="104">
        <v>30410</v>
      </c>
      <c r="L35" s="104">
        <v>0</v>
      </c>
      <c r="M35" s="104">
        <v>13221279</v>
      </c>
      <c r="N35" s="104">
        <f t="shared" si="2"/>
        <v>13251689</v>
      </c>
      <c r="O35" s="104">
        <v>0</v>
      </c>
      <c r="P35" s="104">
        <v>0</v>
      </c>
      <c r="Q35" s="104">
        <v>105195</v>
      </c>
      <c r="R35" s="104">
        <f t="shared" si="3"/>
        <v>39114623</v>
      </c>
      <c r="S35" s="111">
        <v>28</v>
      </c>
    </row>
    <row r="36" spans="1:19" ht="11.25" x14ac:dyDescent="0.2">
      <c r="A36" s="111">
        <v>29</v>
      </c>
      <c r="B36" s="91" t="s">
        <v>97</v>
      </c>
      <c r="C36" s="104">
        <v>0</v>
      </c>
      <c r="D36" s="104">
        <v>1877765</v>
      </c>
      <c r="E36" s="104">
        <v>0</v>
      </c>
      <c r="F36" s="104">
        <f t="shared" si="0"/>
        <v>1877765</v>
      </c>
      <c r="G36" s="104">
        <v>498591</v>
      </c>
      <c r="H36" s="104">
        <v>0</v>
      </c>
      <c r="I36" s="104">
        <v>511001</v>
      </c>
      <c r="J36" s="104">
        <f t="shared" si="1"/>
        <v>1009592</v>
      </c>
      <c r="K36" s="104">
        <v>494097</v>
      </c>
      <c r="L36" s="104">
        <v>0</v>
      </c>
      <c r="M36" s="104">
        <v>374076</v>
      </c>
      <c r="N36" s="104">
        <f t="shared" si="2"/>
        <v>868173</v>
      </c>
      <c r="O36" s="104">
        <v>0</v>
      </c>
      <c r="P36" s="104">
        <v>0</v>
      </c>
      <c r="Q36" s="104">
        <v>0</v>
      </c>
      <c r="R36" s="104">
        <f t="shared" si="3"/>
        <v>1877765</v>
      </c>
      <c r="S36" s="111">
        <v>29</v>
      </c>
    </row>
    <row r="37" spans="1:19" ht="11.25" x14ac:dyDescent="0.2">
      <c r="A37" s="111">
        <v>30</v>
      </c>
      <c r="B37" s="91" t="s">
        <v>98</v>
      </c>
      <c r="C37" s="104">
        <v>3707476</v>
      </c>
      <c r="D37" s="104">
        <v>61094502</v>
      </c>
      <c r="E37" s="104">
        <v>0</v>
      </c>
      <c r="F37" s="104">
        <f t="shared" si="0"/>
        <v>64801978</v>
      </c>
      <c r="G37" s="104">
        <v>10178100</v>
      </c>
      <c r="H37" s="104">
        <v>4018324</v>
      </c>
      <c r="I37" s="104">
        <v>22281810</v>
      </c>
      <c r="J37" s="104">
        <f t="shared" si="1"/>
        <v>36478234</v>
      </c>
      <c r="K37" s="104">
        <v>8740351</v>
      </c>
      <c r="L37" s="104">
        <v>2978015</v>
      </c>
      <c r="M37" s="104">
        <v>17097270</v>
      </c>
      <c r="N37" s="104">
        <f t="shared" si="2"/>
        <v>28815636</v>
      </c>
      <c r="O37" s="104">
        <v>0</v>
      </c>
      <c r="P37" s="104">
        <v>0</v>
      </c>
      <c r="Q37" s="104">
        <v>426877</v>
      </c>
      <c r="R37" s="104">
        <f t="shared" si="3"/>
        <v>65720747</v>
      </c>
      <c r="S37" s="111">
        <v>30</v>
      </c>
    </row>
    <row r="38" spans="1:19" ht="11.25" x14ac:dyDescent="0.2">
      <c r="A38" s="111">
        <v>31</v>
      </c>
      <c r="B38" s="91" t="s">
        <v>99</v>
      </c>
      <c r="C38" s="104">
        <v>520495</v>
      </c>
      <c r="D38" s="104">
        <v>25728895</v>
      </c>
      <c r="E38" s="104">
        <v>1656415</v>
      </c>
      <c r="F38" s="104">
        <f t="shared" si="0"/>
        <v>27905805</v>
      </c>
      <c r="G38" s="104">
        <v>10182807</v>
      </c>
      <c r="H38" s="104">
        <v>1397744</v>
      </c>
      <c r="I38" s="104">
        <v>8423717</v>
      </c>
      <c r="J38" s="104">
        <f t="shared" si="1"/>
        <v>20004268</v>
      </c>
      <c r="K38" s="104">
        <v>4195229</v>
      </c>
      <c r="L38" s="104">
        <v>652361</v>
      </c>
      <c r="M38" s="104">
        <v>2785232</v>
      </c>
      <c r="N38" s="104">
        <f t="shared" si="2"/>
        <v>7632822</v>
      </c>
      <c r="O38" s="104">
        <v>392335</v>
      </c>
      <c r="P38" s="104">
        <v>0</v>
      </c>
      <c r="Q38" s="104">
        <v>348147</v>
      </c>
      <c r="R38" s="104">
        <f t="shared" si="3"/>
        <v>28377572</v>
      </c>
      <c r="S38" s="111">
        <v>31</v>
      </c>
    </row>
    <row r="39" spans="1:19" ht="11.25" x14ac:dyDescent="0.2">
      <c r="A39" s="111">
        <v>32</v>
      </c>
      <c r="B39" s="91" t="s">
        <v>100</v>
      </c>
      <c r="C39" s="104">
        <v>0</v>
      </c>
      <c r="D39" s="104">
        <v>3791503</v>
      </c>
      <c r="E39" s="104">
        <v>251915</v>
      </c>
      <c r="F39" s="104">
        <f t="shared" si="0"/>
        <v>4043418</v>
      </c>
      <c r="G39" s="104">
        <v>1792292</v>
      </c>
      <c r="H39" s="104">
        <v>13500</v>
      </c>
      <c r="I39" s="104">
        <v>1408612</v>
      </c>
      <c r="J39" s="104">
        <f t="shared" si="1"/>
        <v>3214404</v>
      </c>
      <c r="K39" s="104">
        <v>463281</v>
      </c>
      <c r="L39" s="104">
        <v>10480</v>
      </c>
      <c r="M39" s="104">
        <v>487623</v>
      </c>
      <c r="N39" s="104">
        <f t="shared" si="2"/>
        <v>961384</v>
      </c>
      <c r="O39" s="104">
        <v>0</v>
      </c>
      <c r="P39" s="104">
        <v>0</v>
      </c>
      <c r="Q39" s="104">
        <v>0</v>
      </c>
      <c r="R39" s="104">
        <f t="shared" si="3"/>
        <v>4175788</v>
      </c>
      <c r="S39" s="111">
        <v>32</v>
      </c>
    </row>
    <row r="40" spans="1:19" ht="11.25" x14ac:dyDescent="0.2">
      <c r="A40" s="111">
        <v>33</v>
      </c>
      <c r="B40" s="91" t="s">
        <v>101</v>
      </c>
      <c r="C40" s="104">
        <v>0</v>
      </c>
      <c r="D40" s="104">
        <v>5190358</v>
      </c>
      <c r="E40" s="104">
        <v>0</v>
      </c>
      <c r="F40" s="104">
        <f t="shared" si="0"/>
        <v>5190358</v>
      </c>
      <c r="G40" s="104">
        <v>1439720</v>
      </c>
      <c r="H40" s="104">
        <v>0</v>
      </c>
      <c r="I40" s="104">
        <v>1407475</v>
      </c>
      <c r="J40" s="104">
        <f t="shared" si="1"/>
        <v>2847195</v>
      </c>
      <c r="K40" s="104">
        <v>419881</v>
      </c>
      <c r="L40" s="104">
        <v>0</v>
      </c>
      <c r="M40" s="104">
        <v>717261</v>
      </c>
      <c r="N40" s="104">
        <f t="shared" si="2"/>
        <v>1137142</v>
      </c>
      <c r="O40" s="104">
        <v>0</v>
      </c>
      <c r="P40" s="104">
        <v>0</v>
      </c>
      <c r="Q40" s="104">
        <v>0</v>
      </c>
      <c r="R40" s="104">
        <f t="shared" si="3"/>
        <v>3984337</v>
      </c>
      <c r="S40" s="111">
        <v>33</v>
      </c>
    </row>
    <row r="41" spans="1:19" ht="11.25" x14ac:dyDescent="0.2">
      <c r="A41" s="111">
        <v>34</v>
      </c>
      <c r="B41" s="91" t="s">
        <v>102</v>
      </c>
      <c r="C41" s="104">
        <v>52312151</v>
      </c>
      <c r="D41" s="104">
        <v>25828204</v>
      </c>
      <c r="E41" s="104">
        <v>0</v>
      </c>
      <c r="F41" s="104">
        <f t="shared" si="0"/>
        <v>78140355</v>
      </c>
      <c r="G41" s="104">
        <v>14968067</v>
      </c>
      <c r="H41" s="104">
        <v>0</v>
      </c>
      <c r="I41" s="104">
        <v>58087893</v>
      </c>
      <c r="J41" s="104">
        <f t="shared" si="1"/>
        <v>73055960</v>
      </c>
      <c r="K41" s="104">
        <v>3839256</v>
      </c>
      <c r="L41" s="104">
        <v>0</v>
      </c>
      <c r="M41" s="104">
        <v>6279245</v>
      </c>
      <c r="N41" s="104">
        <f t="shared" si="2"/>
        <v>10118501</v>
      </c>
      <c r="O41" s="104">
        <v>0</v>
      </c>
      <c r="P41" s="104">
        <v>0</v>
      </c>
      <c r="Q41" s="104">
        <v>645891</v>
      </c>
      <c r="R41" s="104">
        <f t="shared" si="3"/>
        <v>83820352</v>
      </c>
      <c r="S41" s="111">
        <v>34</v>
      </c>
    </row>
    <row r="42" spans="1:19" ht="11.25" x14ac:dyDescent="0.2">
      <c r="A42" s="111">
        <v>35</v>
      </c>
      <c r="B42" s="91" t="s">
        <v>103</v>
      </c>
      <c r="C42" s="104">
        <v>-1515106</v>
      </c>
      <c r="D42" s="104">
        <v>141503174</v>
      </c>
      <c r="E42" s="104">
        <v>0</v>
      </c>
      <c r="F42" s="104">
        <f t="shared" si="0"/>
        <v>139988068</v>
      </c>
      <c r="G42" s="104">
        <v>31918253</v>
      </c>
      <c r="H42" s="104">
        <v>16554249</v>
      </c>
      <c r="I42" s="104">
        <v>42963207</v>
      </c>
      <c r="J42" s="104">
        <f t="shared" si="1"/>
        <v>91435709</v>
      </c>
      <c r="K42" s="104">
        <v>14161163</v>
      </c>
      <c r="L42" s="104">
        <v>7632655</v>
      </c>
      <c r="M42" s="104">
        <v>27190496</v>
      </c>
      <c r="N42" s="104">
        <f t="shared" si="2"/>
        <v>48984314</v>
      </c>
      <c r="O42" s="104">
        <v>0</v>
      </c>
      <c r="P42" s="104">
        <v>0</v>
      </c>
      <c r="Q42" s="104">
        <v>234316</v>
      </c>
      <c r="R42" s="104">
        <f t="shared" si="3"/>
        <v>140654339</v>
      </c>
      <c r="S42" s="111">
        <v>35</v>
      </c>
    </row>
    <row r="43" spans="1:19" ht="11.25" x14ac:dyDescent="0.2">
      <c r="A43" s="111">
        <v>36</v>
      </c>
      <c r="B43" s="91" t="s">
        <v>104</v>
      </c>
      <c r="C43" s="104">
        <v>533547</v>
      </c>
      <c r="D43" s="104">
        <v>3598911</v>
      </c>
      <c r="E43" s="104">
        <v>0</v>
      </c>
      <c r="F43" s="104">
        <f t="shared" si="0"/>
        <v>4132458</v>
      </c>
      <c r="G43" s="104">
        <v>1424701</v>
      </c>
      <c r="H43" s="104">
        <v>0</v>
      </c>
      <c r="I43" s="104">
        <v>1535457</v>
      </c>
      <c r="J43" s="104">
        <f t="shared" si="1"/>
        <v>2960158</v>
      </c>
      <c r="K43" s="104">
        <v>785651</v>
      </c>
      <c r="L43" s="104">
        <v>0</v>
      </c>
      <c r="M43" s="104">
        <v>386649</v>
      </c>
      <c r="N43" s="104">
        <f t="shared" si="2"/>
        <v>1172300</v>
      </c>
      <c r="O43" s="104">
        <v>0</v>
      </c>
      <c r="P43" s="104">
        <v>0</v>
      </c>
      <c r="Q43" s="104">
        <v>0</v>
      </c>
      <c r="R43" s="104">
        <f t="shared" si="3"/>
        <v>4132458</v>
      </c>
      <c r="S43" s="111">
        <v>36</v>
      </c>
    </row>
    <row r="44" spans="1:19" ht="11.25" x14ac:dyDescent="0.2">
      <c r="A44" s="111">
        <v>37</v>
      </c>
      <c r="B44" s="91" t="s">
        <v>105</v>
      </c>
      <c r="C44" s="104">
        <v>0</v>
      </c>
      <c r="D44" s="104">
        <v>0</v>
      </c>
      <c r="E44" s="104">
        <v>0</v>
      </c>
      <c r="F44" s="104">
        <f t="shared" si="0"/>
        <v>0</v>
      </c>
      <c r="G44" s="104">
        <v>0</v>
      </c>
      <c r="H44" s="104">
        <v>0</v>
      </c>
      <c r="I44" s="104">
        <v>1032568</v>
      </c>
      <c r="J44" s="104">
        <f t="shared" si="1"/>
        <v>1032568</v>
      </c>
      <c r="K44" s="104">
        <v>0</v>
      </c>
      <c r="L44" s="104">
        <v>0</v>
      </c>
      <c r="M44" s="104">
        <v>204016</v>
      </c>
      <c r="N44" s="104">
        <f t="shared" si="2"/>
        <v>204016</v>
      </c>
      <c r="O44" s="104">
        <v>0</v>
      </c>
      <c r="P44" s="104">
        <v>0</v>
      </c>
      <c r="Q44" s="104">
        <v>0</v>
      </c>
      <c r="R44" s="104">
        <f t="shared" si="3"/>
        <v>1236584</v>
      </c>
      <c r="S44" s="111">
        <v>37</v>
      </c>
    </row>
    <row r="45" spans="1:19" ht="11.25" x14ac:dyDescent="0.2">
      <c r="A45" s="108">
        <v>38</v>
      </c>
      <c r="B45" s="91" t="s">
        <v>106</v>
      </c>
      <c r="C45" s="107">
        <v>0</v>
      </c>
      <c r="D45" s="107">
        <v>0</v>
      </c>
      <c r="E45" s="107">
        <v>0</v>
      </c>
      <c r="F45" s="107">
        <f t="shared" si="0"/>
        <v>0</v>
      </c>
      <c r="G45" s="107">
        <v>4923848</v>
      </c>
      <c r="H45" s="107">
        <v>0</v>
      </c>
      <c r="I45" s="107">
        <v>1961882</v>
      </c>
      <c r="J45" s="107">
        <f t="shared" si="1"/>
        <v>6885730</v>
      </c>
      <c r="K45" s="107">
        <v>2898874</v>
      </c>
      <c r="L45" s="107">
        <v>0</v>
      </c>
      <c r="M45" s="107">
        <v>916882</v>
      </c>
      <c r="N45" s="107">
        <f t="shared" si="2"/>
        <v>3815756</v>
      </c>
      <c r="O45" s="107">
        <v>0</v>
      </c>
      <c r="P45" s="107">
        <v>0</v>
      </c>
      <c r="Q45" s="107">
        <v>58900</v>
      </c>
      <c r="R45" s="107">
        <f t="shared" si="3"/>
        <v>10760386</v>
      </c>
      <c r="S45" s="108">
        <v>38</v>
      </c>
    </row>
    <row r="46" spans="1:19" ht="11.25" x14ac:dyDescent="0.2">
      <c r="A46" s="108">
        <f>A45</f>
        <v>38</v>
      </c>
      <c r="B46" s="109" t="s">
        <v>107</v>
      </c>
      <c r="C46" s="110">
        <f t="shared" ref="C46:R46" si="4">SUM(C8:C45)</f>
        <v>244120110</v>
      </c>
      <c r="D46" s="110">
        <f t="shared" si="4"/>
        <v>689485883</v>
      </c>
      <c r="E46" s="110">
        <f t="shared" si="4"/>
        <v>2563880</v>
      </c>
      <c r="F46" s="110">
        <f t="shared" si="4"/>
        <v>936169873</v>
      </c>
      <c r="G46" s="110">
        <f t="shared" si="4"/>
        <v>178726285</v>
      </c>
      <c r="H46" s="110">
        <f t="shared" si="4"/>
        <v>46885817</v>
      </c>
      <c r="I46" s="110">
        <f t="shared" si="4"/>
        <v>500225589</v>
      </c>
      <c r="J46" s="110">
        <f t="shared" si="4"/>
        <v>725837691</v>
      </c>
      <c r="K46" s="110">
        <f t="shared" si="4"/>
        <v>83074078</v>
      </c>
      <c r="L46" s="110">
        <f t="shared" si="4"/>
        <v>19428914</v>
      </c>
      <c r="M46" s="110">
        <f t="shared" si="4"/>
        <v>154888056</v>
      </c>
      <c r="N46" s="110">
        <f t="shared" si="4"/>
        <v>257391048</v>
      </c>
      <c r="O46" s="110">
        <f t="shared" si="4"/>
        <v>392335</v>
      </c>
      <c r="P46" s="110">
        <f t="shared" si="4"/>
        <v>0</v>
      </c>
      <c r="Q46" s="110">
        <f t="shared" si="4"/>
        <v>8287003</v>
      </c>
      <c r="R46" s="110">
        <f t="shared" si="4"/>
        <v>991908077</v>
      </c>
      <c r="S46" s="108">
        <f>S45</f>
        <v>38</v>
      </c>
    </row>
    <row r="47" spans="1:19" ht="9.75" customHeight="1" x14ac:dyDescent="0.2">
      <c r="A47" s="92"/>
      <c r="B47" s="91"/>
      <c r="C47" s="92"/>
      <c r="D47" s="92"/>
      <c r="E47" s="92"/>
      <c r="F47" s="92"/>
      <c r="G47" s="92"/>
      <c r="H47" s="92"/>
      <c r="I47" s="92"/>
      <c r="J47" s="92"/>
      <c r="K47" s="92"/>
      <c r="L47" s="92"/>
      <c r="M47" s="92"/>
      <c r="N47" s="92"/>
      <c r="O47" s="92"/>
      <c r="P47" s="92"/>
      <c r="Q47" s="92"/>
      <c r="R47" s="92"/>
      <c r="S47" s="92"/>
    </row>
    <row r="48" spans="1:19" ht="9.75" customHeight="1" x14ac:dyDescent="0.2">
      <c r="A48" s="92"/>
      <c r="B48" s="91"/>
      <c r="C48" s="92"/>
      <c r="D48" s="92"/>
      <c r="E48" s="92"/>
      <c r="F48" s="92"/>
      <c r="G48" s="92"/>
      <c r="H48" s="92"/>
      <c r="I48" s="92"/>
      <c r="J48" s="92"/>
      <c r="K48" s="92"/>
      <c r="L48" s="92"/>
      <c r="M48" s="92"/>
      <c r="N48" s="92"/>
      <c r="O48" s="92"/>
      <c r="P48" s="92"/>
      <c r="Q48" s="92"/>
      <c r="R48" s="92"/>
      <c r="S48" s="92"/>
    </row>
    <row r="49" spans="1:21" ht="9.75" customHeight="1" x14ac:dyDescent="0.2">
      <c r="A49" s="92"/>
      <c r="B49" s="91"/>
      <c r="C49" s="92"/>
      <c r="D49" s="92"/>
      <c r="E49" s="92"/>
      <c r="F49" s="92"/>
      <c r="G49" s="92"/>
      <c r="H49" s="92"/>
      <c r="I49" s="92"/>
      <c r="J49" s="92"/>
      <c r="K49" s="92"/>
      <c r="L49" s="92"/>
      <c r="M49" s="92"/>
      <c r="N49" s="92"/>
      <c r="O49" s="92"/>
      <c r="P49" s="92"/>
      <c r="Q49" s="92"/>
      <c r="R49" s="92"/>
      <c r="S49" s="92"/>
    </row>
    <row r="50" spans="1:21" s="129" customFormat="1" ht="10.5" customHeight="1" x14ac:dyDescent="0.25">
      <c r="A50" s="93"/>
      <c r="B50" s="93"/>
      <c r="C50" s="93"/>
      <c r="D50" s="93"/>
      <c r="E50" s="93"/>
      <c r="F50" s="93"/>
      <c r="G50" s="93"/>
      <c r="H50" s="93"/>
      <c r="I50" s="93"/>
      <c r="J50" s="93"/>
      <c r="K50" s="93"/>
      <c r="L50" s="93"/>
      <c r="M50" s="93"/>
      <c r="N50" s="93"/>
      <c r="O50" s="93"/>
      <c r="P50" s="93"/>
      <c r="Q50" s="93"/>
      <c r="R50" s="93"/>
      <c r="S50" s="93"/>
      <c r="U50" s="116"/>
    </row>
    <row r="51" spans="1:21" s="114" customFormat="1" ht="10.5" customHeight="1" x14ac:dyDescent="0.2">
      <c r="A51" s="93"/>
      <c r="B51" s="93"/>
      <c r="C51" s="93"/>
      <c r="D51" s="93"/>
      <c r="E51" s="93"/>
      <c r="F51" s="93"/>
      <c r="G51" s="93"/>
      <c r="H51" s="93"/>
      <c r="I51" s="93"/>
      <c r="J51" s="93"/>
      <c r="K51" s="93"/>
      <c r="L51" s="93"/>
      <c r="M51" s="93"/>
      <c r="N51" s="93"/>
      <c r="O51" s="93"/>
      <c r="P51" s="93"/>
      <c r="Q51" s="93"/>
      <c r="R51" s="93"/>
      <c r="S51" s="93"/>
    </row>
    <row r="52" spans="1:21" s="114" customFormat="1" ht="10.5" customHeight="1" x14ac:dyDescent="0.2">
      <c r="A52" s="93"/>
      <c r="B52" s="93"/>
      <c r="C52" s="93"/>
      <c r="D52" s="93"/>
      <c r="E52" s="93"/>
      <c r="F52" s="93"/>
      <c r="G52" s="93"/>
      <c r="H52" s="93"/>
      <c r="I52" s="93"/>
      <c r="J52" s="93"/>
      <c r="K52" s="93"/>
      <c r="L52" s="93"/>
      <c r="M52" s="93"/>
      <c r="N52" s="93"/>
      <c r="O52" s="93"/>
      <c r="P52" s="93"/>
      <c r="Q52" s="93"/>
      <c r="R52" s="93"/>
      <c r="S52" s="93"/>
    </row>
    <row r="53" spans="1:21" s="114" customFormat="1" ht="10.5" customHeight="1" x14ac:dyDescent="0.2">
      <c r="A53" s="93"/>
      <c r="B53" s="93"/>
      <c r="C53" s="93"/>
      <c r="D53" s="93"/>
      <c r="E53" s="93"/>
      <c r="F53" s="93"/>
      <c r="G53" s="93"/>
      <c r="H53" s="93"/>
      <c r="I53" s="93"/>
      <c r="J53" s="93"/>
      <c r="K53" s="93"/>
      <c r="L53" s="93"/>
      <c r="M53" s="93"/>
      <c r="N53" s="93"/>
      <c r="O53" s="93"/>
      <c r="P53" s="93"/>
      <c r="Q53" s="93"/>
      <c r="R53" s="93"/>
      <c r="S53" s="93"/>
    </row>
    <row r="56" spans="1:21" ht="10.5" customHeight="1" x14ac:dyDescent="0.2"/>
    <row r="57" spans="1:21" ht="10.5" customHeight="1" x14ac:dyDescent="0.2"/>
    <row r="58" spans="1:21" ht="10.5" customHeight="1" x14ac:dyDescent="0.2"/>
    <row r="59" spans="1:21" ht="10.5" customHeight="1" x14ac:dyDescent="0.2"/>
    <row r="60" spans="1:21" ht="10.5" customHeight="1" x14ac:dyDescent="0.2"/>
    <row r="61" spans="1:21" ht="10.5" customHeight="1" x14ac:dyDescent="0.2"/>
    <row r="62" spans="1:21" ht="10.5" customHeight="1" x14ac:dyDescent="0.2"/>
    <row r="63" spans="1:21" ht="10.5" customHeight="1" x14ac:dyDescent="0.2"/>
  </sheetData>
  <printOptions gridLines="1"/>
  <pageMargins left="0.25" right="0.25" top="0.5" bottom="0.25" header="0" footer="0"/>
  <pageSetup paperSize="5" scale="87" pageOrder="overThenDown"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zoomScaleNormal="100" workbookViewId="0"/>
  </sheetViews>
  <sheetFormatPr defaultRowHeight="11.25" x14ac:dyDescent="0.2"/>
  <cols>
    <col min="1" max="1" width="4.5" style="93" bestFit="1" customWidth="1"/>
    <col min="2" max="2" width="14" style="93" bestFit="1" customWidth="1"/>
    <col min="3" max="4" width="15.1640625" style="93" bestFit="1" customWidth="1"/>
    <col min="5" max="5" width="11" style="93" customWidth="1"/>
    <col min="6" max="6" width="15.6640625" style="93" customWidth="1"/>
    <col min="7" max="7" width="15.1640625" style="93" bestFit="1" customWidth="1"/>
    <col min="8" max="8" width="14.1640625" style="93" bestFit="1" customWidth="1"/>
    <col min="9" max="9" width="13.6640625" style="93" bestFit="1" customWidth="1"/>
    <col min="10" max="10" width="15.6640625" style="93" bestFit="1" customWidth="1"/>
    <col min="11" max="11" width="13.6640625" style="93" bestFit="1" customWidth="1"/>
    <col min="12" max="12" width="14" style="93" bestFit="1" customWidth="1"/>
    <col min="13" max="13" width="13.6640625" style="93" bestFit="1" customWidth="1"/>
    <col min="14" max="14" width="14.1640625" style="93" bestFit="1" customWidth="1"/>
    <col min="15" max="15" width="13.83203125" style="93" customWidth="1"/>
    <col min="16" max="16" width="14.33203125" style="93" customWidth="1"/>
    <col min="17" max="17" width="13.6640625" style="93" bestFit="1" customWidth="1"/>
    <col min="18" max="18" width="15.1640625" style="93" bestFit="1" customWidth="1"/>
    <col min="19" max="19" width="3.83203125" style="93" bestFit="1" customWidth="1"/>
    <col min="20" max="16384" width="9.33203125" style="93"/>
  </cols>
  <sheetData>
    <row r="1" spans="1:21" ht="12" x14ac:dyDescent="0.2">
      <c r="A1" s="90" t="s">
        <v>46</v>
      </c>
      <c r="B1" s="91"/>
      <c r="C1" s="90"/>
      <c r="D1" s="92"/>
      <c r="E1" s="92"/>
      <c r="F1" s="92"/>
      <c r="G1" s="92"/>
      <c r="H1" s="92"/>
      <c r="I1" s="92"/>
      <c r="J1" s="92"/>
      <c r="K1" s="92"/>
      <c r="L1" s="92"/>
      <c r="M1" s="92"/>
      <c r="N1" s="92"/>
      <c r="O1" s="92"/>
      <c r="P1" s="92"/>
      <c r="Q1" s="92"/>
      <c r="R1" s="92"/>
      <c r="S1" s="92"/>
    </row>
    <row r="2" spans="1:21" ht="15" x14ac:dyDescent="0.25">
      <c r="A2" s="94" t="s">
        <v>365</v>
      </c>
      <c r="B2" s="127"/>
      <c r="C2" s="94"/>
      <c r="D2" s="127"/>
      <c r="E2" s="127"/>
      <c r="F2" s="127"/>
      <c r="G2" s="127"/>
      <c r="H2" s="127"/>
      <c r="I2" s="127"/>
      <c r="J2" s="127"/>
      <c r="K2" s="127"/>
      <c r="L2" s="127"/>
      <c r="M2" s="127"/>
      <c r="N2" s="127"/>
      <c r="O2" s="127"/>
      <c r="P2" s="127"/>
      <c r="Q2" s="127"/>
      <c r="R2" s="127"/>
      <c r="S2" s="127"/>
      <c r="T2" s="129"/>
      <c r="U2" s="116"/>
    </row>
    <row r="3" spans="1:21" ht="12" x14ac:dyDescent="0.2">
      <c r="A3" s="95" t="s">
        <v>48</v>
      </c>
      <c r="B3" s="90"/>
      <c r="C3" s="96"/>
      <c r="D3" s="90"/>
      <c r="E3" s="90"/>
      <c r="F3" s="90"/>
      <c r="G3" s="90"/>
      <c r="H3" s="90"/>
      <c r="I3" s="90"/>
      <c r="J3" s="118"/>
      <c r="K3" s="119"/>
      <c r="L3" s="90"/>
      <c r="M3" s="90"/>
      <c r="N3" s="90"/>
      <c r="O3" s="90"/>
      <c r="P3" s="90"/>
      <c r="Q3" s="90"/>
      <c r="R3" s="90"/>
      <c r="S3" s="118"/>
      <c r="T3" s="114"/>
      <c r="U3" s="114"/>
    </row>
    <row r="4" spans="1:21" x14ac:dyDescent="0.2">
      <c r="A4" s="130"/>
      <c r="B4" s="91"/>
      <c r="C4" s="91"/>
      <c r="D4" s="91"/>
      <c r="E4" s="91"/>
      <c r="F4" s="91"/>
      <c r="G4" s="91"/>
      <c r="H4" s="91"/>
      <c r="I4" s="91"/>
      <c r="J4" s="131"/>
      <c r="K4" s="132"/>
      <c r="L4" s="91"/>
      <c r="M4" s="91"/>
      <c r="N4" s="91"/>
      <c r="O4" s="91"/>
      <c r="P4" s="91"/>
      <c r="Q4" s="91"/>
      <c r="R4" s="91"/>
      <c r="S4" s="133"/>
    </row>
    <row r="5" spans="1:21" x14ac:dyDescent="0.2">
      <c r="A5" s="91"/>
      <c r="B5" s="91"/>
      <c r="C5" s="91"/>
      <c r="D5" s="91"/>
      <c r="E5" s="91"/>
      <c r="F5" s="91"/>
      <c r="G5" s="97" t="s">
        <v>366</v>
      </c>
      <c r="H5" s="97"/>
      <c r="I5" s="97"/>
      <c r="J5" s="97"/>
      <c r="K5" s="97"/>
      <c r="L5" s="97"/>
      <c r="M5" s="97"/>
      <c r="N5" s="97"/>
      <c r="O5" s="97"/>
      <c r="P5" s="97"/>
      <c r="Q5" s="97"/>
      <c r="R5" s="97"/>
      <c r="S5" s="91"/>
    </row>
    <row r="6" spans="1:21" x14ac:dyDescent="0.2">
      <c r="A6" s="91"/>
      <c r="B6" s="91"/>
      <c r="C6" s="97" t="s">
        <v>367</v>
      </c>
      <c r="D6" s="97"/>
      <c r="E6" s="97"/>
      <c r="F6" s="98"/>
      <c r="G6" s="97" t="s">
        <v>368</v>
      </c>
      <c r="H6" s="97"/>
      <c r="I6" s="97"/>
      <c r="J6" s="98"/>
      <c r="K6" s="97" t="s">
        <v>369</v>
      </c>
      <c r="L6" s="97"/>
      <c r="M6" s="97"/>
      <c r="N6" s="98"/>
      <c r="O6" s="91"/>
      <c r="P6" s="91"/>
      <c r="Q6" s="91"/>
      <c r="R6" s="91"/>
      <c r="S6" s="91"/>
    </row>
    <row r="7" spans="1:21" s="102" customFormat="1" ht="39.4" customHeight="1" x14ac:dyDescent="0.2">
      <c r="A7" s="100" t="s">
        <v>55</v>
      </c>
      <c r="B7" s="100" t="s">
        <v>57</v>
      </c>
      <c r="C7" s="100" t="s">
        <v>370</v>
      </c>
      <c r="D7" s="100" t="s">
        <v>371</v>
      </c>
      <c r="E7" s="100" t="s">
        <v>355</v>
      </c>
      <c r="F7" s="100" t="s">
        <v>357</v>
      </c>
      <c r="G7" s="100" t="s">
        <v>358</v>
      </c>
      <c r="H7" s="100" t="s">
        <v>359</v>
      </c>
      <c r="I7" s="100" t="s">
        <v>360</v>
      </c>
      <c r="J7" s="100" t="s">
        <v>372</v>
      </c>
      <c r="K7" s="100" t="s">
        <v>358</v>
      </c>
      <c r="L7" s="100" t="s">
        <v>359</v>
      </c>
      <c r="M7" s="100" t="s">
        <v>360</v>
      </c>
      <c r="N7" s="100" t="s">
        <v>372</v>
      </c>
      <c r="O7" s="100" t="s">
        <v>362</v>
      </c>
      <c r="P7" s="100" t="s">
        <v>373</v>
      </c>
      <c r="Q7" s="100" t="s">
        <v>374</v>
      </c>
      <c r="R7" s="100" t="s">
        <v>363</v>
      </c>
      <c r="S7" s="100" t="s">
        <v>55</v>
      </c>
    </row>
    <row r="8" spans="1:21" x14ac:dyDescent="0.2">
      <c r="A8" s="111">
        <v>1</v>
      </c>
      <c r="B8" s="111" t="s">
        <v>108</v>
      </c>
      <c r="C8" s="103">
        <v>0</v>
      </c>
      <c r="D8" s="103">
        <v>5000091</v>
      </c>
      <c r="E8" s="103">
        <v>0</v>
      </c>
      <c r="F8" s="103">
        <f t="shared" ref="F8:F71" si="0">SUM(C8:E8)</f>
        <v>5000091</v>
      </c>
      <c r="G8" s="103">
        <v>2892137</v>
      </c>
      <c r="H8" s="103">
        <v>0</v>
      </c>
      <c r="I8" s="103">
        <v>1018793</v>
      </c>
      <c r="J8" s="103">
        <f t="shared" ref="J8:J71" si="1">SUM(G8:I8)</f>
        <v>3910930</v>
      </c>
      <c r="K8" s="103">
        <v>1215324</v>
      </c>
      <c r="L8" s="103">
        <v>0</v>
      </c>
      <c r="M8" s="103">
        <v>190918</v>
      </c>
      <c r="N8" s="103">
        <f t="shared" ref="N8:N71" si="2">SUM(K8:M8)</f>
        <v>1406242</v>
      </c>
      <c r="O8" s="103">
        <v>0</v>
      </c>
      <c r="P8" s="103">
        <v>0</v>
      </c>
      <c r="Q8" s="103">
        <v>0</v>
      </c>
      <c r="R8" s="103">
        <f t="shared" ref="R8:R71" si="3">(J8+N8+O8+P8+Q8)</f>
        <v>5317172</v>
      </c>
      <c r="S8" s="111">
        <v>1</v>
      </c>
    </row>
    <row r="9" spans="1:21" x14ac:dyDescent="0.2">
      <c r="A9" s="111">
        <v>2</v>
      </c>
      <c r="B9" s="111" t="s">
        <v>109</v>
      </c>
      <c r="C9" s="104">
        <v>233626</v>
      </c>
      <c r="D9" s="104">
        <v>22031481</v>
      </c>
      <c r="E9" s="104">
        <v>0</v>
      </c>
      <c r="F9" s="104">
        <f t="shared" si="0"/>
        <v>22265107</v>
      </c>
      <c r="G9" s="104">
        <v>9313137</v>
      </c>
      <c r="H9" s="104">
        <v>0</v>
      </c>
      <c r="I9" s="104">
        <v>4960592</v>
      </c>
      <c r="J9" s="104">
        <f t="shared" si="1"/>
        <v>14273729</v>
      </c>
      <c r="K9" s="104">
        <v>4225686</v>
      </c>
      <c r="L9" s="104">
        <v>0</v>
      </c>
      <c r="M9" s="104">
        <v>3765692</v>
      </c>
      <c r="N9" s="104">
        <f t="shared" si="2"/>
        <v>7991378</v>
      </c>
      <c r="O9" s="104">
        <v>0</v>
      </c>
      <c r="P9" s="104">
        <v>0</v>
      </c>
      <c r="Q9" s="104">
        <v>0</v>
      </c>
      <c r="R9" s="104">
        <f t="shared" si="3"/>
        <v>22265107</v>
      </c>
      <c r="S9" s="111">
        <v>2</v>
      </c>
    </row>
    <row r="10" spans="1:21" x14ac:dyDescent="0.2">
      <c r="A10" s="111">
        <v>3</v>
      </c>
      <c r="B10" s="111" t="s">
        <v>110</v>
      </c>
      <c r="C10" s="104">
        <v>0</v>
      </c>
      <c r="D10" s="104">
        <v>1890373</v>
      </c>
      <c r="E10" s="104">
        <v>0</v>
      </c>
      <c r="F10" s="104">
        <f t="shared" si="0"/>
        <v>1890373</v>
      </c>
      <c r="G10" s="104">
        <v>1578604</v>
      </c>
      <c r="H10" s="104">
        <v>0</v>
      </c>
      <c r="I10" s="104">
        <v>0</v>
      </c>
      <c r="J10" s="104">
        <f t="shared" si="1"/>
        <v>1578604</v>
      </c>
      <c r="K10" s="104">
        <v>311769</v>
      </c>
      <c r="L10" s="104">
        <v>0</v>
      </c>
      <c r="M10" s="104">
        <v>0</v>
      </c>
      <c r="N10" s="104">
        <f t="shared" si="2"/>
        <v>311769</v>
      </c>
      <c r="O10" s="104">
        <v>0</v>
      </c>
      <c r="P10" s="104">
        <v>0</v>
      </c>
      <c r="Q10" s="104">
        <v>0</v>
      </c>
      <c r="R10" s="104">
        <f t="shared" si="3"/>
        <v>1890373</v>
      </c>
      <c r="S10" s="111">
        <v>3</v>
      </c>
    </row>
    <row r="11" spans="1:21" x14ac:dyDescent="0.2">
      <c r="A11" s="111">
        <v>4</v>
      </c>
      <c r="B11" s="111" t="s">
        <v>111</v>
      </c>
      <c r="C11" s="104">
        <v>59570</v>
      </c>
      <c r="D11" s="104">
        <v>0</v>
      </c>
      <c r="E11" s="104">
        <v>0</v>
      </c>
      <c r="F11" s="104">
        <f t="shared" si="0"/>
        <v>59570</v>
      </c>
      <c r="G11" s="104">
        <v>453389</v>
      </c>
      <c r="H11" s="104">
        <v>0</v>
      </c>
      <c r="I11" s="104">
        <v>0</v>
      </c>
      <c r="J11" s="104">
        <f t="shared" si="1"/>
        <v>453389</v>
      </c>
      <c r="K11" s="104">
        <v>236251</v>
      </c>
      <c r="L11" s="104">
        <v>0</v>
      </c>
      <c r="M11" s="104">
        <v>0</v>
      </c>
      <c r="N11" s="104">
        <f t="shared" si="2"/>
        <v>236251</v>
      </c>
      <c r="O11" s="104">
        <v>0</v>
      </c>
      <c r="P11" s="104">
        <v>0</v>
      </c>
      <c r="Q11" s="104">
        <v>0</v>
      </c>
      <c r="R11" s="104">
        <f t="shared" si="3"/>
        <v>689640</v>
      </c>
      <c r="S11" s="111">
        <v>4</v>
      </c>
    </row>
    <row r="12" spans="1:21" x14ac:dyDescent="0.2">
      <c r="A12" s="111">
        <v>5</v>
      </c>
      <c r="B12" s="111" t="s">
        <v>112</v>
      </c>
      <c r="C12" s="104">
        <v>5469508</v>
      </c>
      <c r="D12" s="104">
        <v>2706936</v>
      </c>
      <c r="E12" s="104">
        <v>0</v>
      </c>
      <c r="F12" s="104">
        <f t="shared" si="0"/>
        <v>8176444</v>
      </c>
      <c r="G12" s="104">
        <v>1158089</v>
      </c>
      <c r="H12" s="104">
        <v>0</v>
      </c>
      <c r="I12" s="104">
        <v>5602554</v>
      </c>
      <c r="J12" s="104">
        <f t="shared" si="1"/>
        <v>6760643</v>
      </c>
      <c r="K12" s="104">
        <v>521647</v>
      </c>
      <c r="L12" s="104">
        <v>0</v>
      </c>
      <c r="M12" s="104">
        <v>475674</v>
      </c>
      <c r="N12" s="104">
        <f t="shared" si="2"/>
        <v>997321</v>
      </c>
      <c r="O12" s="104">
        <v>0</v>
      </c>
      <c r="P12" s="104">
        <v>0</v>
      </c>
      <c r="Q12" s="104">
        <v>418480</v>
      </c>
      <c r="R12" s="104">
        <f t="shared" si="3"/>
        <v>8176444</v>
      </c>
      <c r="S12" s="111">
        <v>5</v>
      </c>
    </row>
    <row r="13" spans="1:21" x14ac:dyDescent="0.2">
      <c r="A13" s="111">
        <v>6</v>
      </c>
      <c r="B13" s="111" t="s">
        <v>113</v>
      </c>
      <c r="C13" s="104">
        <v>418950</v>
      </c>
      <c r="D13" s="104">
        <v>0</v>
      </c>
      <c r="E13" s="104">
        <v>0</v>
      </c>
      <c r="F13" s="104">
        <f t="shared" si="0"/>
        <v>418950</v>
      </c>
      <c r="G13" s="104">
        <v>1732783</v>
      </c>
      <c r="H13" s="104">
        <v>0</v>
      </c>
      <c r="I13" s="104">
        <v>748463</v>
      </c>
      <c r="J13" s="104">
        <f t="shared" si="1"/>
        <v>2481246</v>
      </c>
      <c r="K13" s="104">
        <v>550770</v>
      </c>
      <c r="L13" s="104">
        <v>0</v>
      </c>
      <c r="M13" s="104">
        <v>436048</v>
      </c>
      <c r="N13" s="104">
        <f t="shared" si="2"/>
        <v>986818</v>
      </c>
      <c r="O13" s="104">
        <v>0</v>
      </c>
      <c r="P13" s="104">
        <v>0</v>
      </c>
      <c r="Q13" s="104">
        <v>0</v>
      </c>
      <c r="R13" s="104">
        <f t="shared" si="3"/>
        <v>3468064</v>
      </c>
      <c r="S13" s="111">
        <v>6</v>
      </c>
    </row>
    <row r="14" spans="1:21" x14ac:dyDescent="0.2">
      <c r="A14" s="111">
        <v>7</v>
      </c>
      <c r="B14" s="111" t="s">
        <v>114</v>
      </c>
      <c r="C14" s="104">
        <v>0</v>
      </c>
      <c r="D14" s="104">
        <v>106495283</v>
      </c>
      <c r="E14" s="104">
        <v>0</v>
      </c>
      <c r="F14" s="104">
        <f t="shared" si="0"/>
        <v>106495283</v>
      </c>
      <c r="G14" s="104">
        <v>32313399</v>
      </c>
      <c r="H14" s="104">
        <v>7016252</v>
      </c>
      <c r="I14" s="104">
        <v>36951720</v>
      </c>
      <c r="J14" s="104">
        <f t="shared" si="1"/>
        <v>76281371</v>
      </c>
      <c r="K14" s="104">
        <v>13929730</v>
      </c>
      <c r="L14" s="104">
        <v>329834</v>
      </c>
      <c r="M14" s="104">
        <v>15950406</v>
      </c>
      <c r="N14" s="104">
        <f t="shared" si="2"/>
        <v>30209970</v>
      </c>
      <c r="O14" s="104">
        <v>0</v>
      </c>
      <c r="P14" s="104">
        <v>0</v>
      </c>
      <c r="Q14" s="104">
        <v>3942</v>
      </c>
      <c r="R14" s="104">
        <f t="shared" si="3"/>
        <v>106495283</v>
      </c>
      <c r="S14" s="111">
        <v>7</v>
      </c>
    </row>
    <row r="15" spans="1:21" x14ac:dyDescent="0.2">
      <c r="A15" s="111">
        <v>8</v>
      </c>
      <c r="B15" s="111" t="s">
        <v>115</v>
      </c>
      <c r="C15" s="104">
        <v>39109</v>
      </c>
      <c r="D15" s="104">
        <v>0</v>
      </c>
      <c r="E15" s="104">
        <v>0</v>
      </c>
      <c r="F15" s="104">
        <f t="shared" si="0"/>
        <v>39109</v>
      </c>
      <c r="G15" s="104">
        <v>4421880</v>
      </c>
      <c r="H15" s="104">
        <v>235000</v>
      </c>
      <c r="I15" s="104">
        <v>252677</v>
      </c>
      <c r="J15" s="104">
        <f t="shared" si="1"/>
        <v>4909557</v>
      </c>
      <c r="K15" s="104">
        <v>2474726</v>
      </c>
      <c r="L15" s="104">
        <v>167328</v>
      </c>
      <c r="M15" s="104">
        <v>81794</v>
      </c>
      <c r="N15" s="104">
        <f t="shared" si="2"/>
        <v>2723848</v>
      </c>
      <c r="O15" s="104">
        <v>0</v>
      </c>
      <c r="P15" s="104">
        <v>0</v>
      </c>
      <c r="Q15" s="104">
        <v>31439</v>
      </c>
      <c r="R15" s="104">
        <f t="shared" si="3"/>
        <v>7664844</v>
      </c>
      <c r="S15" s="111">
        <v>8</v>
      </c>
    </row>
    <row r="16" spans="1:21" x14ac:dyDescent="0.2">
      <c r="A16" s="111">
        <v>9</v>
      </c>
      <c r="B16" s="111" t="s">
        <v>116</v>
      </c>
      <c r="C16" s="104">
        <v>0</v>
      </c>
      <c r="D16" s="104">
        <v>185606</v>
      </c>
      <c r="E16" s="104">
        <v>0</v>
      </c>
      <c r="F16" s="104">
        <f t="shared" si="0"/>
        <v>185606</v>
      </c>
      <c r="G16" s="104">
        <v>0</v>
      </c>
      <c r="H16" s="104">
        <v>0</v>
      </c>
      <c r="I16" s="104">
        <v>950000</v>
      </c>
      <c r="J16" s="104">
        <f t="shared" si="1"/>
        <v>950000</v>
      </c>
      <c r="K16" s="104">
        <v>0</v>
      </c>
      <c r="L16" s="104">
        <v>0</v>
      </c>
      <c r="M16" s="104">
        <v>135606</v>
      </c>
      <c r="N16" s="104">
        <f t="shared" si="2"/>
        <v>135606</v>
      </c>
      <c r="O16" s="104">
        <v>0</v>
      </c>
      <c r="P16" s="104">
        <v>0</v>
      </c>
      <c r="Q16" s="104">
        <v>0</v>
      </c>
      <c r="R16" s="104">
        <f t="shared" si="3"/>
        <v>1085606</v>
      </c>
      <c r="S16" s="111">
        <v>9</v>
      </c>
    </row>
    <row r="17" spans="1:19" x14ac:dyDescent="0.2">
      <c r="A17" s="111">
        <v>10</v>
      </c>
      <c r="B17" s="111" t="s">
        <v>117</v>
      </c>
      <c r="C17" s="104">
        <v>0</v>
      </c>
      <c r="D17" s="104">
        <v>8788367</v>
      </c>
      <c r="E17" s="104">
        <v>0</v>
      </c>
      <c r="F17" s="104">
        <f t="shared" si="0"/>
        <v>8788367</v>
      </c>
      <c r="G17" s="104">
        <v>5064510</v>
      </c>
      <c r="H17" s="104">
        <v>0</v>
      </c>
      <c r="I17" s="104">
        <v>1478335</v>
      </c>
      <c r="J17" s="104">
        <f t="shared" si="1"/>
        <v>6542845</v>
      </c>
      <c r="K17" s="104">
        <v>1983225</v>
      </c>
      <c r="L17" s="104">
        <v>0</v>
      </c>
      <c r="M17" s="104">
        <v>148363</v>
      </c>
      <c r="N17" s="104">
        <f t="shared" si="2"/>
        <v>2131588</v>
      </c>
      <c r="O17" s="104">
        <v>0</v>
      </c>
      <c r="P17" s="104">
        <v>0</v>
      </c>
      <c r="Q17" s="104">
        <v>113934</v>
      </c>
      <c r="R17" s="104">
        <f t="shared" si="3"/>
        <v>8788367</v>
      </c>
      <c r="S17" s="111">
        <v>10</v>
      </c>
    </row>
    <row r="18" spans="1:19" x14ac:dyDescent="0.2">
      <c r="A18" s="111">
        <v>11</v>
      </c>
      <c r="B18" s="111" t="s">
        <v>118</v>
      </c>
      <c r="C18" s="104">
        <v>0</v>
      </c>
      <c r="D18" s="104">
        <v>192413</v>
      </c>
      <c r="E18" s="104">
        <v>0</v>
      </c>
      <c r="F18" s="104">
        <f t="shared" si="0"/>
        <v>192413</v>
      </c>
      <c r="G18" s="104">
        <v>0</v>
      </c>
      <c r="H18" s="104">
        <v>0</v>
      </c>
      <c r="I18" s="104">
        <v>100000</v>
      </c>
      <c r="J18" s="104">
        <f t="shared" si="1"/>
        <v>100000</v>
      </c>
      <c r="K18" s="104">
        <v>0</v>
      </c>
      <c r="L18" s="104">
        <v>0</v>
      </c>
      <c r="M18" s="104">
        <v>92413</v>
      </c>
      <c r="N18" s="104">
        <f t="shared" si="2"/>
        <v>92413</v>
      </c>
      <c r="O18" s="104">
        <v>0</v>
      </c>
      <c r="P18" s="104">
        <v>0</v>
      </c>
      <c r="Q18" s="104">
        <v>0</v>
      </c>
      <c r="R18" s="104">
        <f t="shared" si="3"/>
        <v>192413</v>
      </c>
      <c r="S18" s="111">
        <v>11</v>
      </c>
    </row>
    <row r="19" spans="1:19" x14ac:dyDescent="0.2">
      <c r="A19" s="111">
        <v>12</v>
      </c>
      <c r="B19" s="111" t="s">
        <v>119</v>
      </c>
      <c r="C19" s="104">
        <v>0</v>
      </c>
      <c r="D19" s="104">
        <v>3474022</v>
      </c>
      <c r="E19" s="104">
        <v>0</v>
      </c>
      <c r="F19" s="104">
        <f t="shared" si="0"/>
        <v>3474022</v>
      </c>
      <c r="G19" s="104">
        <v>1471930</v>
      </c>
      <c r="H19" s="104">
        <v>0</v>
      </c>
      <c r="I19" s="104">
        <v>678828</v>
      </c>
      <c r="J19" s="104">
        <f t="shared" si="1"/>
        <v>2150758</v>
      </c>
      <c r="K19" s="104">
        <v>622307</v>
      </c>
      <c r="L19" s="104">
        <v>0</v>
      </c>
      <c r="M19" s="104">
        <v>700957</v>
      </c>
      <c r="N19" s="104">
        <f t="shared" si="2"/>
        <v>1323264</v>
      </c>
      <c r="O19" s="104">
        <v>0</v>
      </c>
      <c r="P19" s="104">
        <v>0</v>
      </c>
      <c r="Q19" s="104">
        <v>0</v>
      </c>
      <c r="R19" s="104">
        <f t="shared" si="3"/>
        <v>3474022</v>
      </c>
      <c r="S19" s="111">
        <v>12</v>
      </c>
    </row>
    <row r="20" spans="1:19" x14ac:dyDescent="0.2">
      <c r="A20" s="111">
        <v>13</v>
      </c>
      <c r="B20" s="111" t="s">
        <v>120</v>
      </c>
      <c r="C20" s="104">
        <v>108398</v>
      </c>
      <c r="D20" s="104">
        <v>0</v>
      </c>
      <c r="E20" s="104">
        <v>0</v>
      </c>
      <c r="F20" s="104">
        <f t="shared" si="0"/>
        <v>108398</v>
      </c>
      <c r="G20" s="104">
        <v>479077</v>
      </c>
      <c r="H20" s="104">
        <v>0</v>
      </c>
      <c r="I20" s="104">
        <v>1087722</v>
      </c>
      <c r="J20" s="104">
        <f t="shared" si="1"/>
        <v>1566799</v>
      </c>
      <c r="K20" s="104">
        <v>322159</v>
      </c>
      <c r="L20" s="104">
        <v>0</v>
      </c>
      <c r="M20" s="104">
        <v>281005</v>
      </c>
      <c r="N20" s="104">
        <f t="shared" si="2"/>
        <v>603164</v>
      </c>
      <c r="O20" s="104">
        <v>0</v>
      </c>
      <c r="P20" s="104">
        <v>0</v>
      </c>
      <c r="Q20" s="104">
        <v>0</v>
      </c>
      <c r="R20" s="104">
        <f t="shared" si="3"/>
        <v>2169963</v>
      </c>
      <c r="S20" s="111">
        <v>13</v>
      </c>
    </row>
    <row r="21" spans="1:19" x14ac:dyDescent="0.2">
      <c r="A21" s="111">
        <v>14</v>
      </c>
      <c r="B21" s="111" t="s">
        <v>121</v>
      </c>
      <c r="C21" s="104">
        <v>0</v>
      </c>
      <c r="D21" s="104">
        <v>1751958</v>
      </c>
      <c r="E21" s="104">
        <v>0</v>
      </c>
      <c r="F21" s="104">
        <f t="shared" si="0"/>
        <v>1751958</v>
      </c>
      <c r="G21" s="104">
        <v>1404534</v>
      </c>
      <c r="H21" s="104">
        <v>0</v>
      </c>
      <c r="I21" s="104">
        <v>0</v>
      </c>
      <c r="J21" s="104">
        <f t="shared" si="1"/>
        <v>1404534</v>
      </c>
      <c r="K21" s="104">
        <v>347424</v>
      </c>
      <c r="L21" s="104">
        <v>0</v>
      </c>
      <c r="M21" s="104">
        <v>0</v>
      </c>
      <c r="N21" s="104">
        <f t="shared" si="2"/>
        <v>347424</v>
      </c>
      <c r="O21" s="104">
        <v>0</v>
      </c>
      <c r="P21" s="104">
        <v>0</v>
      </c>
      <c r="Q21" s="104">
        <v>0</v>
      </c>
      <c r="R21" s="104">
        <f t="shared" si="3"/>
        <v>1751958</v>
      </c>
      <c r="S21" s="111">
        <v>14</v>
      </c>
    </row>
    <row r="22" spans="1:19" x14ac:dyDescent="0.2">
      <c r="A22" s="111">
        <v>15</v>
      </c>
      <c r="B22" s="111" t="s">
        <v>122</v>
      </c>
      <c r="C22" s="104">
        <v>422278</v>
      </c>
      <c r="D22" s="104">
        <v>0</v>
      </c>
      <c r="E22" s="104">
        <v>0</v>
      </c>
      <c r="F22" s="104">
        <f t="shared" si="0"/>
        <v>422278</v>
      </c>
      <c r="G22" s="104">
        <v>1795176</v>
      </c>
      <c r="H22" s="104">
        <v>0</v>
      </c>
      <c r="I22" s="104">
        <v>230000</v>
      </c>
      <c r="J22" s="104">
        <f t="shared" si="1"/>
        <v>2025176</v>
      </c>
      <c r="K22" s="104">
        <v>1247443</v>
      </c>
      <c r="L22" s="104">
        <v>0</v>
      </c>
      <c r="M22" s="104">
        <v>318840</v>
      </c>
      <c r="N22" s="104">
        <f t="shared" si="2"/>
        <v>1566283</v>
      </c>
      <c r="O22" s="104">
        <v>0</v>
      </c>
      <c r="P22" s="104">
        <v>0</v>
      </c>
      <c r="Q22" s="104">
        <v>0</v>
      </c>
      <c r="R22" s="104">
        <f t="shared" si="3"/>
        <v>3591459</v>
      </c>
      <c r="S22" s="111">
        <v>15</v>
      </c>
    </row>
    <row r="23" spans="1:19" x14ac:dyDescent="0.2">
      <c r="A23" s="111">
        <v>16</v>
      </c>
      <c r="B23" s="111" t="s">
        <v>123</v>
      </c>
      <c r="C23" s="104">
        <v>0</v>
      </c>
      <c r="D23" s="104">
        <v>0</v>
      </c>
      <c r="E23" s="104">
        <v>0</v>
      </c>
      <c r="F23" s="104">
        <f t="shared" si="0"/>
        <v>0</v>
      </c>
      <c r="G23" s="104">
        <v>1872540</v>
      </c>
      <c r="H23" s="104">
        <v>0</v>
      </c>
      <c r="I23" s="104">
        <v>1865000</v>
      </c>
      <c r="J23" s="104">
        <f t="shared" si="1"/>
        <v>3737540</v>
      </c>
      <c r="K23" s="104">
        <v>412146</v>
      </c>
      <c r="L23" s="104">
        <v>0</v>
      </c>
      <c r="M23" s="104">
        <v>725072</v>
      </c>
      <c r="N23" s="104">
        <f t="shared" si="2"/>
        <v>1137218</v>
      </c>
      <c r="O23" s="104">
        <v>0</v>
      </c>
      <c r="P23" s="104">
        <v>0</v>
      </c>
      <c r="Q23" s="104">
        <v>0</v>
      </c>
      <c r="R23" s="104">
        <f t="shared" si="3"/>
        <v>4874758</v>
      </c>
      <c r="S23" s="111">
        <v>16</v>
      </c>
    </row>
    <row r="24" spans="1:19" x14ac:dyDescent="0.2">
      <c r="A24" s="111">
        <v>17</v>
      </c>
      <c r="B24" s="111" t="s">
        <v>124</v>
      </c>
      <c r="C24" s="104">
        <v>8120632</v>
      </c>
      <c r="D24" s="104">
        <v>0</v>
      </c>
      <c r="E24" s="104">
        <v>0</v>
      </c>
      <c r="F24" s="104">
        <f t="shared" si="0"/>
        <v>8120632</v>
      </c>
      <c r="G24" s="104">
        <v>5377121</v>
      </c>
      <c r="H24" s="104">
        <v>0</v>
      </c>
      <c r="I24" s="104">
        <v>8176947</v>
      </c>
      <c r="J24" s="104">
        <f t="shared" si="1"/>
        <v>13554068</v>
      </c>
      <c r="K24" s="104">
        <v>2367310</v>
      </c>
      <c r="L24" s="104">
        <v>0</v>
      </c>
      <c r="M24" s="104">
        <v>1122962</v>
      </c>
      <c r="N24" s="104">
        <f t="shared" si="2"/>
        <v>3490272</v>
      </c>
      <c r="O24" s="104">
        <v>0</v>
      </c>
      <c r="P24" s="104">
        <v>0</v>
      </c>
      <c r="Q24" s="104">
        <v>202803</v>
      </c>
      <c r="R24" s="104">
        <f t="shared" si="3"/>
        <v>17247143</v>
      </c>
      <c r="S24" s="111">
        <v>17</v>
      </c>
    </row>
    <row r="25" spans="1:19" x14ac:dyDescent="0.2">
      <c r="A25" s="111">
        <v>18</v>
      </c>
      <c r="B25" s="111" t="s">
        <v>125</v>
      </c>
      <c r="C25" s="104">
        <v>633417</v>
      </c>
      <c r="D25" s="104">
        <v>4657034</v>
      </c>
      <c r="E25" s="104">
        <v>0</v>
      </c>
      <c r="F25" s="104">
        <f t="shared" si="0"/>
        <v>5290451</v>
      </c>
      <c r="G25" s="104">
        <v>3460793</v>
      </c>
      <c r="H25" s="104">
        <v>0</v>
      </c>
      <c r="I25" s="104">
        <v>187237</v>
      </c>
      <c r="J25" s="104">
        <f t="shared" si="1"/>
        <v>3648030</v>
      </c>
      <c r="K25" s="104">
        <v>1411692</v>
      </c>
      <c r="L25" s="104">
        <v>0</v>
      </c>
      <c r="M25" s="104">
        <v>230729</v>
      </c>
      <c r="N25" s="104">
        <f t="shared" si="2"/>
        <v>1642421</v>
      </c>
      <c r="O25" s="104">
        <v>0</v>
      </c>
      <c r="P25" s="104">
        <v>0</v>
      </c>
      <c r="Q25" s="104">
        <v>0</v>
      </c>
      <c r="R25" s="104">
        <f t="shared" si="3"/>
        <v>5290451</v>
      </c>
      <c r="S25" s="111">
        <v>18</v>
      </c>
    </row>
    <row r="26" spans="1:19" x14ac:dyDescent="0.2">
      <c r="A26" s="111">
        <v>19</v>
      </c>
      <c r="B26" s="111" t="s">
        <v>126</v>
      </c>
      <c r="C26" s="104">
        <v>0</v>
      </c>
      <c r="D26" s="104">
        <v>0</v>
      </c>
      <c r="E26" s="104">
        <v>0</v>
      </c>
      <c r="F26" s="104">
        <f t="shared" si="0"/>
        <v>0</v>
      </c>
      <c r="G26" s="104">
        <v>0</v>
      </c>
      <c r="H26" s="104">
        <v>0</v>
      </c>
      <c r="I26" s="104">
        <v>506301</v>
      </c>
      <c r="J26" s="104">
        <f t="shared" si="1"/>
        <v>506301</v>
      </c>
      <c r="K26" s="104">
        <v>0</v>
      </c>
      <c r="L26" s="104">
        <v>0</v>
      </c>
      <c r="M26" s="104">
        <v>40026</v>
      </c>
      <c r="N26" s="104">
        <f t="shared" si="2"/>
        <v>40026</v>
      </c>
      <c r="O26" s="104">
        <v>0</v>
      </c>
      <c r="P26" s="104">
        <v>0</v>
      </c>
      <c r="Q26" s="104">
        <v>0</v>
      </c>
      <c r="R26" s="104">
        <f t="shared" si="3"/>
        <v>546327</v>
      </c>
      <c r="S26" s="111">
        <v>19</v>
      </c>
    </row>
    <row r="27" spans="1:19" x14ac:dyDescent="0.2">
      <c r="A27" s="111">
        <v>20</v>
      </c>
      <c r="B27" s="111" t="s">
        <v>127</v>
      </c>
      <c r="C27" s="104">
        <v>0</v>
      </c>
      <c r="D27" s="104">
        <v>0</v>
      </c>
      <c r="E27" s="104">
        <v>0</v>
      </c>
      <c r="F27" s="104">
        <f t="shared" si="0"/>
        <v>0</v>
      </c>
      <c r="G27" s="104">
        <v>184973</v>
      </c>
      <c r="H27" s="104">
        <v>0</v>
      </c>
      <c r="I27" s="104">
        <v>85000</v>
      </c>
      <c r="J27" s="104">
        <f t="shared" si="1"/>
        <v>269973</v>
      </c>
      <c r="K27" s="104">
        <v>34827</v>
      </c>
      <c r="L27" s="104">
        <v>0</v>
      </c>
      <c r="M27" s="104">
        <v>469828</v>
      </c>
      <c r="N27" s="104">
        <f t="shared" si="2"/>
        <v>504655</v>
      </c>
      <c r="O27" s="104">
        <v>0</v>
      </c>
      <c r="P27" s="104">
        <v>0</v>
      </c>
      <c r="Q27" s="104">
        <v>0</v>
      </c>
      <c r="R27" s="104">
        <f t="shared" si="3"/>
        <v>774628</v>
      </c>
      <c r="S27" s="111">
        <v>20</v>
      </c>
    </row>
    <row r="28" spans="1:19" x14ac:dyDescent="0.2">
      <c r="A28" s="111">
        <v>21</v>
      </c>
      <c r="B28" s="111" t="s">
        <v>128</v>
      </c>
      <c r="C28" s="104">
        <v>20223913</v>
      </c>
      <c r="D28" s="104">
        <v>65203392</v>
      </c>
      <c r="E28" s="104">
        <v>0</v>
      </c>
      <c r="F28" s="104">
        <f t="shared" si="0"/>
        <v>85427305</v>
      </c>
      <c r="G28" s="104">
        <v>47253215</v>
      </c>
      <c r="H28" s="104">
        <v>4875277</v>
      </c>
      <c r="I28" s="104">
        <v>14661795</v>
      </c>
      <c r="J28" s="104">
        <f t="shared" si="1"/>
        <v>66790287</v>
      </c>
      <c r="K28" s="104">
        <v>12319426</v>
      </c>
      <c r="L28" s="104">
        <v>1098033</v>
      </c>
      <c r="M28" s="104">
        <v>4536116</v>
      </c>
      <c r="N28" s="104">
        <f t="shared" si="2"/>
        <v>17953575</v>
      </c>
      <c r="O28" s="104">
        <v>0</v>
      </c>
      <c r="P28" s="104">
        <v>0</v>
      </c>
      <c r="Q28" s="104">
        <v>683443</v>
      </c>
      <c r="R28" s="104">
        <f t="shared" si="3"/>
        <v>85427305</v>
      </c>
      <c r="S28" s="111">
        <v>21</v>
      </c>
    </row>
    <row r="29" spans="1:19" x14ac:dyDescent="0.2">
      <c r="A29" s="111">
        <v>22</v>
      </c>
      <c r="B29" s="111" t="s">
        <v>129</v>
      </c>
      <c r="C29" s="104">
        <v>181601</v>
      </c>
      <c r="D29" s="104">
        <v>3885210</v>
      </c>
      <c r="E29" s="104">
        <v>0</v>
      </c>
      <c r="F29" s="104">
        <f t="shared" si="0"/>
        <v>4066811</v>
      </c>
      <c r="G29" s="104">
        <v>2566110</v>
      </c>
      <c r="H29" s="104">
        <v>0</v>
      </c>
      <c r="I29" s="104">
        <v>81328</v>
      </c>
      <c r="J29" s="104">
        <f t="shared" si="1"/>
        <v>2647438</v>
      </c>
      <c r="K29" s="104">
        <v>1249001</v>
      </c>
      <c r="L29" s="104">
        <v>0</v>
      </c>
      <c r="M29" s="104">
        <v>170372</v>
      </c>
      <c r="N29" s="104">
        <f t="shared" si="2"/>
        <v>1419373</v>
      </c>
      <c r="O29" s="104">
        <v>0</v>
      </c>
      <c r="P29" s="104">
        <v>0</v>
      </c>
      <c r="Q29" s="104">
        <v>0</v>
      </c>
      <c r="R29" s="104">
        <f t="shared" si="3"/>
        <v>4066811</v>
      </c>
      <c r="S29" s="111">
        <v>22</v>
      </c>
    </row>
    <row r="30" spans="1:19" x14ac:dyDescent="0.2">
      <c r="A30" s="111">
        <v>23</v>
      </c>
      <c r="B30" s="111" t="s">
        <v>130</v>
      </c>
      <c r="C30" s="104">
        <v>0</v>
      </c>
      <c r="D30" s="104">
        <v>506021</v>
      </c>
      <c r="E30" s="104">
        <v>0</v>
      </c>
      <c r="F30" s="104">
        <f t="shared" si="0"/>
        <v>506021</v>
      </c>
      <c r="G30" s="104">
        <v>267454</v>
      </c>
      <c r="H30" s="104">
        <v>0</v>
      </c>
      <c r="I30" s="104">
        <v>109445</v>
      </c>
      <c r="J30" s="104">
        <f t="shared" si="1"/>
        <v>376899</v>
      </c>
      <c r="K30" s="104">
        <v>91046</v>
      </c>
      <c r="L30" s="104">
        <v>0</v>
      </c>
      <c r="M30" s="104">
        <v>38076</v>
      </c>
      <c r="N30" s="104">
        <f t="shared" si="2"/>
        <v>129122</v>
      </c>
      <c r="O30" s="104">
        <v>0</v>
      </c>
      <c r="P30" s="104">
        <v>0</v>
      </c>
      <c r="Q30" s="104">
        <v>0</v>
      </c>
      <c r="R30" s="104">
        <f t="shared" si="3"/>
        <v>506021</v>
      </c>
      <c r="S30" s="111">
        <v>23</v>
      </c>
    </row>
    <row r="31" spans="1:19" x14ac:dyDescent="0.2">
      <c r="A31" s="111">
        <v>24</v>
      </c>
      <c r="B31" s="111" t="s">
        <v>131</v>
      </c>
      <c r="C31" s="104">
        <v>41682</v>
      </c>
      <c r="D31" s="104">
        <v>9458943</v>
      </c>
      <c r="E31" s="104">
        <v>0</v>
      </c>
      <c r="F31" s="104">
        <f t="shared" si="0"/>
        <v>9500625</v>
      </c>
      <c r="G31" s="104">
        <v>5086512</v>
      </c>
      <c r="H31" s="104">
        <v>0</v>
      </c>
      <c r="I31" s="104">
        <v>1229871</v>
      </c>
      <c r="J31" s="104">
        <f t="shared" si="1"/>
        <v>6316383</v>
      </c>
      <c r="K31" s="104">
        <v>2793523</v>
      </c>
      <c r="L31" s="104">
        <v>0</v>
      </c>
      <c r="M31" s="104">
        <v>390719</v>
      </c>
      <c r="N31" s="104">
        <f t="shared" si="2"/>
        <v>3184242</v>
      </c>
      <c r="O31" s="104">
        <v>0</v>
      </c>
      <c r="P31" s="104">
        <v>0</v>
      </c>
      <c r="Q31" s="104">
        <v>0</v>
      </c>
      <c r="R31" s="104">
        <f t="shared" si="3"/>
        <v>9500625</v>
      </c>
      <c r="S31" s="111">
        <v>24</v>
      </c>
    </row>
    <row r="32" spans="1:19" x14ac:dyDescent="0.2">
      <c r="A32" s="111">
        <v>25</v>
      </c>
      <c r="B32" s="111" t="s">
        <v>132</v>
      </c>
      <c r="C32" s="104">
        <v>17301562</v>
      </c>
      <c r="D32" s="104">
        <v>2296169</v>
      </c>
      <c r="E32" s="104">
        <v>0</v>
      </c>
      <c r="F32" s="104">
        <f t="shared" si="0"/>
        <v>19597731</v>
      </c>
      <c r="G32" s="104">
        <v>18171098</v>
      </c>
      <c r="H32" s="104">
        <v>0</v>
      </c>
      <c r="I32" s="104">
        <v>340000</v>
      </c>
      <c r="J32" s="104">
        <f t="shared" si="1"/>
        <v>18511098</v>
      </c>
      <c r="K32" s="104">
        <v>1052846</v>
      </c>
      <c r="L32" s="104">
        <v>0</v>
      </c>
      <c r="M32" s="104">
        <v>33787</v>
      </c>
      <c r="N32" s="104">
        <f t="shared" si="2"/>
        <v>1086633</v>
      </c>
      <c r="O32" s="104">
        <v>0</v>
      </c>
      <c r="P32" s="104">
        <v>0</v>
      </c>
      <c r="Q32" s="104">
        <v>0</v>
      </c>
      <c r="R32" s="104">
        <f t="shared" si="3"/>
        <v>19597731</v>
      </c>
      <c r="S32" s="111">
        <v>25</v>
      </c>
    </row>
    <row r="33" spans="1:19" x14ac:dyDescent="0.2">
      <c r="A33" s="111">
        <v>26</v>
      </c>
      <c r="B33" s="111" t="s">
        <v>133</v>
      </c>
      <c r="C33" s="104">
        <v>0</v>
      </c>
      <c r="D33" s="104">
        <v>28651475</v>
      </c>
      <c r="E33" s="104">
        <v>0</v>
      </c>
      <c r="F33" s="104">
        <f t="shared" si="0"/>
        <v>28651475</v>
      </c>
      <c r="G33" s="104">
        <v>27094562</v>
      </c>
      <c r="H33" s="104">
        <v>0</v>
      </c>
      <c r="I33" s="104">
        <v>567161</v>
      </c>
      <c r="J33" s="104">
        <f t="shared" si="1"/>
        <v>27661723</v>
      </c>
      <c r="K33" s="104">
        <v>538015</v>
      </c>
      <c r="L33" s="104">
        <v>0</v>
      </c>
      <c r="M33" s="104">
        <v>451737</v>
      </c>
      <c r="N33" s="104">
        <f t="shared" si="2"/>
        <v>989752</v>
      </c>
      <c r="O33" s="104">
        <v>0</v>
      </c>
      <c r="P33" s="104">
        <v>0</v>
      </c>
      <c r="Q33" s="104">
        <v>0</v>
      </c>
      <c r="R33" s="104">
        <f t="shared" si="3"/>
        <v>28651475</v>
      </c>
      <c r="S33" s="111">
        <v>26</v>
      </c>
    </row>
    <row r="34" spans="1:19" x14ac:dyDescent="0.2">
      <c r="A34" s="111">
        <v>27</v>
      </c>
      <c r="B34" s="111" t="s">
        <v>134</v>
      </c>
      <c r="C34" s="104">
        <v>0</v>
      </c>
      <c r="D34" s="104">
        <v>6859381</v>
      </c>
      <c r="E34" s="104">
        <v>0</v>
      </c>
      <c r="F34" s="104">
        <f t="shared" si="0"/>
        <v>6859381</v>
      </c>
      <c r="G34" s="104">
        <v>3455776</v>
      </c>
      <c r="H34" s="104">
        <v>0</v>
      </c>
      <c r="I34" s="104">
        <v>876071</v>
      </c>
      <c r="J34" s="104">
        <f t="shared" si="1"/>
        <v>4331847</v>
      </c>
      <c r="K34" s="104">
        <v>1936179</v>
      </c>
      <c r="L34" s="104">
        <v>0</v>
      </c>
      <c r="M34" s="104">
        <v>763012</v>
      </c>
      <c r="N34" s="104">
        <f t="shared" si="2"/>
        <v>2699191</v>
      </c>
      <c r="O34" s="104">
        <v>0</v>
      </c>
      <c r="P34" s="104">
        <v>0</v>
      </c>
      <c r="Q34" s="104">
        <v>662461</v>
      </c>
      <c r="R34" s="104">
        <f t="shared" si="3"/>
        <v>7693499</v>
      </c>
      <c r="S34" s="111">
        <v>27</v>
      </c>
    </row>
    <row r="35" spans="1:19" x14ac:dyDescent="0.2">
      <c r="A35" s="111">
        <v>28</v>
      </c>
      <c r="B35" s="111" t="s">
        <v>135</v>
      </c>
      <c r="C35" s="104">
        <v>0</v>
      </c>
      <c r="D35" s="104">
        <v>0</v>
      </c>
      <c r="E35" s="104">
        <v>0</v>
      </c>
      <c r="F35" s="104">
        <f t="shared" si="0"/>
        <v>0</v>
      </c>
      <c r="G35" s="104">
        <v>1033944</v>
      </c>
      <c r="H35" s="104">
        <v>0</v>
      </c>
      <c r="I35" s="104">
        <v>1126252</v>
      </c>
      <c r="J35" s="104">
        <f t="shared" si="1"/>
        <v>2160196</v>
      </c>
      <c r="K35" s="104">
        <v>833867</v>
      </c>
      <c r="L35" s="104">
        <v>0</v>
      </c>
      <c r="M35" s="104">
        <v>686821</v>
      </c>
      <c r="N35" s="104">
        <f t="shared" si="2"/>
        <v>1520688</v>
      </c>
      <c r="O35" s="104">
        <v>0</v>
      </c>
      <c r="P35" s="104">
        <v>0</v>
      </c>
      <c r="Q35" s="104">
        <v>0</v>
      </c>
      <c r="R35" s="104">
        <f t="shared" si="3"/>
        <v>3680884</v>
      </c>
      <c r="S35" s="111">
        <v>28</v>
      </c>
    </row>
    <row r="36" spans="1:19" x14ac:dyDescent="0.2">
      <c r="A36" s="111">
        <v>29</v>
      </c>
      <c r="B36" s="111" t="s">
        <v>78</v>
      </c>
      <c r="C36" s="104">
        <v>2838536</v>
      </c>
      <c r="D36" s="104">
        <v>397356549</v>
      </c>
      <c r="E36" s="104">
        <v>38466</v>
      </c>
      <c r="F36" s="104">
        <f t="shared" si="0"/>
        <v>400233551</v>
      </c>
      <c r="G36" s="104">
        <v>135126270</v>
      </c>
      <c r="H36" s="104">
        <v>21634000</v>
      </c>
      <c r="I36" s="104">
        <v>87712278</v>
      </c>
      <c r="J36" s="104">
        <f t="shared" si="1"/>
        <v>244472548</v>
      </c>
      <c r="K36" s="104">
        <v>62248958</v>
      </c>
      <c r="L36" s="104">
        <v>12315331</v>
      </c>
      <c r="M36" s="104">
        <v>60653663</v>
      </c>
      <c r="N36" s="104">
        <f t="shared" si="2"/>
        <v>135217952</v>
      </c>
      <c r="O36" s="104">
        <v>0</v>
      </c>
      <c r="P36" s="104">
        <v>13076233</v>
      </c>
      <c r="Q36" s="104">
        <v>2546246</v>
      </c>
      <c r="R36" s="104">
        <f t="shared" si="3"/>
        <v>395312979</v>
      </c>
      <c r="S36" s="111">
        <v>29</v>
      </c>
    </row>
    <row r="37" spans="1:19" x14ac:dyDescent="0.2">
      <c r="A37" s="111">
        <v>30</v>
      </c>
      <c r="B37" s="111" t="s">
        <v>136</v>
      </c>
      <c r="C37" s="104">
        <v>4025955</v>
      </c>
      <c r="D37" s="104">
        <v>13458886</v>
      </c>
      <c r="E37" s="104">
        <v>0</v>
      </c>
      <c r="F37" s="104">
        <f t="shared" si="0"/>
        <v>17484841</v>
      </c>
      <c r="G37" s="104">
        <v>7547846</v>
      </c>
      <c r="H37" s="104">
        <v>0</v>
      </c>
      <c r="I37" s="104">
        <v>2279312</v>
      </c>
      <c r="J37" s="104">
        <f t="shared" si="1"/>
        <v>9827158</v>
      </c>
      <c r="K37" s="104">
        <v>3459020</v>
      </c>
      <c r="L37" s="104">
        <v>0</v>
      </c>
      <c r="M37" s="104">
        <v>713900</v>
      </c>
      <c r="N37" s="104">
        <f t="shared" si="2"/>
        <v>4172920</v>
      </c>
      <c r="O37" s="104">
        <v>0</v>
      </c>
      <c r="P37" s="104">
        <v>0</v>
      </c>
      <c r="Q37" s="104">
        <v>3484763</v>
      </c>
      <c r="R37" s="104">
        <f t="shared" si="3"/>
        <v>17484841</v>
      </c>
      <c r="S37" s="111">
        <v>30</v>
      </c>
    </row>
    <row r="38" spans="1:19" x14ac:dyDescent="0.2">
      <c r="A38" s="111">
        <v>31</v>
      </c>
      <c r="B38" s="111" t="s">
        <v>137</v>
      </c>
      <c r="C38" s="104">
        <v>2645000</v>
      </c>
      <c r="D38" s="104">
        <v>3472975</v>
      </c>
      <c r="E38" s="104">
        <v>0</v>
      </c>
      <c r="F38" s="104">
        <f t="shared" si="0"/>
        <v>6117975</v>
      </c>
      <c r="G38" s="104">
        <v>1433992</v>
      </c>
      <c r="H38" s="104">
        <v>0</v>
      </c>
      <c r="I38" s="104">
        <v>1547581</v>
      </c>
      <c r="J38" s="104">
        <f t="shared" si="1"/>
        <v>2981573</v>
      </c>
      <c r="K38" s="104">
        <v>318415</v>
      </c>
      <c r="L38" s="104">
        <v>0</v>
      </c>
      <c r="M38" s="104">
        <v>165929</v>
      </c>
      <c r="N38" s="104">
        <f t="shared" si="2"/>
        <v>484344</v>
      </c>
      <c r="O38" s="104">
        <v>0</v>
      </c>
      <c r="P38" s="104">
        <v>0</v>
      </c>
      <c r="Q38" s="104">
        <v>955432</v>
      </c>
      <c r="R38" s="104">
        <f t="shared" si="3"/>
        <v>4421349</v>
      </c>
      <c r="S38" s="111">
        <v>31</v>
      </c>
    </row>
    <row r="39" spans="1:19" x14ac:dyDescent="0.2">
      <c r="A39" s="111">
        <v>32</v>
      </c>
      <c r="B39" s="111" t="s">
        <v>138</v>
      </c>
      <c r="C39" s="104">
        <v>0</v>
      </c>
      <c r="D39" s="104">
        <v>7502749</v>
      </c>
      <c r="E39" s="104">
        <v>0</v>
      </c>
      <c r="F39" s="104">
        <f t="shared" si="0"/>
        <v>7502749</v>
      </c>
      <c r="G39" s="104">
        <v>10941331</v>
      </c>
      <c r="H39" s="104">
        <v>0</v>
      </c>
      <c r="I39" s="104">
        <v>446158</v>
      </c>
      <c r="J39" s="104">
        <f t="shared" si="1"/>
        <v>11387489</v>
      </c>
      <c r="K39" s="104">
        <v>3339242</v>
      </c>
      <c r="L39" s="104">
        <v>0</v>
      </c>
      <c r="M39" s="104">
        <v>162583</v>
      </c>
      <c r="N39" s="104">
        <f t="shared" si="2"/>
        <v>3501825</v>
      </c>
      <c r="O39" s="104">
        <v>0</v>
      </c>
      <c r="P39" s="104">
        <v>0</v>
      </c>
      <c r="Q39" s="104">
        <v>272142</v>
      </c>
      <c r="R39" s="104">
        <f t="shared" si="3"/>
        <v>15161456</v>
      </c>
      <c r="S39" s="111">
        <v>32</v>
      </c>
    </row>
    <row r="40" spans="1:19" x14ac:dyDescent="0.2">
      <c r="A40" s="111">
        <v>33</v>
      </c>
      <c r="B40" s="111" t="s">
        <v>80</v>
      </c>
      <c r="C40" s="104">
        <v>12863000</v>
      </c>
      <c r="D40" s="104">
        <v>0</v>
      </c>
      <c r="E40" s="104">
        <v>0</v>
      </c>
      <c r="F40" s="104">
        <f t="shared" si="0"/>
        <v>12863000</v>
      </c>
      <c r="G40" s="104">
        <v>4209444</v>
      </c>
      <c r="H40" s="104">
        <v>0</v>
      </c>
      <c r="I40" s="104">
        <v>13160139</v>
      </c>
      <c r="J40" s="104">
        <f t="shared" si="1"/>
        <v>17369583</v>
      </c>
      <c r="K40" s="104">
        <v>425272</v>
      </c>
      <c r="L40" s="104">
        <v>0</v>
      </c>
      <c r="M40" s="104">
        <v>628150</v>
      </c>
      <c r="N40" s="104">
        <f t="shared" si="2"/>
        <v>1053422</v>
      </c>
      <c r="O40" s="104">
        <v>0</v>
      </c>
      <c r="P40" s="104">
        <v>0</v>
      </c>
      <c r="Q40" s="104">
        <v>246657</v>
      </c>
      <c r="R40" s="104">
        <f t="shared" si="3"/>
        <v>18669662</v>
      </c>
      <c r="S40" s="111">
        <v>33</v>
      </c>
    </row>
    <row r="41" spans="1:19" x14ac:dyDescent="0.2">
      <c r="A41" s="111">
        <v>34</v>
      </c>
      <c r="B41" s="111" t="s">
        <v>139</v>
      </c>
      <c r="C41" s="104">
        <v>371715</v>
      </c>
      <c r="D41" s="104">
        <v>15972475</v>
      </c>
      <c r="E41" s="104">
        <v>0</v>
      </c>
      <c r="F41" s="104">
        <f t="shared" si="0"/>
        <v>16344190</v>
      </c>
      <c r="G41" s="104">
        <v>10863296</v>
      </c>
      <c r="H41" s="104">
        <v>0</v>
      </c>
      <c r="I41" s="104">
        <v>1478875</v>
      </c>
      <c r="J41" s="104">
        <f t="shared" si="1"/>
        <v>12342171</v>
      </c>
      <c r="K41" s="104">
        <v>5564304</v>
      </c>
      <c r="L41" s="104">
        <v>0</v>
      </c>
      <c r="M41" s="104">
        <v>1506029</v>
      </c>
      <c r="N41" s="104">
        <f t="shared" si="2"/>
        <v>7070333</v>
      </c>
      <c r="O41" s="104">
        <v>0</v>
      </c>
      <c r="P41" s="104">
        <v>0</v>
      </c>
      <c r="Q41" s="104">
        <v>0</v>
      </c>
      <c r="R41" s="104">
        <f t="shared" si="3"/>
        <v>19412504</v>
      </c>
      <c r="S41" s="111">
        <v>34</v>
      </c>
    </row>
    <row r="42" spans="1:19" x14ac:dyDescent="0.2">
      <c r="A42" s="111">
        <v>35</v>
      </c>
      <c r="B42" s="111" t="s">
        <v>140</v>
      </c>
      <c r="C42" s="104">
        <v>0</v>
      </c>
      <c r="D42" s="104">
        <v>2436804</v>
      </c>
      <c r="E42" s="104">
        <v>0</v>
      </c>
      <c r="F42" s="104">
        <f t="shared" si="0"/>
        <v>2436804</v>
      </c>
      <c r="G42" s="104">
        <v>1316547</v>
      </c>
      <c r="H42" s="104">
        <v>0</v>
      </c>
      <c r="I42" s="104">
        <v>212624</v>
      </c>
      <c r="J42" s="104">
        <f t="shared" si="1"/>
        <v>1529171</v>
      </c>
      <c r="K42" s="104">
        <v>716794</v>
      </c>
      <c r="L42" s="104">
        <v>0</v>
      </c>
      <c r="M42" s="104">
        <v>190839</v>
      </c>
      <c r="N42" s="104">
        <f t="shared" si="2"/>
        <v>907633</v>
      </c>
      <c r="O42" s="104">
        <v>0</v>
      </c>
      <c r="P42" s="104">
        <v>0</v>
      </c>
      <c r="Q42" s="104">
        <v>0</v>
      </c>
      <c r="R42" s="104">
        <f t="shared" si="3"/>
        <v>2436804</v>
      </c>
      <c r="S42" s="111">
        <v>35</v>
      </c>
    </row>
    <row r="43" spans="1:19" x14ac:dyDescent="0.2">
      <c r="A43" s="111">
        <v>36</v>
      </c>
      <c r="B43" s="111" t="s">
        <v>141</v>
      </c>
      <c r="C43" s="104">
        <v>234275</v>
      </c>
      <c r="D43" s="104">
        <v>0</v>
      </c>
      <c r="E43" s="104">
        <v>0</v>
      </c>
      <c r="F43" s="104">
        <f t="shared" si="0"/>
        <v>234275</v>
      </c>
      <c r="G43" s="104">
        <v>0</v>
      </c>
      <c r="H43" s="104">
        <v>0</v>
      </c>
      <c r="I43" s="104">
        <v>4186313</v>
      </c>
      <c r="J43" s="104">
        <f t="shared" si="1"/>
        <v>4186313</v>
      </c>
      <c r="K43" s="104">
        <v>0</v>
      </c>
      <c r="L43" s="104">
        <v>0</v>
      </c>
      <c r="M43" s="104">
        <v>1751399</v>
      </c>
      <c r="N43" s="104">
        <f t="shared" si="2"/>
        <v>1751399</v>
      </c>
      <c r="O43" s="104">
        <v>0</v>
      </c>
      <c r="P43" s="104">
        <v>0</v>
      </c>
      <c r="Q43" s="104">
        <v>0</v>
      </c>
      <c r="R43" s="104">
        <f t="shared" si="3"/>
        <v>5937712</v>
      </c>
      <c r="S43" s="111">
        <v>36</v>
      </c>
    </row>
    <row r="44" spans="1:19" x14ac:dyDescent="0.2">
      <c r="A44" s="111">
        <v>37</v>
      </c>
      <c r="B44" s="111" t="s">
        <v>142</v>
      </c>
      <c r="C44" s="104">
        <v>0</v>
      </c>
      <c r="D44" s="104">
        <v>2454858</v>
      </c>
      <c r="E44" s="104">
        <v>0</v>
      </c>
      <c r="F44" s="104">
        <f t="shared" si="0"/>
        <v>2454858</v>
      </c>
      <c r="G44" s="104">
        <v>1836296</v>
      </c>
      <c r="H44" s="104">
        <v>0</v>
      </c>
      <c r="I44" s="104">
        <v>618562</v>
      </c>
      <c r="J44" s="104">
        <f t="shared" si="1"/>
        <v>2454858</v>
      </c>
      <c r="K44" s="104">
        <v>511795</v>
      </c>
      <c r="L44" s="104">
        <v>0</v>
      </c>
      <c r="M44" s="104">
        <v>95877</v>
      </c>
      <c r="N44" s="104">
        <f t="shared" si="2"/>
        <v>607672</v>
      </c>
      <c r="O44" s="104">
        <v>0</v>
      </c>
      <c r="P44" s="104">
        <v>0</v>
      </c>
      <c r="Q44" s="104">
        <v>0</v>
      </c>
      <c r="R44" s="104">
        <f t="shared" si="3"/>
        <v>3062530</v>
      </c>
      <c r="S44" s="111">
        <v>37</v>
      </c>
    </row>
    <row r="45" spans="1:19" x14ac:dyDescent="0.2">
      <c r="A45" s="111">
        <v>38</v>
      </c>
      <c r="B45" s="111" t="s">
        <v>143</v>
      </c>
      <c r="C45" s="104">
        <v>0</v>
      </c>
      <c r="D45" s="104">
        <v>1343950</v>
      </c>
      <c r="E45" s="104">
        <v>0</v>
      </c>
      <c r="F45" s="104">
        <f t="shared" si="0"/>
        <v>1343950</v>
      </c>
      <c r="G45" s="104">
        <v>642252</v>
      </c>
      <c r="H45" s="104">
        <v>0</v>
      </c>
      <c r="I45" s="104">
        <v>13616</v>
      </c>
      <c r="J45" s="104">
        <f t="shared" si="1"/>
        <v>655868</v>
      </c>
      <c r="K45" s="104">
        <v>666911</v>
      </c>
      <c r="L45" s="104">
        <v>0</v>
      </c>
      <c r="M45" s="104">
        <v>21171</v>
      </c>
      <c r="N45" s="104">
        <f t="shared" si="2"/>
        <v>688082</v>
      </c>
      <c r="O45" s="104">
        <v>0</v>
      </c>
      <c r="P45" s="104">
        <v>0</v>
      </c>
      <c r="Q45" s="104">
        <v>0</v>
      </c>
      <c r="R45" s="104">
        <f t="shared" si="3"/>
        <v>1343950</v>
      </c>
      <c r="S45" s="111">
        <v>38</v>
      </c>
    </row>
    <row r="46" spans="1:19" x14ac:dyDescent="0.2">
      <c r="A46" s="111">
        <v>39</v>
      </c>
      <c r="B46" s="111" t="s">
        <v>144</v>
      </c>
      <c r="C46" s="104">
        <v>1764629</v>
      </c>
      <c r="D46" s="104">
        <v>4742084</v>
      </c>
      <c r="E46" s="104">
        <v>0</v>
      </c>
      <c r="F46" s="104">
        <f t="shared" si="0"/>
        <v>6506713</v>
      </c>
      <c r="G46" s="104">
        <v>1568156</v>
      </c>
      <c r="H46" s="104">
        <v>0</v>
      </c>
      <c r="I46" s="104">
        <v>2915492</v>
      </c>
      <c r="J46" s="104">
        <f t="shared" si="1"/>
        <v>4483648</v>
      </c>
      <c r="K46" s="104">
        <v>575660</v>
      </c>
      <c r="L46" s="104">
        <v>0</v>
      </c>
      <c r="M46" s="104">
        <v>946287</v>
      </c>
      <c r="N46" s="104">
        <f t="shared" si="2"/>
        <v>1521947</v>
      </c>
      <c r="O46" s="104">
        <v>0</v>
      </c>
      <c r="P46" s="104">
        <v>0</v>
      </c>
      <c r="Q46" s="104">
        <v>54175</v>
      </c>
      <c r="R46" s="104">
        <f t="shared" si="3"/>
        <v>6059770</v>
      </c>
      <c r="S46" s="111">
        <v>39</v>
      </c>
    </row>
    <row r="47" spans="1:19" x14ac:dyDescent="0.2">
      <c r="A47" s="111">
        <v>40</v>
      </c>
      <c r="B47" s="111" t="s">
        <v>145</v>
      </c>
      <c r="C47" s="112">
        <v>0</v>
      </c>
      <c r="D47" s="112">
        <v>3480694</v>
      </c>
      <c r="E47" s="112">
        <v>0</v>
      </c>
      <c r="F47" s="112">
        <f t="shared" si="0"/>
        <v>3480694</v>
      </c>
      <c r="G47" s="112">
        <v>1556971</v>
      </c>
      <c r="H47" s="112">
        <v>0</v>
      </c>
      <c r="I47" s="112">
        <v>846748</v>
      </c>
      <c r="J47" s="112">
        <f t="shared" si="1"/>
        <v>2403719</v>
      </c>
      <c r="K47" s="112">
        <v>366494</v>
      </c>
      <c r="L47" s="112">
        <v>0</v>
      </c>
      <c r="M47" s="112">
        <v>710481</v>
      </c>
      <c r="N47" s="112">
        <f t="shared" si="2"/>
        <v>1076975</v>
      </c>
      <c r="O47" s="112">
        <v>0</v>
      </c>
      <c r="P47" s="112">
        <v>0</v>
      </c>
      <c r="Q47" s="112">
        <v>0</v>
      </c>
      <c r="R47" s="112">
        <f t="shared" si="3"/>
        <v>3480694</v>
      </c>
      <c r="S47" s="111">
        <v>40</v>
      </c>
    </row>
    <row r="48" spans="1:19" x14ac:dyDescent="0.2">
      <c r="A48" s="111">
        <v>41</v>
      </c>
      <c r="B48" s="111" t="s">
        <v>146</v>
      </c>
      <c r="C48" s="104">
        <v>0</v>
      </c>
      <c r="D48" s="104">
        <v>0</v>
      </c>
      <c r="E48" s="104">
        <v>0</v>
      </c>
      <c r="F48" s="104">
        <f t="shared" si="0"/>
        <v>0</v>
      </c>
      <c r="G48" s="104">
        <v>3282666</v>
      </c>
      <c r="H48" s="104">
        <v>0</v>
      </c>
      <c r="I48" s="104">
        <v>394645</v>
      </c>
      <c r="J48" s="104">
        <f t="shared" si="1"/>
        <v>3677311</v>
      </c>
      <c r="K48" s="104">
        <v>1709010</v>
      </c>
      <c r="L48" s="104">
        <v>0</v>
      </c>
      <c r="M48" s="104">
        <v>663198</v>
      </c>
      <c r="N48" s="104">
        <f t="shared" si="2"/>
        <v>2372208</v>
      </c>
      <c r="O48" s="104">
        <v>0</v>
      </c>
      <c r="P48" s="104">
        <v>0</v>
      </c>
      <c r="Q48" s="104">
        <v>0</v>
      </c>
      <c r="R48" s="104">
        <f t="shared" si="3"/>
        <v>6049519</v>
      </c>
      <c r="S48" s="111">
        <v>41</v>
      </c>
    </row>
    <row r="49" spans="1:19" x14ac:dyDescent="0.2">
      <c r="A49" s="111">
        <v>42</v>
      </c>
      <c r="B49" s="111" t="s">
        <v>147</v>
      </c>
      <c r="C49" s="104">
        <v>355677</v>
      </c>
      <c r="D49" s="104">
        <v>19495058</v>
      </c>
      <c r="E49" s="104">
        <v>0</v>
      </c>
      <c r="F49" s="104">
        <f t="shared" si="0"/>
        <v>19850735</v>
      </c>
      <c r="G49" s="104">
        <v>9609391</v>
      </c>
      <c r="H49" s="104">
        <v>0</v>
      </c>
      <c r="I49" s="104">
        <v>3179246</v>
      </c>
      <c r="J49" s="104">
        <f t="shared" si="1"/>
        <v>12788637</v>
      </c>
      <c r="K49" s="104">
        <v>3538861</v>
      </c>
      <c r="L49" s="104">
        <v>0</v>
      </c>
      <c r="M49" s="104">
        <v>3208981</v>
      </c>
      <c r="N49" s="104">
        <f t="shared" si="2"/>
        <v>6747842</v>
      </c>
      <c r="O49" s="104">
        <v>0</v>
      </c>
      <c r="P49" s="104">
        <v>0</v>
      </c>
      <c r="Q49" s="104">
        <v>56256</v>
      </c>
      <c r="R49" s="104">
        <f t="shared" si="3"/>
        <v>19592735</v>
      </c>
      <c r="S49" s="111">
        <v>42</v>
      </c>
    </row>
    <row r="50" spans="1:19" x14ac:dyDescent="0.2">
      <c r="A50" s="111">
        <v>43</v>
      </c>
      <c r="B50" s="111" t="s">
        <v>148</v>
      </c>
      <c r="C50" s="104">
        <v>61776661</v>
      </c>
      <c r="D50" s="104">
        <v>69847728</v>
      </c>
      <c r="E50" s="104">
        <v>0</v>
      </c>
      <c r="F50" s="104">
        <f t="shared" si="0"/>
        <v>131624389</v>
      </c>
      <c r="G50" s="104">
        <v>11880216</v>
      </c>
      <c r="H50" s="104">
        <v>2462816</v>
      </c>
      <c r="I50" s="104">
        <v>100886469</v>
      </c>
      <c r="J50" s="104">
        <f t="shared" si="1"/>
        <v>115229501</v>
      </c>
      <c r="K50" s="104">
        <v>167040</v>
      </c>
      <c r="L50" s="104">
        <v>1030363</v>
      </c>
      <c r="M50" s="104">
        <v>15734373</v>
      </c>
      <c r="N50" s="104">
        <f t="shared" si="2"/>
        <v>16931776</v>
      </c>
      <c r="O50" s="104">
        <v>0</v>
      </c>
      <c r="P50" s="104">
        <v>0</v>
      </c>
      <c r="Q50" s="104">
        <v>408458</v>
      </c>
      <c r="R50" s="104">
        <f t="shared" si="3"/>
        <v>132569735</v>
      </c>
      <c r="S50" s="111">
        <v>43</v>
      </c>
    </row>
    <row r="51" spans="1:19" x14ac:dyDescent="0.2">
      <c r="A51" s="111">
        <v>44</v>
      </c>
      <c r="B51" s="111" t="s">
        <v>149</v>
      </c>
      <c r="C51" s="104">
        <v>0</v>
      </c>
      <c r="D51" s="104">
        <v>0</v>
      </c>
      <c r="E51" s="104">
        <v>0</v>
      </c>
      <c r="F51" s="104">
        <f t="shared" si="0"/>
        <v>0</v>
      </c>
      <c r="G51" s="104">
        <v>1391311</v>
      </c>
      <c r="H51" s="104">
        <v>0</v>
      </c>
      <c r="I51" s="104">
        <v>64498</v>
      </c>
      <c r="J51" s="104">
        <f t="shared" si="1"/>
        <v>1455809</v>
      </c>
      <c r="K51" s="104">
        <v>926725</v>
      </c>
      <c r="L51" s="104">
        <v>0</v>
      </c>
      <c r="M51" s="104">
        <v>2835</v>
      </c>
      <c r="N51" s="104">
        <f t="shared" si="2"/>
        <v>929560</v>
      </c>
      <c r="O51" s="104">
        <v>0</v>
      </c>
      <c r="P51" s="104">
        <v>0</v>
      </c>
      <c r="Q51" s="104">
        <v>0</v>
      </c>
      <c r="R51" s="104">
        <f t="shared" si="3"/>
        <v>2385369</v>
      </c>
      <c r="S51" s="111">
        <v>44</v>
      </c>
    </row>
    <row r="52" spans="1:19" x14ac:dyDescent="0.2">
      <c r="A52" s="111">
        <v>45</v>
      </c>
      <c r="B52" s="111" t="s">
        <v>150</v>
      </c>
      <c r="C52" s="104">
        <v>0</v>
      </c>
      <c r="D52" s="104">
        <v>134139</v>
      </c>
      <c r="E52" s="104">
        <v>0</v>
      </c>
      <c r="F52" s="104">
        <f t="shared" si="0"/>
        <v>134139</v>
      </c>
      <c r="G52" s="104">
        <v>112665</v>
      </c>
      <c r="H52" s="104">
        <v>0</v>
      </c>
      <c r="I52" s="104">
        <v>15581</v>
      </c>
      <c r="J52" s="104">
        <f t="shared" si="1"/>
        <v>128246</v>
      </c>
      <c r="K52" s="104">
        <v>3401</v>
      </c>
      <c r="L52" s="104">
        <v>0</v>
      </c>
      <c r="M52" s="104">
        <v>2492</v>
      </c>
      <c r="N52" s="104">
        <f t="shared" si="2"/>
        <v>5893</v>
      </c>
      <c r="O52" s="104">
        <v>0</v>
      </c>
      <c r="P52" s="104">
        <v>0</v>
      </c>
      <c r="Q52" s="104">
        <v>0</v>
      </c>
      <c r="R52" s="104">
        <f t="shared" si="3"/>
        <v>134139</v>
      </c>
      <c r="S52" s="111">
        <v>45</v>
      </c>
    </row>
    <row r="53" spans="1:19" x14ac:dyDescent="0.2">
      <c r="A53" s="111">
        <v>46</v>
      </c>
      <c r="B53" s="111" t="s">
        <v>151</v>
      </c>
      <c r="C53" s="104">
        <v>549137</v>
      </c>
      <c r="D53" s="104">
        <v>7578392</v>
      </c>
      <c r="E53" s="104">
        <v>0</v>
      </c>
      <c r="F53" s="104">
        <f t="shared" si="0"/>
        <v>8127529</v>
      </c>
      <c r="G53" s="104">
        <v>601391</v>
      </c>
      <c r="H53" s="104">
        <v>0</v>
      </c>
      <c r="I53" s="104">
        <v>3006700</v>
      </c>
      <c r="J53" s="104">
        <f t="shared" si="1"/>
        <v>3608091</v>
      </c>
      <c r="K53" s="104">
        <v>279860</v>
      </c>
      <c r="L53" s="104">
        <v>0</v>
      </c>
      <c r="M53" s="104">
        <v>4591443</v>
      </c>
      <c r="N53" s="104">
        <f t="shared" si="2"/>
        <v>4871303</v>
      </c>
      <c r="O53" s="104">
        <v>0</v>
      </c>
      <c r="P53" s="104">
        <v>0</v>
      </c>
      <c r="Q53" s="104">
        <v>0</v>
      </c>
      <c r="R53" s="104">
        <f t="shared" si="3"/>
        <v>8479394</v>
      </c>
      <c r="S53" s="111">
        <v>46</v>
      </c>
    </row>
    <row r="54" spans="1:19" x14ac:dyDescent="0.2">
      <c r="A54" s="111">
        <v>47</v>
      </c>
      <c r="B54" s="111" t="s">
        <v>152</v>
      </c>
      <c r="C54" s="104">
        <v>404673</v>
      </c>
      <c r="D54" s="104">
        <v>21552567</v>
      </c>
      <c r="E54" s="104">
        <v>0</v>
      </c>
      <c r="F54" s="104">
        <f t="shared" si="0"/>
        <v>21957240</v>
      </c>
      <c r="G54" s="104">
        <v>10633800</v>
      </c>
      <c r="H54" s="104">
        <v>0</v>
      </c>
      <c r="I54" s="104">
        <v>4438434</v>
      </c>
      <c r="J54" s="104">
        <f t="shared" si="1"/>
        <v>15072234</v>
      </c>
      <c r="K54" s="104">
        <v>4743674</v>
      </c>
      <c r="L54" s="104">
        <v>0</v>
      </c>
      <c r="M54" s="104">
        <v>2097382</v>
      </c>
      <c r="N54" s="104">
        <f t="shared" si="2"/>
        <v>6841056</v>
      </c>
      <c r="O54" s="104">
        <v>0</v>
      </c>
      <c r="P54" s="104">
        <v>0</v>
      </c>
      <c r="Q54" s="104">
        <v>43950</v>
      </c>
      <c r="R54" s="104">
        <f t="shared" si="3"/>
        <v>21957240</v>
      </c>
      <c r="S54" s="111">
        <v>47</v>
      </c>
    </row>
    <row r="55" spans="1:19" x14ac:dyDescent="0.2">
      <c r="A55" s="111">
        <v>48</v>
      </c>
      <c r="B55" s="111" t="s">
        <v>153</v>
      </c>
      <c r="C55" s="104">
        <v>0</v>
      </c>
      <c r="D55" s="104">
        <v>0</v>
      </c>
      <c r="E55" s="104">
        <v>0</v>
      </c>
      <c r="F55" s="104">
        <f t="shared" si="0"/>
        <v>0</v>
      </c>
      <c r="G55" s="104">
        <v>50714</v>
      </c>
      <c r="H55" s="104">
        <v>0</v>
      </c>
      <c r="I55" s="104">
        <v>0</v>
      </c>
      <c r="J55" s="104">
        <f t="shared" si="1"/>
        <v>50714</v>
      </c>
      <c r="K55" s="104">
        <v>50556</v>
      </c>
      <c r="L55" s="104">
        <v>0</v>
      </c>
      <c r="M55" s="104">
        <v>0</v>
      </c>
      <c r="N55" s="104">
        <f t="shared" si="2"/>
        <v>50556</v>
      </c>
      <c r="O55" s="104">
        <v>0</v>
      </c>
      <c r="P55" s="104">
        <v>0</v>
      </c>
      <c r="Q55" s="104">
        <v>0</v>
      </c>
      <c r="R55" s="104">
        <f t="shared" si="3"/>
        <v>101270</v>
      </c>
      <c r="S55" s="111">
        <v>48</v>
      </c>
    </row>
    <row r="56" spans="1:19" x14ac:dyDescent="0.2">
      <c r="A56" s="111">
        <v>49</v>
      </c>
      <c r="B56" s="111" t="s">
        <v>154</v>
      </c>
      <c r="C56" s="104">
        <v>0</v>
      </c>
      <c r="D56" s="104">
        <v>0</v>
      </c>
      <c r="E56" s="104">
        <v>0</v>
      </c>
      <c r="F56" s="104">
        <f t="shared" si="0"/>
        <v>0</v>
      </c>
      <c r="G56" s="104">
        <v>2232144</v>
      </c>
      <c r="H56" s="104">
        <v>0</v>
      </c>
      <c r="I56" s="104">
        <v>725000</v>
      </c>
      <c r="J56" s="104">
        <f t="shared" si="1"/>
        <v>2957144</v>
      </c>
      <c r="K56" s="104">
        <v>1913987</v>
      </c>
      <c r="L56" s="104">
        <v>0</v>
      </c>
      <c r="M56" s="104">
        <v>839534</v>
      </c>
      <c r="N56" s="104">
        <f t="shared" si="2"/>
        <v>2753521</v>
      </c>
      <c r="O56" s="104">
        <v>0</v>
      </c>
      <c r="P56" s="104">
        <v>0</v>
      </c>
      <c r="Q56" s="104">
        <v>91078</v>
      </c>
      <c r="R56" s="104">
        <f t="shared" si="3"/>
        <v>5801743</v>
      </c>
      <c r="S56" s="111">
        <v>49</v>
      </c>
    </row>
    <row r="57" spans="1:19" x14ac:dyDescent="0.2">
      <c r="A57" s="111">
        <v>50</v>
      </c>
      <c r="B57" s="111" t="s">
        <v>155</v>
      </c>
      <c r="C57" s="112">
        <v>13401</v>
      </c>
      <c r="D57" s="112">
        <v>0</v>
      </c>
      <c r="E57" s="112">
        <v>0</v>
      </c>
      <c r="F57" s="112">
        <f t="shared" si="0"/>
        <v>13401</v>
      </c>
      <c r="G57" s="112">
        <v>1685350</v>
      </c>
      <c r="H57" s="112">
        <v>0</v>
      </c>
      <c r="I57" s="112">
        <v>610000</v>
      </c>
      <c r="J57" s="112">
        <f t="shared" si="1"/>
        <v>2295350</v>
      </c>
      <c r="K57" s="112">
        <v>536135</v>
      </c>
      <c r="L57" s="112">
        <v>0</v>
      </c>
      <c r="M57" s="112">
        <v>293013</v>
      </c>
      <c r="N57" s="112">
        <f t="shared" si="2"/>
        <v>829148</v>
      </c>
      <c r="O57" s="112">
        <v>0</v>
      </c>
      <c r="P57" s="112">
        <v>0</v>
      </c>
      <c r="Q57" s="112">
        <v>0</v>
      </c>
      <c r="R57" s="112">
        <f t="shared" si="3"/>
        <v>3124498</v>
      </c>
      <c r="S57" s="111">
        <v>50</v>
      </c>
    </row>
    <row r="58" spans="1:19" x14ac:dyDescent="0.2">
      <c r="A58" s="111">
        <v>51</v>
      </c>
      <c r="B58" s="111" t="s">
        <v>156</v>
      </c>
      <c r="C58" s="103">
        <v>14892</v>
      </c>
      <c r="D58" s="103">
        <v>0</v>
      </c>
      <c r="E58" s="103">
        <v>0</v>
      </c>
      <c r="F58" s="103">
        <f t="shared" si="0"/>
        <v>14892</v>
      </c>
      <c r="G58" s="103">
        <v>135000</v>
      </c>
      <c r="H58" s="103">
        <v>0</v>
      </c>
      <c r="I58" s="103">
        <v>1490306</v>
      </c>
      <c r="J58" s="103">
        <f t="shared" si="1"/>
        <v>1625306</v>
      </c>
      <c r="K58" s="103">
        <v>82529</v>
      </c>
      <c r="L58" s="103">
        <v>0</v>
      </c>
      <c r="M58" s="103">
        <v>277329</v>
      </c>
      <c r="N58" s="103">
        <f t="shared" si="2"/>
        <v>359858</v>
      </c>
      <c r="O58" s="103">
        <v>0</v>
      </c>
      <c r="P58" s="103">
        <v>0</v>
      </c>
      <c r="Q58" s="103">
        <v>0</v>
      </c>
      <c r="R58" s="103">
        <f t="shared" si="3"/>
        <v>1985164</v>
      </c>
      <c r="S58" s="111">
        <v>51</v>
      </c>
    </row>
    <row r="59" spans="1:19" x14ac:dyDescent="0.2">
      <c r="A59" s="111">
        <v>52</v>
      </c>
      <c r="B59" s="111" t="s">
        <v>157</v>
      </c>
      <c r="C59" s="104">
        <v>0</v>
      </c>
      <c r="D59" s="104">
        <v>722420</v>
      </c>
      <c r="E59" s="104">
        <v>0</v>
      </c>
      <c r="F59" s="104">
        <f t="shared" si="0"/>
        <v>722420</v>
      </c>
      <c r="G59" s="104">
        <v>220006</v>
      </c>
      <c r="H59" s="104">
        <v>0</v>
      </c>
      <c r="I59" s="104">
        <v>315448</v>
      </c>
      <c r="J59" s="104">
        <f t="shared" si="1"/>
        <v>535454</v>
      </c>
      <c r="K59" s="104">
        <v>104425</v>
      </c>
      <c r="L59" s="104">
        <v>0</v>
      </c>
      <c r="M59" s="104">
        <v>82541</v>
      </c>
      <c r="N59" s="104">
        <f t="shared" si="2"/>
        <v>186966</v>
      </c>
      <c r="O59" s="104">
        <v>0</v>
      </c>
      <c r="P59" s="104">
        <v>0</v>
      </c>
      <c r="Q59" s="104">
        <v>0</v>
      </c>
      <c r="R59" s="104">
        <f t="shared" si="3"/>
        <v>722420</v>
      </c>
      <c r="S59" s="111">
        <v>52</v>
      </c>
    </row>
    <row r="60" spans="1:19" x14ac:dyDescent="0.2">
      <c r="A60" s="111">
        <v>53</v>
      </c>
      <c r="B60" s="111" t="s">
        <v>158</v>
      </c>
      <c r="C60" s="104">
        <v>1727384</v>
      </c>
      <c r="D60" s="104">
        <v>176560340</v>
      </c>
      <c r="E60" s="104">
        <v>0</v>
      </c>
      <c r="F60" s="104">
        <f t="shared" si="0"/>
        <v>178287724</v>
      </c>
      <c r="G60" s="104">
        <v>94550145</v>
      </c>
      <c r="H60" s="104">
        <v>3183927</v>
      </c>
      <c r="I60" s="104">
        <v>27588331</v>
      </c>
      <c r="J60" s="104">
        <f t="shared" si="1"/>
        <v>125322403</v>
      </c>
      <c r="K60" s="104">
        <v>33492771</v>
      </c>
      <c r="L60" s="104">
        <v>2854690</v>
      </c>
      <c r="M60" s="104">
        <v>12903600</v>
      </c>
      <c r="N60" s="104">
        <f t="shared" si="2"/>
        <v>49251061</v>
      </c>
      <c r="O60" s="104">
        <v>78804</v>
      </c>
      <c r="P60" s="104">
        <v>125110</v>
      </c>
      <c r="Q60" s="104">
        <v>1245599</v>
      </c>
      <c r="R60" s="104">
        <f t="shared" si="3"/>
        <v>176022977</v>
      </c>
      <c r="S60" s="111">
        <v>53</v>
      </c>
    </row>
    <row r="61" spans="1:19" x14ac:dyDescent="0.2">
      <c r="A61" s="111">
        <v>54</v>
      </c>
      <c r="B61" s="111" t="s">
        <v>159</v>
      </c>
      <c r="C61" s="104">
        <v>0</v>
      </c>
      <c r="D61" s="104">
        <v>0</v>
      </c>
      <c r="E61" s="104">
        <v>0</v>
      </c>
      <c r="F61" s="104">
        <f t="shared" si="0"/>
        <v>0</v>
      </c>
      <c r="G61" s="104">
        <v>10125442</v>
      </c>
      <c r="H61" s="104">
        <v>0</v>
      </c>
      <c r="I61" s="104">
        <v>364916</v>
      </c>
      <c r="J61" s="104">
        <f t="shared" si="1"/>
        <v>10490358</v>
      </c>
      <c r="K61" s="104">
        <v>2808730</v>
      </c>
      <c r="L61" s="104">
        <v>0</v>
      </c>
      <c r="M61" s="104">
        <v>34885</v>
      </c>
      <c r="N61" s="104">
        <f t="shared" si="2"/>
        <v>2843615</v>
      </c>
      <c r="O61" s="104">
        <v>0</v>
      </c>
      <c r="P61" s="104">
        <v>0</v>
      </c>
      <c r="Q61" s="104">
        <v>0</v>
      </c>
      <c r="R61" s="104">
        <f t="shared" si="3"/>
        <v>13333973</v>
      </c>
      <c r="S61" s="111">
        <v>54</v>
      </c>
    </row>
    <row r="62" spans="1:19" x14ac:dyDescent="0.2">
      <c r="A62" s="111">
        <v>55</v>
      </c>
      <c r="B62" s="111" t="s">
        <v>160</v>
      </c>
      <c r="C62" s="104">
        <v>6418297</v>
      </c>
      <c r="D62" s="104">
        <v>0</v>
      </c>
      <c r="E62" s="104">
        <v>0</v>
      </c>
      <c r="F62" s="104">
        <f t="shared" si="0"/>
        <v>6418297</v>
      </c>
      <c r="G62" s="104">
        <v>2862302</v>
      </c>
      <c r="H62" s="104">
        <v>0</v>
      </c>
      <c r="I62" s="104">
        <v>4115123</v>
      </c>
      <c r="J62" s="104">
        <f t="shared" si="1"/>
        <v>6977425</v>
      </c>
      <c r="K62" s="104">
        <v>388718</v>
      </c>
      <c r="L62" s="104">
        <v>0</v>
      </c>
      <c r="M62" s="104">
        <v>112453</v>
      </c>
      <c r="N62" s="104">
        <f t="shared" si="2"/>
        <v>501171</v>
      </c>
      <c r="O62" s="104">
        <v>0</v>
      </c>
      <c r="P62" s="104">
        <v>0</v>
      </c>
      <c r="Q62" s="104">
        <v>122000</v>
      </c>
      <c r="R62" s="104">
        <f t="shared" si="3"/>
        <v>7600596</v>
      </c>
      <c r="S62" s="111">
        <v>55</v>
      </c>
    </row>
    <row r="63" spans="1:19" x14ac:dyDescent="0.2">
      <c r="A63" s="111">
        <v>56</v>
      </c>
      <c r="B63" s="111" t="s">
        <v>161</v>
      </c>
      <c r="C63" s="104">
        <v>0</v>
      </c>
      <c r="D63" s="104">
        <v>0</v>
      </c>
      <c r="E63" s="104">
        <v>0</v>
      </c>
      <c r="F63" s="104">
        <f t="shared" si="0"/>
        <v>0</v>
      </c>
      <c r="G63" s="104">
        <v>372028</v>
      </c>
      <c r="H63" s="104">
        <v>0</v>
      </c>
      <c r="I63" s="104">
        <v>793170</v>
      </c>
      <c r="J63" s="104">
        <f t="shared" si="1"/>
        <v>1165198</v>
      </c>
      <c r="K63" s="104">
        <v>50649</v>
      </c>
      <c r="L63" s="104">
        <v>0</v>
      </c>
      <c r="M63" s="104">
        <v>237588</v>
      </c>
      <c r="N63" s="104">
        <f t="shared" si="2"/>
        <v>288237</v>
      </c>
      <c r="O63" s="104">
        <v>0</v>
      </c>
      <c r="P63" s="104">
        <v>0</v>
      </c>
      <c r="Q63" s="104">
        <v>0</v>
      </c>
      <c r="R63" s="104">
        <f t="shared" si="3"/>
        <v>1453435</v>
      </c>
      <c r="S63" s="111">
        <v>56</v>
      </c>
    </row>
    <row r="64" spans="1:19" x14ac:dyDescent="0.2">
      <c r="A64" s="111">
        <v>57</v>
      </c>
      <c r="B64" s="111" t="s">
        <v>162</v>
      </c>
      <c r="C64" s="104">
        <v>0</v>
      </c>
      <c r="D64" s="104">
        <v>0</v>
      </c>
      <c r="E64" s="104">
        <v>0</v>
      </c>
      <c r="F64" s="104">
        <f t="shared" si="0"/>
        <v>0</v>
      </c>
      <c r="G64" s="104">
        <v>511275</v>
      </c>
      <c r="H64" s="104">
        <v>0</v>
      </c>
      <c r="I64" s="104">
        <v>445000</v>
      </c>
      <c r="J64" s="104">
        <f t="shared" si="1"/>
        <v>956275</v>
      </c>
      <c r="K64" s="104">
        <v>59441</v>
      </c>
      <c r="L64" s="104">
        <v>0</v>
      </c>
      <c r="M64" s="104">
        <v>179768</v>
      </c>
      <c r="N64" s="104">
        <f t="shared" si="2"/>
        <v>239209</v>
      </c>
      <c r="O64" s="104">
        <v>0</v>
      </c>
      <c r="P64" s="104">
        <v>0</v>
      </c>
      <c r="Q64" s="104">
        <v>0</v>
      </c>
      <c r="R64" s="104">
        <f t="shared" si="3"/>
        <v>1195484</v>
      </c>
      <c r="S64" s="111">
        <v>57</v>
      </c>
    </row>
    <row r="65" spans="1:19" x14ac:dyDescent="0.2">
      <c r="A65" s="111">
        <v>58</v>
      </c>
      <c r="B65" s="111" t="s">
        <v>163</v>
      </c>
      <c r="C65" s="104">
        <v>0</v>
      </c>
      <c r="D65" s="104">
        <v>0</v>
      </c>
      <c r="E65" s="104">
        <v>0</v>
      </c>
      <c r="F65" s="104">
        <f t="shared" si="0"/>
        <v>0</v>
      </c>
      <c r="G65" s="104">
        <v>1520658</v>
      </c>
      <c r="H65" s="104">
        <v>0</v>
      </c>
      <c r="I65" s="104">
        <v>0</v>
      </c>
      <c r="J65" s="104">
        <f t="shared" si="1"/>
        <v>1520658</v>
      </c>
      <c r="K65" s="104">
        <v>325053</v>
      </c>
      <c r="L65" s="104">
        <v>0</v>
      </c>
      <c r="M65" s="104">
        <v>0</v>
      </c>
      <c r="N65" s="104">
        <f t="shared" si="2"/>
        <v>325053</v>
      </c>
      <c r="O65" s="104">
        <v>0</v>
      </c>
      <c r="P65" s="104">
        <v>0</v>
      </c>
      <c r="Q65" s="104">
        <v>0</v>
      </c>
      <c r="R65" s="104">
        <f t="shared" si="3"/>
        <v>1845711</v>
      </c>
      <c r="S65" s="111">
        <v>58</v>
      </c>
    </row>
    <row r="66" spans="1:19" x14ac:dyDescent="0.2">
      <c r="A66" s="111">
        <v>59</v>
      </c>
      <c r="B66" s="111" t="s">
        <v>164</v>
      </c>
      <c r="C66" s="104">
        <v>7847549</v>
      </c>
      <c r="D66" s="104">
        <v>0</v>
      </c>
      <c r="E66" s="104">
        <v>0</v>
      </c>
      <c r="F66" s="104">
        <f t="shared" si="0"/>
        <v>7847549</v>
      </c>
      <c r="G66" s="104">
        <v>2749976</v>
      </c>
      <c r="H66" s="104">
        <v>0</v>
      </c>
      <c r="I66" s="104">
        <v>6705337</v>
      </c>
      <c r="J66" s="104">
        <f t="shared" si="1"/>
        <v>9455313</v>
      </c>
      <c r="K66" s="104">
        <v>493420</v>
      </c>
      <c r="L66" s="104">
        <v>0</v>
      </c>
      <c r="M66" s="104">
        <v>476742</v>
      </c>
      <c r="N66" s="104">
        <f t="shared" si="2"/>
        <v>970162</v>
      </c>
      <c r="O66" s="104">
        <v>0</v>
      </c>
      <c r="P66" s="104">
        <v>0</v>
      </c>
      <c r="Q66" s="104">
        <v>85311</v>
      </c>
      <c r="R66" s="104">
        <f t="shared" si="3"/>
        <v>10510786</v>
      </c>
      <c r="S66" s="111">
        <v>59</v>
      </c>
    </row>
    <row r="67" spans="1:19" x14ac:dyDescent="0.2">
      <c r="A67" s="111">
        <v>60</v>
      </c>
      <c r="B67" s="111" t="s">
        <v>165</v>
      </c>
      <c r="C67" s="104">
        <v>77117126</v>
      </c>
      <c r="D67" s="104">
        <v>24282173</v>
      </c>
      <c r="E67" s="104">
        <v>0</v>
      </c>
      <c r="F67" s="104">
        <f t="shared" si="0"/>
        <v>101399299</v>
      </c>
      <c r="G67" s="104">
        <v>76532261</v>
      </c>
      <c r="H67" s="104">
        <v>0</v>
      </c>
      <c r="I67" s="104">
        <v>7094699</v>
      </c>
      <c r="J67" s="104">
        <f t="shared" si="1"/>
        <v>83626960</v>
      </c>
      <c r="K67" s="104">
        <v>6339240</v>
      </c>
      <c r="L67" s="104">
        <v>0</v>
      </c>
      <c r="M67" s="104">
        <v>1606448</v>
      </c>
      <c r="N67" s="104">
        <f t="shared" si="2"/>
        <v>7945688</v>
      </c>
      <c r="O67" s="104">
        <v>0</v>
      </c>
      <c r="P67" s="104">
        <v>0</v>
      </c>
      <c r="Q67" s="104">
        <v>12282794</v>
      </c>
      <c r="R67" s="104">
        <f t="shared" si="3"/>
        <v>103855442</v>
      </c>
      <c r="S67" s="111">
        <v>60</v>
      </c>
    </row>
    <row r="68" spans="1:19" x14ac:dyDescent="0.2">
      <c r="A68" s="111">
        <v>61</v>
      </c>
      <c r="B68" s="111" t="s">
        <v>166</v>
      </c>
      <c r="C68" s="104">
        <v>0</v>
      </c>
      <c r="D68" s="104">
        <v>3581397</v>
      </c>
      <c r="E68" s="104">
        <v>0</v>
      </c>
      <c r="F68" s="104">
        <f t="shared" si="0"/>
        <v>3581397</v>
      </c>
      <c r="G68" s="104">
        <v>1468874</v>
      </c>
      <c r="H68" s="104">
        <v>0</v>
      </c>
      <c r="I68" s="104">
        <v>1195000</v>
      </c>
      <c r="J68" s="104">
        <f t="shared" si="1"/>
        <v>2663874</v>
      </c>
      <c r="K68" s="104">
        <v>623990</v>
      </c>
      <c r="L68" s="104">
        <v>0</v>
      </c>
      <c r="M68" s="104">
        <v>444794</v>
      </c>
      <c r="N68" s="104">
        <f t="shared" si="2"/>
        <v>1068784</v>
      </c>
      <c r="O68" s="104">
        <v>0</v>
      </c>
      <c r="P68" s="104">
        <v>0</v>
      </c>
      <c r="Q68" s="104">
        <v>0</v>
      </c>
      <c r="R68" s="104">
        <f t="shared" si="3"/>
        <v>3732658</v>
      </c>
      <c r="S68" s="111">
        <v>61</v>
      </c>
    </row>
    <row r="69" spans="1:19" x14ac:dyDescent="0.2">
      <c r="A69" s="111">
        <v>62</v>
      </c>
      <c r="B69" s="111" t="s">
        <v>167</v>
      </c>
      <c r="C69" s="104">
        <v>1919000</v>
      </c>
      <c r="D69" s="104">
        <v>0</v>
      </c>
      <c r="E69" s="104">
        <v>0</v>
      </c>
      <c r="F69" s="104">
        <f t="shared" si="0"/>
        <v>1919000</v>
      </c>
      <c r="G69" s="104">
        <v>2797440</v>
      </c>
      <c r="H69" s="104">
        <v>0</v>
      </c>
      <c r="I69" s="104">
        <v>2772513</v>
      </c>
      <c r="J69" s="104">
        <f t="shared" si="1"/>
        <v>5569953</v>
      </c>
      <c r="K69" s="104">
        <v>1764226</v>
      </c>
      <c r="L69" s="104">
        <v>0</v>
      </c>
      <c r="M69" s="104">
        <v>333237</v>
      </c>
      <c r="N69" s="104">
        <f t="shared" si="2"/>
        <v>2097463</v>
      </c>
      <c r="O69" s="104">
        <v>0</v>
      </c>
      <c r="P69" s="104">
        <v>0</v>
      </c>
      <c r="Q69" s="104">
        <v>39582</v>
      </c>
      <c r="R69" s="104">
        <f t="shared" si="3"/>
        <v>7706998</v>
      </c>
      <c r="S69" s="111">
        <v>62</v>
      </c>
    </row>
    <row r="70" spans="1:19" x14ac:dyDescent="0.2">
      <c r="A70" s="111">
        <v>63</v>
      </c>
      <c r="B70" s="111" t="s">
        <v>168</v>
      </c>
      <c r="C70" s="104">
        <v>243544</v>
      </c>
      <c r="D70" s="104">
        <v>0</v>
      </c>
      <c r="E70" s="104">
        <v>0</v>
      </c>
      <c r="F70" s="104">
        <f t="shared" si="0"/>
        <v>243544</v>
      </c>
      <c r="G70" s="104">
        <v>327308</v>
      </c>
      <c r="H70" s="104">
        <v>0</v>
      </c>
      <c r="I70" s="104">
        <v>1822131</v>
      </c>
      <c r="J70" s="104">
        <f t="shared" si="1"/>
        <v>2149439</v>
      </c>
      <c r="K70" s="104">
        <v>11168</v>
      </c>
      <c r="L70" s="104">
        <v>0</v>
      </c>
      <c r="M70" s="104">
        <v>1054591</v>
      </c>
      <c r="N70" s="104">
        <f t="shared" si="2"/>
        <v>1065759</v>
      </c>
      <c r="O70" s="104">
        <v>0</v>
      </c>
      <c r="P70" s="104">
        <v>0</v>
      </c>
      <c r="Q70" s="104">
        <v>0</v>
      </c>
      <c r="R70" s="104">
        <f t="shared" si="3"/>
        <v>3215198</v>
      </c>
      <c r="S70" s="111">
        <v>63</v>
      </c>
    </row>
    <row r="71" spans="1:19" x14ac:dyDescent="0.2">
      <c r="A71" s="111">
        <v>64</v>
      </c>
      <c r="B71" s="111" t="s">
        <v>169</v>
      </c>
      <c r="C71" s="104">
        <v>0</v>
      </c>
      <c r="D71" s="104">
        <v>0</v>
      </c>
      <c r="E71" s="104">
        <v>0</v>
      </c>
      <c r="F71" s="104">
        <f t="shared" si="0"/>
        <v>0</v>
      </c>
      <c r="G71" s="104">
        <v>925000</v>
      </c>
      <c r="H71" s="104">
        <v>0</v>
      </c>
      <c r="I71" s="104">
        <v>0</v>
      </c>
      <c r="J71" s="104">
        <f t="shared" si="1"/>
        <v>925000</v>
      </c>
      <c r="K71" s="104">
        <v>802528</v>
      </c>
      <c r="L71" s="104">
        <v>0</v>
      </c>
      <c r="M71" s="104">
        <v>0</v>
      </c>
      <c r="N71" s="104">
        <f t="shared" si="2"/>
        <v>802528</v>
      </c>
      <c r="O71" s="104">
        <v>0</v>
      </c>
      <c r="P71" s="104">
        <v>0</v>
      </c>
      <c r="Q71" s="104">
        <v>0</v>
      </c>
      <c r="R71" s="104">
        <f t="shared" si="3"/>
        <v>1727528</v>
      </c>
      <c r="S71" s="111">
        <v>64</v>
      </c>
    </row>
    <row r="72" spans="1:19" x14ac:dyDescent="0.2">
      <c r="A72" s="111">
        <v>65</v>
      </c>
      <c r="B72" s="111" t="s">
        <v>170</v>
      </c>
      <c r="C72" s="104">
        <v>0</v>
      </c>
      <c r="D72" s="104">
        <v>0</v>
      </c>
      <c r="E72" s="104">
        <v>0</v>
      </c>
      <c r="F72" s="104">
        <f t="shared" ref="F72:F102" si="4">SUM(C72:E72)</f>
        <v>0</v>
      </c>
      <c r="G72" s="104">
        <v>0</v>
      </c>
      <c r="H72" s="104">
        <v>0</v>
      </c>
      <c r="I72" s="104">
        <v>496484</v>
      </c>
      <c r="J72" s="104">
        <f t="shared" ref="J72:J102" si="5">SUM(G72:I72)</f>
        <v>496484</v>
      </c>
      <c r="K72" s="104">
        <v>0</v>
      </c>
      <c r="L72" s="104">
        <v>0</v>
      </c>
      <c r="M72" s="104">
        <v>127587</v>
      </c>
      <c r="N72" s="104">
        <f t="shared" ref="N72:N102" si="6">SUM(K72:M72)</f>
        <v>127587</v>
      </c>
      <c r="O72" s="104">
        <v>0</v>
      </c>
      <c r="P72" s="104">
        <v>0</v>
      </c>
      <c r="Q72" s="104">
        <v>0</v>
      </c>
      <c r="R72" s="104">
        <f t="shared" ref="R72:R102" si="7">(J72+N72+O72+P72+Q72)</f>
        <v>624071</v>
      </c>
      <c r="S72" s="111">
        <v>65</v>
      </c>
    </row>
    <row r="73" spans="1:19" x14ac:dyDescent="0.2">
      <c r="A73" s="111">
        <v>66</v>
      </c>
      <c r="B73" s="111" t="s">
        <v>171</v>
      </c>
      <c r="C73" s="104">
        <v>25274895</v>
      </c>
      <c r="D73" s="104">
        <v>11189931</v>
      </c>
      <c r="E73" s="104">
        <v>0</v>
      </c>
      <c r="F73" s="104">
        <f t="shared" si="4"/>
        <v>36464826</v>
      </c>
      <c r="G73" s="104">
        <v>4827264</v>
      </c>
      <c r="H73" s="104">
        <v>0</v>
      </c>
      <c r="I73" s="104">
        <v>1685961</v>
      </c>
      <c r="J73" s="104">
        <f t="shared" si="5"/>
        <v>6513225</v>
      </c>
      <c r="K73" s="104">
        <v>2225487</v>
      </c>
      <c r="L73" s="104">
        <v>0</v>
      </c>
      <c r="M73" s="104">
        <v>1955025</v>
      </c>
      <c r="N73" s="104">
        <f t="shared" si="6"/>
        <v>4180512</v>
      </c>
      <c r="O73" s="104">
        <v>0</v>
      </c>
      <c r="P73" s="104">
        <v>0</v>
      </c>
      <c r="Q73" s="104">
        <v>24470000</v>
      </c>
      <c r="R73" s="104">
        <f t="shared" si="7"/>
        <v>35163737</v>
      </c>
      <c r="S73" s="111">
        <v>66</v>
      </c>
    </row>
    <row r="74" spans="1:19" x14ac:dyDescent="0.2">
      <c r="A74" s="111">
        <v>67</v>
      </c>
      <c r="B74" s="111" t="s">
        <v>172</v>
      </c>
      <c r="C74" s="104">
        <v>0</v>
      </c>
      <c r="D74" s="104">
        <v>6198052</v>
      </c>
      <c r="E74" s="104">
        <v>0</v>
      </c>
      <c r="F74" s="104">
        <f t="shared" si="4"/>
        <v>6198052</v>
      </c>
      <c r="G74" s="104">
        <v>2477779</v>
      </c>
      <c r="H74" s="104">
        <v>0</v>
      </c>
      <c r="I74" s="104">
        <v>896125</v>
      </c>
      <c r="J74" s="104">
        <f t="shared" si="5"/>
        <v>3373904</v>
      </c>
      <c r="K74" s="104">
        <v>2217853</v>
      </c>
      <c r="L74" s="104">
        <v>0</v>
      </c>
      <c r="M74" s="104">
        <v>606295</v>
      </c>
      <c r="N74" s="104">
        <f t="shared" si="6"/>
        <v>2824148</v>
      </c>
      <c r="O74" s="104">
        <v>0</v>
      </c>
      <c r="P74" s="104">
        <v>0</v>
      </c>
      <c r="Q74" s="104">
        <v>0</v>
      </c>
      <c r="R74" s="104">
        <f t="shared" si="7"/>
        <v>6198052</v>
      </c>
      <c r="S74" s="111">
        <v>67</v>
      </c>
    </row>
    <row r="75" spans="1:19" x14ac:dyDescent="0.2">
      <c r="A75" s="111">
        <v>68</v>
      </c>
      <c r="B75" s="111" t="s">
        <v>173</v>
      </c>
      <c r="C75" s="104">
        <v>92512</v>
      </c>
      <c r="D75" s="104">
        <v>2483087</v>
      </c>
      <c r="E75" s="104">
        <v>0</v>
      </c>
      <c r="F75" s="104">
        <f t="shared" si="4"/>
        <v>2575599</v>
      </c>
      <c r="G75" s="104">
        <v>936277</v>
      </c>
      <c r="H75" s="104">
        <v>0</v>
      </c>
      <c r="I75" s="104">
        <v>169420</v>
      </c>
      <c r="J75" s="104">
        <f t="shared" si="5"/>
        <v>1105697</v>
      </c>
      <c r="K75" s="104">
        <v>1149247</v>
      </c>
      <c r="L75" s="104">
        <v>0</v>
      </c>
      <c r="M75" s="104">
        <v>320655</v>
      </c>
      <c r="N75" s="104">
        <f t="shared" si="6"/>
        <v>1469902</v>
      </c>
      <c r="O75" s="104">
        <v>0</v>
      </c>
      <c r="P75" s="104">
        <v>0</v>
      </c>
      <c r="Q75" s="104">
        <v>0</v>
      </c>
      <c r="R75" s="104">
        <f t="shared" si="7"/>
        <v>2575599</v>
      </c>
      <c r="S75" s="111">
        <v>68</v>
      </c>
    </row>
    <row r="76" spans="1:19" x14ac:dyDescent="0.2">
      <c r="A76" s="111">
        <v>69</v>
      </c>
      <c r="B76" s="111" t="s">
        <v>174</v>
      </c>
      <c r="C76" s="104">
        <v>111436</v>
      </c>
      <c r="D76" s="104">
        <v>13057451</v>
      </c>
      <c r="E76" s="104">
        <v>0</v>
      </c>
      <c r="F76" s="104">
        <f t="shared" si="4"/>
        <v>13168887</v>
      </c>
      <c r="G76" s="104">
        <v>6013963</v>
      </c>
      <c r="H76" s="104">
        <v>0</v>
      </c>
      <c r="I76" s="104">
        <v>3464799</v>
      </c>
      <c r="J76" s="104">
        <f t="shared" si="5"/>
        <v>9478762</v>
      </c>
      <c r="K76" s="104">
        <v>3277223</v>
      </c>
      <c r="L76" s="104">
        <v>0</v>
      </c>
      <c r="M76" s="104">
        <v>412902</v>
      </c>
      <c r="N76" s="104">
        <f t="shared" si="6"/>
        <v>3690125</v>
      </c>
      <c r="O76" s="104">
        <v>0</v>
      </c>
      <c r="P76" s="104">
        <v>0</v>
      </c>
      <c r="Q76" s="104">
        <v>0</v>
      </c>
      <c r="R76" s="104">
        <f t="shared" si="7"/>
        <v>13168887</v>
      </c>
      <c r="S76" s="111">
        <v>69</v>
      </c>
    </row>
    <row r="77" spans="1:19" x14ac:dyDescent="0.2">
      <c r="A77" s="111">
        <v>70</v>
      </c>
      <c r="B77" s="111" t="s">
        <v>175</v>
      </c>
      <c r="C77" s="104">
        <v>0</v>
      </c>
      <c r="D77" s="104">
        <v>0</v>
      </c>
      <c r="E77" s="104">
        <v>0</v>
      </c>
      <c r="F77" s="104">
        <f t="shared" si="4"/>
        <v>0</v>
      </c>
      <c r="G77" s="104">
        <v>3523382</v>
      </c>
      <c r="H77" s="104">
        <v>0</v>
      </c>
      <c r="I77" s="104">
        <v>1233303</v>
      </c>
      <c r="J77" s="104">
        <f t="shared" si="5"/>
        <v>4756685</v>
      </c>
      <c r="K77" s="104">
        <v>2785043</v>
      </c>
      <c r="L77" s="104">
        <v>0</v>
      </c>
      <c r="M77" s="104">
        <v>973075</v>
      </c>
      <c r="N77" s="104">
        <f t="shared" si="6"/>
        <v>3758118</v>
      </c>
      <c r="O77" s="104">
        <v>0</v>
      </c>
      <c r="P77" s="104">
        <v>0</v>
      </c>
      <c r="Q77" s="104">
        <v>13300</v>
      </c>
      <c r="R77" s="104">
        <f t="shared" si="7"/>
        <v>8528103</v>
      </c>
      <c r="S77" s="111">
        <v>70</v>
      </c>
    </row>
    <row r="78" spans="1:19" x14ac:dyDescent="0.2">
      <c r="A78" s="111">
        <v>71</v>
      </c>
      <c r="B78" s="111" t="s">
        <v>176</v>
      </c>
      <c r="C78" s="104">
        <v>29348</v>
      </c>
      <c r="D78" s="104">
        <v>1476577</v>
      </c>
      <c r="E78" s="104">
        <v>0</v>
      </c>
      <c r="F78" s="104">
        <f t="shared" si="4"/>
        <v>1505925</v>
      </c>
      <c r="G78" s="104">
        <v>312192</v>
      </c>
      <c r="H78" s="104">
        <v>0</v>
      </c>
      <c r="I78" s="104">
        <v>607259</v>
      </c>
      <c r="J78" s="104">
        <f t="shared" si="5"/>
        <v>919451</v>
      </c>
      <c r="K78" s="104">
        <v>175210</v>
      </c>
      <c r="L78" s="104">
        <v>0</v>
      </c>
      <c r="M78" s="104">
        <v>271763</v>
      </c>
      <c r="N78" s="104">
        <f t="shared" si="6"/>
        <v>446973</v>
      </c>
      <c r="O78" s="104">
        <v>0</v>
      </c>
      <c r="P78" s="104">
        <v>0</v>
      </c>
      <c r="Q78" s="104">
        <v>0</v>
      </c>
      <c r="R78" s="104">
        <f t="shared" si="7"/>
        <v>1366424</v>
      </c>
      <c r="S78" s="111">
        <v>71</v>
      </c>
    </row>
    <row r="79" spans="1:19" x14ac:dyDescent="0.2">
      <c r="A79" s="111">
        <v>72</v>
      </c>
      <c r="B79" s="111" t="s">
        <v>177</v>
      </c>
      <c r="C79" s="104">
        <v>185524</v>
      </c>
      <c r="D79" s="104">
        <v>7798364</v>
      </c>
      <c r="E79" s="104">
        <v>0</v>
      </c>
      <c r="F79" s="104">
        <f t="shared" si="4"/>
        <v>7983888</v>
      </c>
      <c r="G79" s="104">
        <v>3367257</v>
      </c>
      <c r="H79" s="104">
        <v>0</v>
      </c>
      <c r="I79" s="104">
        <v>3319497</v>
      </c>
      <c r="J79" s="104">
        <f t="shared" si="5"/>
        <v>6686754</v>
      </c>
      <c r="K79" s="104">
        <v>784865</v>
      </c>
      <c r="L79" s="104">
        <v>0</v>
      </c>
      <c r="M79" s="104">
        <v>512269</v>
      </c>
      <c r="N79" s="104">
        <f t="shared" si="6"/>
        <v>1297134</v>
      </c>
      <c r="O79" s="104">
        <v>0</v>
      </c>
      <c r="P79" s="104">
        <v>0</v>
      </c>
      <c r="Q79" s="104">
        <v>102691</v>
      </c>
      <c r="R79" s="104">
        <f t="shared" si="7"/>
        <v>8086579</v>
      </c>
      <c r="S79" s="111">
        <v>72</v>
      </c>
    </row>
    <row r="80" spans="1:19" x14ac:dyDescent="0.2">
      <c r="A80" s="111">
        <v>73</v>
      </c>
      <c r="B80" s="111" t="s">
        <v>178</v>
      </c>
      <c r="C80" s="104">
        <v>0</v>
      </c>
      <c r="D80" s="104">
        <v>135338000</v>
      </c>
      <c r="E80" s="104">
        <v>0</v>
      </c>
      <c r="F80" s="104">
        <f t="shared" si="4"/>
        <v>135338000</v>
      </c>
      <c r="G80" s="104">
        <v>55700000</v>
      </c>
      <c r="H80" s="104">
        <v>12423000</v>
      </c>
      <c r="I80" s="104">
        <v>18883000</v>
      </c>
      <c r="J80" s="104">
        <f t="shared" si="5"/>
        <v>87006000</v>
      </c>
      <c r="K80" s="104">
        <v>33142000</v>
      </c>
      <c r="L80" s="104">
        <v>5984000</v>
      </c>
      <c r="M80" s="104">
        <v>9206000</v>
      </c>
      <c r="N80" s="104">
        <f t="shared" si="6"/>
        <v>48332000</v>
      </c>
      <c r="O80" s="104">
        <v>0</v>
      </c>
      <c r="P80" s="104">
        <v>0</v>
      </c>
      <c r="Q80" s="104">
        <v>0</v>
      </c>
      <c r="R80" s="104">
        <f t="shared" si="7"/>
        <v>135338000</v>
      </c>
      <c r="S80" s="111">
        <v>73</v>
      </c>
    </row>
    <row r="81" spans="1:19" x14ac:dyDescent="0.2">
      <c r="A81" s="111">
        <v>74</v>
      </c>
      <c r="B81" s="111" t="s">
        <v>179</v>
      </c>
      <c r="C81" s="104">
        <v>0</v>
      </c>
      <c r="D81" s="104">
        <v>3253181</v>
      </c>
      <c r="E81" s="104">
        <v>0</v>
      </c>
      <c r="F81" s="104">
        <f t="shared" si="4"/>
        <v>3253181</v>
      </c>
      <c r="G81" s="104">
        <v>2262223</v>
      </c>
      <c r="H81" s="104">
        <v>0</v>
      </c>
      <c r="I81" s="104">
        <v>171679</v>
      </c>
      <c r="J81" s="104">
        <f t="shared" si="5"/>
        <v>2433902</v>
      </c>
      <c r="K81" s="104">
        <v>805711</v>
      </c>
      <c r="L81" s="104">
        <v>0</v>
      </c>
      <c r="M81" s="104">
        <v>13568</v>
      </c>
      <c r="N81" s="104">
        <f t="shared" si="6"/>
        <v>819279</v>
      </c>
      <c r="O81" s="104">
        <v>0</v>
      </c>
      <c r="P81" s="104">
        <v>0</v>
      </c>
      <c r="Q81" s="104">
        <v>0</v>
      </c>
      <c r="R81" s="104">
        <f t="shared" si="7"/>
        <v>3253181</v>
      </c>
      <c r="S81" s="111">
        <v>74</v>
      </c>
    </row>
    <row r="82" spans="1:19" x14ac:dyDescent="0.2">
      <c r="A82" s="111">
        <v>75</v>
      </c>
      <c r="B82" s="111" t="s">
        <v>180</v>
      </c>
      <c r="C82" s="104">
        <v>0</v>
      </c>
      <c r="D82" s="104">
        <v>664336</v>
      </c>
      <c r="E82" s="104">
        <v>0</v>
      </c>
      <c r="F82" s="104">
        <f t="shared" si="4"/>
        <v>664336</v>
      </c>
      <c r="G82" s="104">
        <v>528569</v>
      </c>
      <c r="H82" s="104">
        <v>0</v>
      </c>
      <c r="I82" s="104">
        <v>0</v>
      </c>
      <c r="J82" s="104">
        <f t="shared" si="5"/>
        <v>528569</v>
      </c>
      <c r="K82" s="104">
        <v>135767</v>
      </c>
      <c r="L82" s="104">
        <v>0</v>
      </c>
      <c r="M82" s="104">
        <v>0</v>
      </c>
      <c r="N82" s="104">
        <f t="shared" si="6"/>
        <v>135767</v>
      </c>
      <c r="O82" s="104">
        <v>0</v>
      </c>
      <c r="P82" s="104">
        <v>0</v>
      </c>
      <c r="Q82" s="104">
        <v>0</v>
      </c>
      <c r="R82" s="104">
        <f t="shared" si="7"/>
        <v>664336</v>
      </c>
      <c r="S82" s="111">
        <v>75</v>
      </c>
    </row>
    <row r="83" spans="1:19" x14ac:dyDescent="0.2">
      <c r="A83" s="111">
        <v>76</v>
      </c>
      <c r="B83" s="111" t="s">
        <v>98</v>
      </c>
      <c r="C83" s="104">
        <v>0</v>
      </c>
      <c r="D83" s="104">
        <v>0</v>
      </c>
      <c r="E83" s="104">
        <v>0</v>
      </c>
      <c r="F83" s="104">
        <f t="shared" si="4"/>
        <v>0</v>
      </c>
      <c r="G83" s="104">
        <v>668847</v>
      </c>
      <c r="H83" s="104">
        <v>0</v>
      </c>
      <c r="I83" s="104">
        <v>431112</v>
      </c>
      <c r="J83" s="104">
        <f t="shared" si="5"/>
        <v>1099959</v>
      </c>
      <c r="K83" s="104">
        <v>524488</v>
      </c>
      <c r="L83" s="104">
        <v>0</v>
      </c>
      <c r="M83" s="104">
        <v>94197</v>
      </c>
      <c r="N83" s="104">
        <f t="shared" si="6"/>
        <v>618685</v>
      </c>
      <c r="O83" s="104">
        <v>0</v>
      </c>
      <c r="P83" s="104">
        <v>0</v>
      </c>
      <c r="Q83" s="104">
        <v>0</v>
      </c>
      <c r="R83" s="104">
        <f t="shared" si="7"/>
        <v>1718644</v>
      </c>
      <c r="S83" s="111">
        <v>76</v>
      </c>
    </row>
    <row r="84" spans="1:19" x14ac:dyDescent="0.2">
      <c r="A84" s="111">
        <v>77</v>
      </c>
      <c r="B84" s="111" t="s">
        <v>99</v>
      </c>
      <c r="C84" s="104">
        <v>111854</v>
      </c>
      <c r="D84" s="104">
        <v>19458946</v>
      </c>
      <c r="E84" s="104">
        <v>124301</v>
      </c>
      <c r="F84" s="104">
        <f t="shared" si="4"/>
        <v>19695101</v>
      </c>
      <c r="G84" s="104">
        <v>8644039</v>
      </c>
      <c r="H84" s="104">
        <v>0</v>
      </c>
      <c r="I84" s="104">
        <v>3596769</v>
      </c>
      <c r="J84" s="104">
        <f t="shared" si="5"/>
        <v>12240808</v>
      </c>
      <c r="K84" s="104">
        <v>4070877</v>
      </c>
      <c r="L84" s="104">
        <v>0</v>
      </c>
      <c r="M84" s="104">
        <v>3215649</v>
      </c>
      <c r="N84" s="104">
        <f t="shared" si="6"/>
        <v>7286526</v>
      </c>
      <c r="O84" s="104">
        <v>0</v>
      </c>
      <c r="P84" s="104">
        <v>163560</v>
      </c>
      <c r="Q84" s="104">
        <v>10125</v>
      </c>
      <c r="R84" s="104">
        <f t="shared" si="7"/>
        <v>19701019</v>
      </c>
      <c r="S84" s="111">
        <v>77</v>
      </c>
    </row>
    <row r="85" spans="1:19" x14ac:dyDescent="0.2">
      <c r="A85" s="111">
        <v>78</v>
      </c>
      <c r="B85" s="111" t="s">
        <v>181</v>
      </c>
      <c r="C85" s="104">
        <v>0</v>
      </c>
      <c r="D85" s="104">
        <v>4874754</v>
      </c>
      <c r="E85" s="104">
        <v>0</v>
      </c>
      <c r="F85" s="104">
        <f t="shared" si="4"/>
        <v>4874754</v>
      </c>
      <c r="G85" s="104">
        <v>2064665</v>
      </c>
      <c r="H85" s="104">
        <v>0</v>
      </c>
      <c r="I85" s="104">
        <v>394090</v>
      </c>
      <c r="J85" s="104">
        <f t="shared" si="5"/>
        <v>2458755</v>
      </c>
      <c r="K85" s="104">
        <v>1652314</v>
      </c>
      <c r="L85" s="104">
        <v>0</v>
      </c>
      <c r="M85" s="104">
        <v>763685</v>
      </c>
      <c r="N85" s="104">
        <f t="shared" si="6"/>
        <v>2415999</v>
      </c>
      <c r="O85" s="104">
        <v>0</v>
      </c>
      <c r="P85" s="104">
        <v>0</v>
      </c>
      <c r="Q85" s="104">
        <v>0</v>
      </c>
      <c r="R85" s="104">
        <f t="shared" si="7"/>
        <v>4874754</v>
      </c>
      <c r="S85" s="111">
        <v>78</v>
      </c>
    </row>
    <row r="86" spans="1:19" x14ac:dyDescent="0.2">
      <c r="A86" s="111">
        <v>79</v>
      </c>
      <c r="B86" s="111" t="s">
        <v>182</v>
      </c>
      <c r="C86" s="104">
        <v>0</v>
      </c>
      <c r="D86" s="104">
        <v>11368026</v>
      </c>
      <c r="E86" s="104">
        <v>0</v>
      </c>
      <c r="F86" s="104">
        <f t="shared" si="4"/>
        <v>11368026</v>
      </c>
      <c r="G86" s="104">
        <v>5958636</v>
      </c>
      <c r="H86" s="104">
        <v>0</v>
      </c>
      <c r="I86" s="104">
        <v>1850430</v>
      </c>
      <c r="J86" s="104">
        <f t="shared" si="5"/>
        <v>7809066</v>
      </c>
      <c r="K86" s="104">
        <v>3183329</v>
      </c>
      <c r="L86" s="104">
        <v>0</v>
      </c>
      <c r="M86" s="104">
        <v>370181</v>
      </c>
      <c r="N86" s="104">
        <f t="shared" si="6"/>
        <v>3553510</v>
      </c>
      <c r="O86" s="104">
        <v>0</v>
      </c>
      <c r="P86" s="104">
        <v>0</v>
      </c>
      <c r="Q86" s="104">
        <v>5450</v>
      </c>
      <c r="R86" s="104">
        <f t="shared" si="7"/>
        <v>11368026</v>
      </c>
      <c r="S86" s="111">
        <v>79</v>
      </c>
    </row>
    <row r="87" spans="1:19" x14ac:dyDescent="0.2">
      <c r="A87" s="111">
        <v>80</v>
      </c>
      <c r="B87" s="111" t="s">
        <v>183</v>
      </c>
      <c r="C87" s="104">
        <v>0</v>
      </c>
      <c r="D87" s="104">
        <v>1935190</v>
      </c>
      <c r="E87" s="104">
        <v>0</v>
      </c>
      <c r="F87" s="104">
        <f t="shared" si="4"/>
        <v>1935190</v>
      </c>
      <c r="G87" s="104">
        <v>1137345</v>
      </c>
      <c r="H87" s="104">
        <v>0</v>
      </c>
      <c r="I87" s="104">
        <v>262584</v>
      </c>
      <c r="J87" s="104">
        <f t="shared" si="5"/>
        <v>1399929</v>
      </c>
      <c r="K87" s="104">
        <v>334088</v>
      </c>
      <c r="L87" s="104">
        <v>0</v>
      </c>
      <c r="M87" s="104">
        <v>24168</v>
      </c>
      <c r="N87" s="104">
        <f t="shared" si="6"/>
        <v>358256</v>
      </c>
      <c r="O87" s="104">
        <v>0</v>
      </c>
      <c r="P87" s="104">
        <v>0</v>
      </c>
      <c r="Q87" s="104">
        <v>177005</v>
      </c>
      <c r="R87" s="104">
        <f t="shared" si="7"/>
        <v>1935190</v>
      </c>
      <c r="S87" s="111">
        <v>80</v>
      </c>
    </row>
    <row r="88" spans="1:19" x14ac:dyDescent="0.2">
      <c r="A88" s="111">
        <v>81</v>
      </c>
      <c r="B88" s="111" t="s">
        <v>184</v>
      </c>
      <c r="C88" s="104">
        <v>0</v>
      </c>
      <c r="D88" s="104">
        <v>1909087</v>
      </c>
      <c r="E88" s="104">
        <v>0</v>
      </c>
      <c r="F88" s="104">
        <f t="shared" si="4"/>
        <v>1909087</v>
      </c>
      <c r="G88" s="104">
        <v>113583</v>
      </c>
      <c r="H88" s="104">
        <v>0</v>
      </c>
      <c r="I88" s="104">
        <v>1473620</v>
      </c>
      <c r="J88" s="104">
        <f t="shared" si="5"/>
        <v>1587203</v>
      </c>
      <c r="K88" s="104">
        <v>154221</v>
      </c>
      <c r="L88" s="104">
        <v>0</v>
      </c>
      <c r="M88" s="104">
        <v>167663</v>
      </c>
      <c r="N88" s="104">
        <f t="shared" si="6"/>
        <v>321884</v>
      </c>
      <c r="O88" s="104">
        <v>0</v>
      </c>
      <c r="P88" s="104">
        <v>0</v>
      </c>
      <c r="Q88" s="104">
        <v>0</v>
      </c>
      <c r="R88" s="104">
        <f t="shared" si="7"/>
        <v>1909087</v>
      </c>
      <c r="S88" s="111">
        <v>81</v>
      </c>
    </row>
    <row r="89" spans="1:19" x14ac:dyDescent="0.2">
      <c r="A89" s="111">
        <v>82</v>
      </c>
      <c r="B89" s="111" t="s">
        <v>185</v>
      </c>
      <c r="C89" s="104">
        <v>514302</v>
      </c>
      <c r="D89" s="104">
        <v>5741795</v>
      </c>
      <c r="E89" s="104">
        <v>0</v>
      </c>
      <c r="F89" s="104">
        <f t="shared" si="4"/>
        <v>6256097</v>
      </c>
      <c r="G89" s="104">
        <v>2776662</v>
      </c>
      <c r="H89" s="104">
        <v>0</v>
      </c>
      <c r="I89" s="104">
        <v>1384173</v>
      </c>
      <c r="J89" s="104">
        <f t="shared" si="5"/>
        <v>4160835</v>
      </c>
      <c r="K89" s="104">
        <v>1113435</v>
      </c>
      <c r="L89" s="104">
        <v>0</v>
      </c>
      <c r="M89" s="104">
        <v>1017310</v>
      </c>
      <c r="N89" s="104">
        <f t="shared" si="6"/>
        <v>2130745</v>
      </c>
      <c r="O89" s="104">
        <v>0</v>
      </c>
      <c r="P89" s="104">
        <v>0</v>
      </c>
      <c r="Q89" s="104">
        <v>0</v>
      </c>
      <c r="R89" s="104">
        <f t="shared" si="7"/>
        <v>6291580</v>
      </c>
      <c r="S89" s="111">
        <v>82</v>
      </c>
    </row>
    <row r="90" spans="1:19" x14ac:dyDescent="0.2">
      <c r="A90" s="111">
        <v>83</v>
      </c>
      <c r="B90" s="111" t="s">
        <v>186</v>
      </c>
      <c r="C90" s="104">
        <v>21611800</v>
      </c>
      <c r="D90" s="104">
        <v>2680635</v>
      </c>
      <c r="E90" s="104">
        <v>0</v>
      </c>
      <c r="F90" s="104">
        <f t="shared" si="4"/>
        <v>24292435</v>
      </c>
      <c r="G90" s="104">
        <v>1144810</v>
      </c>
      <c r="H90" s="104">
        <v>0</v>
      </c>
      <c r="I90" s="104">
        <v>945000</v>
      </c>
      <c r="J90" s="104">
        <f t="shared" si="5"/>
        <v>2089810</v>
      </c>
      <c r="K90" s="104">
        <v>1015011</v>
      </c>
      <c r="L90" s="104">
        <v>0</v>
      </c>
      <c r="M90" s="104">
        <v>451225</v>
      </c>
      <c r="N90" s="104">
        <f t="shared" si="6"/>
        <v>1466236</v>
      </c>
      <c r="O90" s="104">
        <v>0</v>
      </c>
      <c r="P90" s="104">
        <v>0</v>
      </c>
      <c r="Q90" s="104">
        <v>23036389</v>
      </c>
      <c r="R90" s="104">
        <f t="shared" si="7"/>
        <v>26592435</v>
      </c>
      <c r="S90" s="111">
        <v>83</v>
      </c>
    </row>
    <row r="91" spans="1:19" x14ac:dyDescent="0.2">
      <c r="A91" s="111">
        <v>84</v>
      </c>
      <c r="B91" s="111" t="s">
        <v>187</v>
      </c>
      <c r="C91" s="104">
        <v>0</v>
      </c>
      <c r="D91" s="104">
        <v>3893274</v>
      </c>
      <c r="E91" s="104">
        <v>0</v>
      </c>
      <c r="F91" s="104">
        <f t="shared" si="4"/>
        <v>3893274</v>
      </c>
      <c r="G91" s="104">
        <v>2142692</v>
      </c>
      <c r="H91" s="104">
        <v>0</v>
      </c>
      <c r="I91" s="104">
        <v>791699</v>
      </c>
      <c r="J91" s="104">
        <f t="shared" si="5"/>
        <v>2934391</v>
      </c>
      <c r="K91" s="104">
        <v>751222</v>
      </c>
      <c r="L91" s="104">
        <v>0</v>
      </c>
      <c r="M91" s="104">
        <v>207661</v>
      </c>
      <c r="N91" s="104">
        <f t="shared" si="6"/>
        <v>958883</v>
      </c>
      <c r="O91" s="104">
        <v>0</v>
      </c>
      <c r="P91" s="104">
        <v>0</v>
      </c>
      <c r="Q91" s="104">
        <v>0</v>
      </c>
      <c r="R91" s="104">
        <f t="shared" si="7"/>
        <v>3893274</v>
      </c>
      <c r="S91" s="111">
        <v>84</v>
      </c>
    </row>
    <row r="92" spans="1:19" x14ac:dyDescent="0.2">
      <c r="A92" s="111">
        <v>85</v>
      </c>
      <c r="B92" s="111" t="s">
        <v>188</v>
      </c>
      <c r="C92" s="104">
        <v>0</v>
      </c>
      <c r="D92" s="104">
        <v>39942292</v>
      </c>
      <c r="E92" s="104">
        <v>0</v>
      </c>
      <c r="F92" s="104">
        <f t="shared" si="4"/>
        <v>39942292</v>
      </c>
      <c r="G92" s="104">
        <v>18333944</v>
      </c>
      <c r="H92" s="104">
        <v>2928741</v>
      </c>
      <c r="I92" s="104">
        <v>6576155</v>
      </c>
      <c r="J92" s="104">
        <f t="shared" si="5"/>
        <v>27838840</v>
      </c>
      <c r="K92" s="104">
        <v>6484143</v>
      </c>
      <c r="L92" s="104">
        <v>1790433</v>
      </c>
      <c r="M92" s="104">
        <v>3520867</v>
      </c>
      <c r="N92" s="104">
        <f t="shared" si="6"/>
        <v>11795443</v>
      </c>
      <c r="O92" s="104">
        <v>0</v>
      </c>
      <c r="P92" s="104">
        <v>0</v>
      </c>
      <c r="Q92" s="104">
        <v>308009</v>
      </c>
      <c r="R92" s="104">
        <f t="shared" si="7"/>
        <v>39942292</v>
      </c>
      <c r="S92" s="111">
        <v>85</v>
      </c>
    </row>
    <row r="93" spans="1:19" x14ac:dyDescent="0.2">
      <c r="A93" s="111">
        <v>86</v>
      </c>
      <c r="B93" s="111" t="s">
        <v>189</v>
      </c>
      <c r="C93" s="104">
        <v>0</v>
      </c>
      <c r="D93" s="104">
        <v>0</v>
      </c>
      <c r="E93" s="104">
        <v>0</v>
      </c>
      <c r="F93" s="104">
        <f t="shared" si="4"/>
        <v>0</v>
      </c>
      <c r="G93" s="104">
        <v>20096153</v>
      </c>
      <c r="H93" s="104">
        <v>0</v>
      </c>
      <c r="I93" s="104">
        <v>8381129</v>
      </c>
      <c r="J93" s="104">
        <f t="shared" si="5"/>
        <v>28477282</v>
      </c>
      <c r="K93" s="104">
        <v>12848151</v>
      </c>
      <c r="L93" s="104">
        <v>0</v>
      </c>
      <c r="M93" s="104">
        <v>5526996</v>
      </c>
      <c r="N93" s="104">
        <f t="shared" si="6"/>
        <v>18375147</v>
      </c>
      <c r="O93" s="104">
        <v>0</v>
      </c>
      <c r="P93" s="104">
        <v>0</v>
      </c>
      <c r="Q93" s="104">
        <v>0</v>
      </c>
      <c r="R93" s="104">
        <f t="shared" si="7"/>
        <v>46852429</v>
      </c>
      <c r="S93" s="111">
        <v>86</v>
      </c>
    </row>
    <row r="94" spans="1:19" x14ac:dyDescent="0.2">
      <c r="A94" s="111">
        <v>87</v>
      </c>
      <c r="B94" s="111" t="s">
        <v>190</v>
      </c>
      <c r="C94" s="104">
        <v>0</v>
      </c>
      <c r="D94" s="104">
        <v>0</v>
      </c>
      <c r="E94" s="104">
        <v>0</v>
      </c>
      <c r="F94" s="104">
        <f t="shared" si="4"/>
        <v>0</v>
      </c>
      <c r="G94" s="104">
        <v>125000</v>
      </c>
      <c r="H94" s="104">
        <v>0</v>
      </c>
      <c r="I94" s="104">
        <v>960000</v>
      </c>
      <c r="J94" s="104">
        <f t="shared" si="5"/>
        <v>1085000</v>
      </c>
      <c r="K94" s="104">
        <v>114027</v>
      </c>
      <c r="L94" s="104">
        <v>0</v>
      </c>
      <c r="M94" s="104">
        <v>699207</v>
      </c>
      <c r="N94" s="104">
        <f t="shared" si="6"/>
        <v>813234</v>
      </c>
      <c r="O94" s="104">
        <v>0</v>
      </c>
      <c r="P94" s="104">
        <v>0</v>
      </c>
      <c r="Q94" s="104">
        <v>0</v>
      </c>
      <c r="R94" s="104">
        <f t="shared" si="7"/>
        <v>1898234</v>
      </c>
      <c r="S94" s="111">
        <v>87</v>
      </c>
    </row>
    <row r="95" spans="1:19" x14ac:dyDescent="0.2">
      <c r="A95" s="111">
        <v>88</v>
      </c>
      <c r="B95" s="111" t="s">
        <v>191</v>
      </c>
      <c r="C95" s="104">
        <v>0</v>
      </c>
      <c r="D95" s="104">
        <v>0</v>
      </c>
      <c r="E95" s="104">
        <v>0</v>
      </c>
      <c r="F95" s="104">
        <f t="shared" si="4"/>
        <v>0</v>
      </c>
      <c r="G95" s="104">
        <v>1379322</v>
      </c>
      <c r="H95" s="104">
        <v>0</v>
      </c>
      <c r="I95" s="104">
        <v>100955</v>
      </c>
      <c r="J95" s="104">
        <f t="shared" si="5"/>
        <v>1480277</v>
      </c>
      <c r="K95" s="104">
        <v>535300</v>
      </c>
      <c r="L95" s="104">
        <v>0</v>
      </c>
      <c r="M95" s="104">
        <v>4038</v>
      </c>
      <c r="N95" s="104">
        <f t="shared" si="6"/>
        <v>539338</v>
      </c>
      <c r="O95" s="104">
        <v>0</v>
      </c>
      <c r="P95" s="104">
        <v>0</v>
      </c>
      <c r="Q95" s="104">
        <v>0</v>
      </c>
      <c r="R95" s="104">
        <f t="shared" si="7"/>
        <v>2019615</v>
      </c>
      <c r="S95" s="111">
        <v>88</v>
      </c>
    </row>
    <row r="96" spans="1:19" x14ac:dyDescent="0.2">
      <c r="A96" s="111">
        <v>89</v>
      </c>
      <c r="B96" s="111" t="s">
        <v>192</v>
      </c>
      <c r="C96" s="104">
        <v>0</v>
      </c>
      <c r="D96" s="104">
        <v>2909109</v>
      </c>
      <c r="E96" s="104">
        <v>0</v>
      </c>
      <c r="F96" s="104">
        <f t="shared" si="4"/>
        <v>2909109</v>
      </c>
      <c r="G96" s="104">
        <v>1374333</v>
      </c>
      <c r="H96" s="104">
        <v>0</v>
      </c>
      <c r="I96" s="104">
        <v>1616187</v>
      </c>
      <c r="J96" s="104">
        <f t="shared" si="5"/>
        <v>2990520</v>
      </c>
      <c r="K96" s="104">
        <v>176536</v>
      </c>
      <c r="L96" s="104">
        <v>0</v>
      </c>
      <c r="M96" s="104">
        <v>997378</v>
      </c>
      <c r="N96" s="104">
        <f t="shared" si="6"/>
        <v>1173914</v>
      </c>
      <c r="O96" s="104">
        <v>0</v>
      </c>
      <c r="P96" s="104">
        <v>0</v>
      </c>
      <c r="Q96" s="104">
        <v>0</v>
      </c>
      <c r="R96" s="104">
        <f t="shared" si="7"/>
        <v>4164434</v>
      </c>
      <c r="S96" s="111">
        <v>89</v>
      </c>
    </row>
    <row r="97" spans="1:19" x14ac:dyDescent="0.2">
      <c r="A97" s="111">
        <v>90</v>
      </c>
      <c r="B97" s="111" t="s">
        <v>193</v>
      </c>
      <c r="C97" s="112">
        <v>0</v>
      </c>
      <c r="D97" s="112">
        <v>0</v>
      </c>
      <c r="E97" s="112">
        <v>0</v>
      </c>
      <c r="F97" s="112">
        <f t="shared" si="4"/>
        <v>0</v>
      </c>
      <c r="G97" s="112">
        <v>4956742</v>
      </c>
      <c r="H97" s="112">
        <v>220000</v>
      </c>
      <c r="I97" s="112">
        <v>472472</v>
      </c>
      <c r="J97" s="112">
        <f t="shared" si="5"/>
        <v>5649214</v>
      </c>
      <c r="K97" s="112">
        <v>5669712</v>
      </c>
      <c r="L97" s="112">
        <v>251852</v>
      </c>
      <c r="M97" s="112">
        <v>97164</v>
      </c>
      <c r="N97" s="112">
        <f t="shared" si="6"/>
        <v>6018728</v>
      </c>
      <c r="O97" s="112">
        <v>0</v>
      </c>
      <c r="P97" s="112">
        <v>0</v>
      </c>
      <c r="Q97" s="112">
        <v>0</v>
      </c>
      <c r="R97" s="112">
        <f t="shared" si="7"/>
        <v>11667942</v>
      </c>
      <c r="S97" s="111">
        <v>90</v>
      </c>
    </row>
    <row r="98" spans="1:19" x14ac:dyDescent="0.2">
      <c r="A98" s="111">
        <v>91</v>
      </c>
      <c r="B98" s="111" t="s">
        <v>194</v>
      </c>
      <c r="C98" s="104">
        <v>0</v>
      </c>
      <c r="D98" s="104">
        <v>3079559</v>
      </c>
      <c r="E98" s="104">
        <v>0</v>
      </c>
      <c r="F98" s="104">
        <f t="shared" si="4"/>
        <v>3079559</v>
      </c>
      <c r="G98" s="104">
        <v>1697669</v>
      </c>
      <c r="H98" s="104">
        <v>0</v>
      </c>
      <c r="I98" s="104">
        <v>532931</v>
      </c>
      <c r="J98" s="104">
        <f t="shared" si="5"/>
        <v>2230600</v>
      </c>
      <c r="K98" s="104">
        <v>323724</v>
      </c>
      <c r="L98" s="104">
        <v>0</v>
      </c>
      <c r="M98" s="104">
        <v>525235</v>
      </c>
      <c r="N98" s="104">
        <f t="shared" si="6"/>
        <v>848959</v>
      </c>
      <c r="O98" s="104">
        <v>0</v>
      </c>
      <c r="P98" s="104">
        <v>0</v>
      </c>
      <c r="Q98" s="104">
        <v>0</v>
      </c>
      <c r="R98" s="104">
        <f t="shared" si="7"/>
        <v>3079559</v>
      </c>
      <c r="S98" s="111">
        <v>91</v>
      </c>
    </row>
    <row r="99" spans="1:19" x14ac:dyDescent="0.2">
      <c r="A99" s="111">
        <v>92</v>
      </c>
      <c r="B99" s="111" t="s">
        <v>195</v>
      </c>
      <c r="C99" s="104">
        <v>168534</v>
      </c>
      <c r="D99" s="104">
        <v>1397975</v>
      </c>
      <c r="E99" s="104">
        <v>0</v>
      </c>
      <c r="F99" s="104">
        <f t="shared" si="4"/>
        <v>1566509</v>
      </c>
      <c r="G99" s="104">
        <v>522968</v>
      </c>
      <c r="H99" s="104">
        <v>0</v>
      </c>
      <c r="I99" s="104">
        <v>551919</v>
      </c>
      <c r="J99" s="104">
        <f t="shared" si="5"/>
        <v>1074887</v>
      </c>
      <c r="K99" s="104">
        <v>176328</v>
      </c>
      <c r="L99" s="104">
        <v>0</v>
      </c>
      <c r="M99" s="104">
        <v>311710</v>
      </c>
      <c r="N99" s="104">
        <f t="shared" si="6"/>
        <v>488038</v>
      </c>
      <c r="O99" s="104">
        <v>0</v>
      </c>
      <c r="P99" s="104">
        <v>0</v>
      </c>
      <c r="Q99" s="104">
        <v>0</v>
      </c>
      <c r="R99" s="104">
        <f t="shared" si="7"/>
        <v>1562925</v>
      </c>
      <c r="S99" s="111">
        <v>92</v>
      </c>
    </row>
    <row r="100" spans="1:19" x14ac:dyDescent="0.2">
      <c r="A100" s="111">
        <v>93</v>
      </c>
      <c r="B100" s="111" t="s">
        <v>196</v>
      </c>
      <c r="C100" s="104">
        <v>593512</v>
      </c>
      <c r="D100" s="104">
        <v>2843402</v>
      </c>
      <c r="E100" s="104">
        <v>0</v>
      </c>
      <c r="F100" s="104">
        <f t="shared" si="4"/>
        <v>3436914</v>
      </c>
      <c r="G100" s="104">
        <v>500920</v>
      </c>
      <c r="H100" s="104">
        <v>0</v>
      </c>
      <c r="I100" s="104">
        <v>386843</v>
      </c>
      <c r="J100" s="104">
        <f t="shared" si="5"/>
        <v>887763</v>
      </c>
      <c r="K100" s="104">
        <v>2443761</v>
      </c>
      <c r="L100" s="104">
        <v>0</v>
      </c>
      <c r="M100" s="104">
        <v>105390</v>
      </c>
      <c r="N100" s="104">
        <f t="shared" si="6"/>
        <v>2549151</v>
      </c>
      <c r="O100" s="104">
        <v>0</v>
      </c>
      <c r="P100" s="104">
        <v>0</v>
      </c>
      <c r="Q100" s="104">
        <v>0</v>
      </c>
      <c r="R100" s="104">
        <f t="shared" si="7"/>
        <v>3436914</v>
      </c>
      <c r="S100" s="111">
        <v>93</v>
      </c>
    </row>
    <row r="101" spans="1:19" x14ac:dyDescent="0.2">
      <c r="A101" s="111">
        <v>94</v>
      </c>
      <c r="B101" s="111" t="s">
        <v>197</v>
      </c>
      <c r="C101" s="104">
        <v>0</v>
      </c>
      <c r="D101" s="104">
        <v>3792409</v>
      </c>
      <c r="E101" s="104">
        <v>0</v>
      </c>
      <c r="F101" s="104">
        <f t="shared" si="4"/>
        <v>3792409</v>
      </c>
      <c r="G101" s="104">
        <v>1035050</v>
      </c>
      <c r="H101" s="104">
        <v>0</v>
      </c>
      <c r="I101" s="104">
        <v>1557699</v>
      </c>
      <c r="J101" s="104">
        <f t="shared" si="5"/>
        <v>2592749</v>
      </c>
      <c r="K101" s="104">
        <v>406869</v>
      </c>
      <c r="L101" s="104">
        <v>0</v>
      </c>
      <c r="M101" s="104">
        <v>792791</v>
      </c>
      <c r="N101" s="104">
        <f t="shared" si="6"/>
        <v>1199660</v>
      </c>
      <c r="O101" s="104">
        <v>0</v>
      </c>
      <c r="P101" s="104">
        <v>0</v>
      </c>
      <c r="Q101" s="104">
        <v>0</v>
      </c>
      <c r="R101" s="104">
        <f t="shared" si="7"/>
        <v>3792409</v>
      </c>
      <c r="S101" s="111">
        <v>94</v>
      </c>
    </row>
    <row r="102" spans="1:19" x14ac:dyDescent="0.2">
      <c r="A102" s="108">
        <v>95</v>
      </c>
      <c r="B102" s="111" t="s">
        <v>198</v>
      </c>
      <c r="C102" s="107">
        <v>3165815</v>
      </c>
      <c r="D102" s="107">
        <v>11421831</v>
      </c>
      <c r="E102" s="107">
        <v>0</v>
      </c>
      <c r="F102" s="107">
        <f t="shared" si="4"/>
        <v>14587646</v>
      </c>
      <c r="G102" s="107">
        <v>7055000</v>
      </c>
      <c r="H102" s="107">
        <v>0</v>
      </c>
      <c r="I102" s="107">
        <v>3123707</v>
      </c>
      <c r="J102" s="107">
        <f t="shared" si="5"/>
        <v>10178707</v>
      </c>
      <c r="K102" s="107">
        <v>2434209</v>
      </c>
      <c r="L102" s="107">
        <v>0</v>
      </c>
      <c r="M102" s="107">
        <v>931700</v>
      </c>
      <c r="N102" s="107">
        <f t="shared" si="6"/>
        <v>3365909</v>
      </c>
      <c r="O102" s="107">
        <v>0</v>
      </c>
      <c r="P102" s="107">
        <v>0</v>
      </c>
      <c r="Q102" s="107">
        <v>60544</v>
      </c>
      <c r="R102" s="107">
        <f t="shared" si="7"/>
        <v>13605160</v>
      </c>
      <c r="S102" s="108">
        <v>95</v>
      </c>
    </row>
    <row r="103" spans="1:19" x14ac:dyDescent="0.2">
      <c r="A103" s="108">
        <f>A102</f>
        <v>95</v>
      </c>
      <c r="B103" s="109" t="s">
        <v>107</v>
      </c>
      <c r="C103" s="110">
        <f t="shared" ref="C103:R103" si="8">SUM(C8:C102)</f>
        <v>288244229</v>
      </c>
      <c r="D103" s="110">
        <f t="shared" si="8"/>
        <v>1348717656</v>
      </c>
      <c r="E103" s="110">
        <f t="shared" si="8"/>
        <v>162767</v>
      </c>
      <c r="F103" s="110">
        <f t="shared" si="8"/>
        <v>1637124652</v>
      </c>
      <c r="G103" s="110">
        <f t="shared" si="8"/>
        <v>755199793</v>
      </c>
      <c r="H103" s="110">
        <f t="shared" si="8"/>
        <v>54979013</v>
      </c>
      <c r="I103" s="110">
        <f t="shared" si="8"/>
        <v>433629338</v>
      </c>
      <c r="J103" s="110">
        <f t="shared" si="8"/>
        <v>1243808144</v>
      </c>
      <c r="K103" s="110">
        <f t="shared" si="8"/>
        <v>283547492</v>
      </c>
      <c r="L103" s="110">
        <f t="shared" si="8"/>
        <v>25821864</v>
      </c>
      <c r="M103" s="110">
        <f t="shared" si="8"/>
        <v>179183862</v>
      </c>
      <c r="N103" s="110">
        <f t="shared" si="8"/>
        <v>488553218</v>
      </c>
      <c r="O103" s="110">
        <f t="shared" si="8"/>
        <v>78804</v>
      </c>
      <c r="P103" s="110">
        <f t="shared" si="8"/>
        <v>13364903</v>
      </c>
      <c r="Q103" s="110">
        <f t="shared" si="8"/>
        <v>72234458</v>
      </c>
      <c r="R103" s="110">
        <f t="shared" si="8"/>
        <v>1818039527</v>
      </c>
      <c r="S103" s="108">
        <f>S102</f>
        <v>95</v>
      </c>
    </row>
    <row r="104" spans="1:19" ht="9.75" customHeight="1" x14ac:dyDescent="0.2">
      <c r="A104" s="92"/>
      <c r="B104" s="91"/>
      <c r="C104" s="92"/>
      <c r="D104" s="92"/>
      <c r="E104" s="92"/>
      <c r="F104" s="92"/>
      <c r="G104" s="92"/>
      <c r="H104" s="92"/>
      <c r="I104" s="92"/>
      <c r="J104" s="92"/>
      <c r="K104" s="92"/>
      <c r="L104" s="92"/>
      <c r="M104" s="92"/>
      <c r="N104" s="92"/>
      <c r="O104" s="92"/>
      <c r="P104" s="92"/>
      <c r="Q104" s="92"/>
      <c r="R104" s="92"/>
      <c r="S104" s="92"/>
    </row>
  </sheetData>
  <printOptions gridLines="1"/>
  <pageMargins left="0.25" right="0.25" top="0.5" bottom="0.25" header="0" footer="0"/>
  <pageSetup paperSize="5" scale="87" pageOrder="overThenDown"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Normal="100" workbookViewId="0"/>
  </sheetViews>
  <sheetFormatPr defaultRowHeight="11.25" x14ac:dyDescent="0.2"/>
  <cols>
    <col min="1" max="1" width="4.5" style="93" bestFit="1" customWidth="1"/>
    <col min="2" max="2" width="13.5" style="93" bestFit="1" customWidth="1"/>
    <col min="3" max="3" width="15.5" style="93" bestFit="1" customWidth="1"/>
    <col min="4" max="4" width="14.6640625" style="93" customWidth="1"/>
    <col min="5" max="5" width="13.5" style="93" customWidth="1"/>
    <col min="6" max="6" width="12.5" style="93" bestFit="1" customWidth="1"/>
    <col min="7" max="7" width="10.5" style="93" bestFit="1" customWidth="1"/>
    <col min="8" max="9" width="14.33203125" style="93" bestFit="1" customWidth="1"/>
    <col min="10" max="10" width="13" style="93" bestFit="1" customWidth="1"/>
    <col min="11" max="11" width="10.5" style="93" bestFit="1" customWidth="1"/>
    <col min="12" max="12" width="13.5" style="93" bestFit="1" customWidth="1"/>
    <col min="13" max="13" width="14.5" style="93" customWidth="1"/>
    <col min="14" max="14" width="13.5" style="93" customWidth="1"/>
    <col min="15" max="15" width="14" style="93" customWidth="1"/>
    <col min="16" max="16" width="13.83203125" style="93" customWidth="1"/>
    <col min="17" max="17" width="10.33203125" style="93" bestFit="1" customWidth="1"/>
    <col min="18" max="18" width="13.6640625" style="93" bestFit="1" customWidth="1"/>
    <col min="19" max="19" width="4" style="93" bestFit="1" customWidth="1"/>
    <col min="20" max="16384" width="9.33203125" style="93"/>
  </cols>
  <sheetData>
    <row r="1" spans="1:19" ht="15" x14ac:dyDescent="0.25">
      <c r="A1" s="90" t="s">
        <v>46</v>
      </c>
      <c r="B1" s="127"/>
      <c r="C1" s="127"/>
      <c r="D1" s="127"/>
      <c r="E1" s="127"/>
      <c r="F1" s="127"/>
      <c r="G1" s="127"/>
      <c r="H1" s="127"/>
      <c r="I1" s="127"/>
      <c r="J1" s="127"/>
      <c r="K1" s="127"/>
      <c r="L1" s="127"/>
      <c r="M1" s="127"/>
      <c r="N1" s="127"/>
      <c r="O1" s="127"/>
      <c r="P1" s="127"/>
      <c r="Q1" s="127"/>
      <c r="R1" s="127"/>
      <c r="S1" s="127"/>
    </row>
    <row r="2" spans="1:19" ht="12" x14ac:dyDescent="0.2">
      <c r="A2" s="94" t="s">
        <v>365</v>
      </c>
      <c r="B2" s="90"/>
      <c r="C2" s="90"/>
      <c r="D2" s="90"/>
      <c r="E2" s="90"/>
      <c r="F2" s="90"/>
      <c r="G2" s="90"/>
      <c r="H2" s="90"/>
      <c r="I2" s="90"/>
      <c r="J2" s="118"/>
      <c r="K2" s="119"/>
      <c r="L2" s="90"/>
      <c r="M2" s="90"/>
      <c r="N2" s="90"/>
      <c r="O2" s="90"/>
      <c r="P2" s="90"/>
      <c r="Q2" s="90"/>
      <c r="R2" s="90"/>
      <c r="S2" s="118"/>
    </row>
    <row r="3" spans="1:19" ht="12" x14ac:dyDescent="0.2">
      <c r="A3" s="95" t="s">
        <v>48</v>
      </c>
      <c r="B3" s="90"/>
      <c r="C3" s="90"/>
      <c r="D3" s="90"/>
      <c r="E3" s="90"/>
      <c r="F3" s="90"/>
      <c r="G3" s="90"/>
      <c r="H3" s="90"/>
      <c r="I3" s="90"/>
      <c r="J3" s="118"/>
      <c r="K3" s="119"/>
      <c r="L3" s="90"/>
      <c r="M3" s="90"/>
      <c r="N3" s="90"/>
      <c r="O3" s="90"/>
      <c r="P3" s="90"/>
      <c r="Q3" s="90"/>
      <c r="R3" s="90"/>
      <c r="S3" s="128"/>
    </row>
    <row r="4" spans="1:19" x14ac:dyDescent="0.2">
      <c r="A4" s="91"/>
      <c r="B4" s="91"/>
      <c r="C4" s="91"/>
      <c r="D4" s="91"/>
      <c r="E4" s="91"/>
      <c r="F4" s="91"/>
      <c r="G4" s="91"/>
      <c r="H4" s="91"/>
      <c r="I4" s="91"/>
      <c r="J4" s="91"/>
      <c r="K4" s="91"/>
      <c r="L4" s="91"/>
      <c r="M4" s="91"/>
      <c r="N4" s="91"/>
      <c r="O4" s="91"/>
      <c r="P4" s="91"/>
      <c r="Q4" s="91"/>
      <c r="R4" s="91"/>
      <c r="S4" s="91"/>
    </row>
    <row r="5" spans="1:19" x14ac:dyDescent="0.2">
      <c r="A5" s="91"/>
      <c r="B5" s="91"/>
      <c r="C5" s="91"/>
      <c r="D5" s="91"/>
      <c r="E5" s="91"/>
      <c r="F5" s="91"/>
      <c r="G5" s="97" t="s">
        <v>366</v>
      </c>
      <c r="H5" s="97"/>
      <c r="I5" s="97"/>
      <c r="J5" s="97"/>
      <c r="K5" s="97"/>
      <c r="L5" s="97"/>
      <c r="M5" s="97"/>
      <c r="N5" s="97"/>
      <c r="O5" s="97"/>
      <c r="P5" s="97"/>
      <c r="Q5" s="97"/>
      <c r="R5" s="97"/>
      <c r="S5" s="91"/>
    </row>
    <row r="6" spans="1:19" x14ac:dyDescent="0.2">
      <c r="A6" s="91"/>
      <c r="B6" s="91"/>
      <c r="C6" s="97" t="s">
        <v>367</v>
      </c>
      <c r="D6" s="97"/>
      <c r="E6" s="97"/>
      <c r="F6" s="98"/>
      <c r="G6" s="97" t="s">
        <v>368</v>
      </c>
      <c r="H6" s="97"/>
      <c r="I6" s="97"/>
      <c r="J6" s="98"/>
      <c r="K6" s="97" t="s">
        <v>369</v>
      </c>
      <c r="L6" s="97"/>
      <c r="M6" s="97"/>
      <c r="N6" s="98"/>
      <c r="O6" s="91"/>
      <c r="P6" s="91"/>
      <c r="Q6" s="91"/>
      <c r="R6" s="91"/>
      <c r="S6" s="91"/>
    </row>
    <row r="7" spans="1:19" s="102" customFormat="1" ht="42.6" customHeight="1" x14ac:dyDescent="0.2">
      <c r="A7" s="100" t="s">
        <v>55</v>
      </c>
      <c r="B7" s="100" t="s">
        <v>57</v>
      </c>
      <c r="C7" s="100" t="s">
        <v>370</v>
      </c>
      <c r="D7" s="100" t="s">
        <v>371</v>
      </c>
      <c r="E7" s="100" t="s">
        <v>355</v>
      </c>
      <c r="F7" s="100" t="s">
        <v>357</v>
      </c>
      <c r="G7" s="100" t="s">
        <v>358</v>
      </c>
      <c r="H7" s="100" t="s">
        <v>359</v>
      </c>
      <c r="I7" s="100" t="s">
        <v>360</v>
      </c>
      <c r="J7" s="100" t="s">
        <v>372</v>
      </c>
      <c r="K7" s="100" t="s">
        <v>358</v>
      </c>
      <c r="L7" s="100" t="s">
        <v>359</v>
      </c>
      <c r="M7" s="100" t="s">
        <v>360</v>
      </c>
      <c r="N7" s="100" t="s">
        <v>372</v>
      </c>
      <c r="O7" s="100" t="s">
        <v>362</v>
      </c>
      <c r="P7" s="100" t="s">
        <v>373</v>
      </c>
      <c r="Q7" s="100" t="s">
        <v>374</v>
      </c>
      <c r="R7" s="100" t="s">
        <v>363</v>
      </c>
      <c r="S7" s="100" t="s">
        <v>55</v>
      </c>
    </row>
    <row r="8" spans="1:19" x14ac:dyDescent="0.2">
      <c r="A8" s="91">
        <v>1</v>
      </c>
      <c r="B8" s="91" t="s">
        <v>199</v>
      </c>
      <c r="C8" s="103">
        <v>0</v>
      </c>
      <c r="D8" s="103">
        <v>0</v>
      </c>
      <c r="E8" s="103">
        <v>0</v>
      </c>
      <c r="F8" s="103">
        <f t="shared" ref="F8:F45" si="0">SUM(C8:E8)</f>
        <v>0</v>
      </c>
      <c r="G8" s="103">
        <v>0</v>
      </c>
      <c r="H8" s="103">
        <v>0</v>
      </c>
      <c r="I8" s="103">
        <v>545535</v>
      </c>
      <c r="J8" s="103">
        <f t="shared" ref="J8:J45" si="1">SUM(G8:I8)</f>
        <v>545535</v>
      </c>
      <c r="K8" s="103">
        <v>0</v>
      </c>
      <c r="L8" s="103">
        <v>0</v>
      </c>
      <c r="M8" s="103">
        <v>97631</v>
      </c>
      <c r="N8" s="103">
        <f t="shared" ref="N8:N45" si="2">SUM(K8:M8)</f>
        <v>97631</v>
      </c>
      <c r="O8" s="103">
        <v>0</v>
      </c>
      <c r="P8" s="103">
        <v>0</v>
      </c>
      <c r="Q8" s="103">
        <v>0</v>
      </c>
      <c r="R8" s="103">
        <f t="shared" ref="R8:R45" si="3">(J8+N8+O8+P8+Q8)</f>
        <v>643166</v>
      </c>
      <c r="S8" s="111">
        <v>1</v>
      </c>
    </row>
    <row r="9" spans="1:19" x14ac:dyDescent="0.2">
      <c r="A9" s="91">
        <v>2</v>
      </c>
      <c r="B9" s="91" t="s">
        <v>200</v>
      </c>
      <c r="C9" s="104">
        <v>0</v>
      </c>
      <c r="D9" s="104">
        <v>0</v>
      </c>
      <c r="E9" s="104">
        <v>0</v>
      </c>
      <c r="F9" s="104">
        <f t="shared" si="0"/>
        <v>0</v>
      </c>
      <c r="G9" s="104">
        <v>0</v>
      </c>
      <c r="H9" s="104">
        <v>0</v>
      </c>
      <c r="I9" s="104">
        <v>0</v>
      </c>
      <c r="J9" s="104">
        <f t="shared" si="1"/>
        <v>0</v>
      </c>
      <c r="K9" s="104">
        <v>0</v>
      </c>
      <c r="L9" s="104">
        <v>0</v>
      </c>
      <c r="M9" s="104">
        <v>0</v>
      </c>
      <c r="N9" s="104">
        <f t="shared" si="2"/>
        <v>0</v>
      </c>
      <c r="O9" s="104">
        <v>0</v>
      </c>
      <c r="P9" s="104">
        <v>0</v>
      </c>
      <c r="Q9" s="104">
        <v>0</v>
      </c>
      <c r="R9" s="104">
        <f t="shared" si="3"/>
        <v>0</v>
      </c>
      <c r="S9" s="111">
        <v>2</v>
      </c>
    </row>
    <row r="10" spans="1:19" x14ac:dyDescent="0.2">
      <c r="A10" s="91">
        <v>3</v>
      </c>
      <c r="B10" s="91" t="s">
        <v>117</v>
      </c>
      <c r="C10" s="104">
        <v>750951</v>
      </c>
      <c r="D10" s="104">
        <v>0</v>
      </c>
      <c r="E10" s="104">
        <v>0</v>
      </c>
      <c r="F10" s="104">
        <f t="shared" si="0"/>
        <v>750951</v>
      </c>
      <c r="G10" s="104">
        <v>0</v>
      </c>
      <c r="H10" s="104">
        <v>0</v>
      </c>
      <c r="I10" s="104">
        <v>1012895</v>
      </c>
      <c r="J10" s="104">
        <f t="shared" si="1"/>
        <v>1012895</v>
      </c>
      <c r="K10" s="104">
        <v>0</v>
      </c>
      <c r="L10" s="104">
        <v>0</v>
      </c>
      <c r="M10" s="104">
        <v>179589</v>
      </c>
      <c r="N10" s="104">
        <f t="shared" si="2"/>
        <v>179589</v>
      </c>
      <c r="O10" s="104">
        <v>0</v>
      </c>
      <c r="P10" s="104">
        <v>0</v>
      </c>
      <c r="Q10" s="104">
        <v>0</v>
      </c>
      <c r="R10" s="104">
        <f t="shared" si="3"/>
        <v>1192484</v>
      </c>
      <c r="S10" s="111">
        <v>3</v>
      </c>
    </row>
    <row r="11" spans="1:19" x14ac:dyDescent="0.2">
      <c r="A11" s="91">
        <v>4</v>
      </c>
      <c r="B11" s="91" t="s">
        <v>201</v>
      </c>
      <c r="C11" s="104">
        <v>0</v>
      </c>
      <c r="D11" s="104">
        <v>121476</v>
      </c>
      <c r="E11" s="104">
        <v>0</v>
      </c>
      <c r="F11" s="104">
        <f t="shared" si="0"/>
        <v>121476</v>
      </c>
      <c r="G11" s="104">
        <v>0</v>
      </c>
      <c r="H11" s="104">
        <v>0</v>
      </c>
      <c r="I11" s="104">
        <v>34763</v>
      </c>
      <c r="J11" s="104">
        <f t="shared" si="1"/>
        <v>34763</v>
      </c>
      <c r="K11" s="104">
        <v>0</v>
      </c>
      <c r="L11" s="104">
        <v>0</v>
      </c>
      <c r="M11" s="104">
        <v>86713</v>
      </c>
      <c r="N11" s="104">
        <f t="shared" si="2"/>
        <v>86713</v>
      </c>
      <c r="O11" s="104">
        <v>0</v>
      </c>
      <c r="P11" s="104">
        <v>0</v>
      </c>
      <c r="Q11" s="104">
        <v>0</v>
      </c>
      <c r="R11" s="104">
        <f t="shared" si="3"/>
        <v>121476</v>
      </c>
      <c r="S11" s="111">
        <v>4</v>
      </c>
    </row>
    <row r="12" spans="1:19" x14ac:dyDescent="0.2">
      <c r="A12" s="91">
        <v>5</v>
      </c>
      <c r="B12" s="91" t="s">
        <v>202</v>
      </c>
      <c r="C12" s="104">
        <v>630000</v>
      </c>
      <c r="D12" s="104">
        <v>154505</v>
      </c>
      <c r="E12" s="104">
        <v>0</v>
      </c>
      <c r="F12" s="104">
        <f t="shared" si="0"/>
        <v>784505</v>
      </c>
      <c r="G12" s="104">
        <v>0</v>
      </c>
      <c r="H12" s="104">
        <v>0</v>
      </c>
      <c r="I12" s="104">
        <v>132072</v>
      </c>
      <c r="J12" s="104">
        <f t="shared" si="1"/>
        <v>132072</v>
      </c>
      <c r="K12" s="104">
        <v>0</v>
      </c>
      <c r="L12" s="104">
        <v>0</v>
      </c>
      <c r="M12" s="104">
        <v>22433</v>
      </c>
      <c r="N12" s="104">
        <f t="shared" si="2"/>
        <v>22433</v>
      </c>
      <c r="O12" s="104">
        <v>0</v>
      </c>
      <c r="P12" s="104">
        <v>630000</v>
      </c>
      <c r="Q12" s="104">
        <v>0</v>
      </c>
      <c r="R12" s="104">
        <f t="shared" si="3"/>
        <v>784505</v>
      </c>
      <c r="S12" s="111">
        <v>5</v>
      </c>
    </row>
    <row r="13" spans="1:19" x14ac:dyDescent="0.2">
      <c r="A13" s="91">
        <v>6</v>
      </c>
      <c r="B13" s="91" t="s">
        <v>203</v>
      </c>
      <c r="C13" s="104">
        <v>0</v>
      </c>
      <c r="D13" s="104">
        <v>2456757</v>
      </c>
      <c r="E13" s="104">
        <v>0</v>
      </c>
      <c r="F13" s="104">
        <f t="shared" si="0"/>
        <v>2456757</v>
      </c>
      <c r="G13" s="104">
        <v>0</v>
      </c>
      <c r="H13" s="104">
        <v>0</v>
      </c>
      <c r="I13" s="104">
        <v>1759953</v>
      </c>
      <c r="J13" s="104">
        <f t="shared" si="1"/>
        <v>1759953</v>
      </c>
      <c r="K13" s="104">
        <v>0</v>
      </c>
      <c r="L13" s="104">
        <v>0</v>
      </c>
      <c r="M13" s="104">
        <v>696804</v>
      </c>
      <c r="N13" s="104">
        <f t="shared" si="2"/>
        <v>696804</v>
      </c>
      <c r="O13" s="104">
        <v>0</v>
      </c>
      <c r="P13" s="104">
        <v>0</v>
      </c>
      <c r="Q13" s="104">
        <v>0</v>
      </c>
      <c r="R13" s="104">
        <f t="shared" si="3"/>
        <v>2456757</v>
      </c>
      <c r="S13" s="111">
        <v>6</v>
      </c>
    </row>
    <row r="14" spans="1:19" x14ac:dyDescent="0.2">
      <c r="A14" s="91">
        <v>7</v>
      </c>
      <c r="B14" s="91" t="s">
        <v>204</v>
      </c>
      <c r="C14" s="104">
        <v>0</v>
      </c>
      <c r="D14" s="104">
        <v>0</v>
      </c>
      <c r="E14" s="104">
        <v>0</v>
      </c>
      <c r="F14" s="104">
        <f t="shared" si="0"/>
        <v>0</v>
      </c>
      <c r="G14" s="104">
        <v>0</v>
      </c>
      <c r="H14" s="104">
        <v>0</v>
      </c>
      <c r="I14" s="104">
        <v>268160</v>
      </c>
      <c r="J14" s="104">
        <f t="shared" si="1"/>
        <v>268160</v>
      </c>
      <c r="K14" s="104">
        <v>0</v>
      </c>
      <c r="L14" s="104">
        <v>0</v>
      </c>
      <c r="M14" s="104">
        <v>41852</v>
      </c>
      <c r="N14" s="104">
        <f t="shared" si="2"/>
        <v>41852</v>
      </c>
      <c r="O14" s="104">
        <v>0</v>
      </c>
      <c r="P14" s="104">
        <v>0</v>
      </c>
      <c r="Q14" s="104">
        <v>0</v>
      </c>
      <c r="R14" s="104">
        <f t="shared" si="3"/>
        <v>310012</v>
      </c>
      <c r="S14" s="111">
        <v>7</v>
      </c>
    </row>
    <row r="15" spans="1:19" x14ac:dyDescent="0.2">
      <c r="A15" s="91">
        <v>8</v>
      </c>
      <c r="B15" s="91" t="s">
        <v>205</v>
      </c>
      <c r="C15" s="104">
        <v>0</v>
      </c>
      <c r="D15" s="104">
        <v>406464</v>
      </c>
      <c r="E15" s="104">
        <v>0</v>
      </c>
      <c r="F15" s="104">
        <f t="shared" si="0"/>
        <v>406464</v>
      </c>
      <c r="G15" s="104">
        <v>0</v>
      </c>
      <c r="H15" s="104">
        <v>0</v>
      </c>
      <c r="I15" s="104">
        <v>311600</v>
      </c>
      <c r="J15" s="104">
        <f t="shared" si="1"/>
        <v>311600</v>
      </c>
      <c r="K15" s="104">
        <v>0</v>
      </c>
      <c r="L15" s="104">
        <v>0</v>
      </c>
      <c r="M15" s="104">
        <v>94864</v>
      </c>
      <c r="N15" s="104">
        <f t="shared" si="2"/>
        <v>94864</v>
      </c>
      <c r="O15" s="104">
        <v>0</v>
      </c>
      <c r="P15" s="104">
        <v>0</v>
      </c>
      <c r="Q15" s="104">
        <v>0</v>
      </c>
      <c r="R15" s="104">
        <f t="shared" si="3"/>
        <v>406464</v>
      </c>
      <c r="S15" s="111">
        <v>8</v>
      </c>
    </row>
    <row r="16" spans="1:19" x14ac:dyDescent="0.2">
      <c r="A16" s="91">
        <v>9</v>
      </c>
      <c r="B16" s="91" t="s">
        <v>206</v>
      </c>
      <c r="C16" s="104">
        <v>0</v>
      </c>
      <c r="D16" s="104">
        <v>288100</v>
      </c>
      <c r="E16" s="104">
        <v>0</v>
      </c>
      <c r="F16" s="104">
        <f t="shared" si="0"/>
        <v>288100</v>
      </c>
      <c r="G16" s="104">
        <v>0</v>
      </c>
      <c r="H16" s="104">
        <v>0</v>
      </c>
      <c r="I16" s="104">
        <v>230147</v>
      </c>
      <c r="J16" s="104">
        <f t="shared" si="1"/>
        <v>230147</v>
      </c>
      <c r="K16" s="104">
        <v>0</v>
      </c>
      <c r="L16" s="104">
        <v>0</v>
      </c>
      <c r="M16" s="104">
        <v>57953</v>
      </c>
      <c r="N16" s="104">
        <f t="shared" si="2"/>
        <v>57953</v>
      </c>
      <c r="O16" s="104">
        <v>0</v>
      </c>
      <c r="P16" s="104">
        <v>0</v>
      </c>
      <c r="Q16" s="104">
        <v>0</v>
      </c>
      <c r="R16" s="104">
        <f t="shared" si="3"/>
        <v>288100</v>
      </c>
      <c r="S16" s="111">
        <v>9</v>
      </c>
    </row>
    <row r="17" spans="1:19" x14ac:dyDescent="0.2">
      <c r="A17" s="91">
        <v>10</v>
      </c>
      <c r="B17" s="91" t="s">
        <v>207</v>
      </c>
      <c r="C17" s="104">
        <v>0</v>
      </c>
      <c r="D17" s="104">
        <v>0</v>
      </c>
      <c r="E17" s="104">
        <v>0</v>
      </c>
      <c r="F17" s="104">
        <f t="shared" si="0"/>
        <v>0</v>
      </c>
      <c r="G17" s="104">
        <v>0</v>
      </c>
      <c r="H17" s="104">
        <v>0</v>
      </c>
      <c r="I17" s="104">
        <v>148208</v>
      </c>
      <c r="J17" s="104">
        <f t="shared" si="1"/>
        <v>148208</v>
      </c>
      <c r="K17" s="104">
        <v>0</v>
      </c>
      <c r="L17" s="104">
        <v>0</v>
      </c>
      <c r="M17" s="104">
        <v>10755</v>
      </c>
      <c r="N17" s="104">
        <f t="shared" si="2"/>
        <v>10755</v>
      </c>
      <c r="O17" s="104">
        <v>0</v>
      </c>
      <c r="P17" s="104">
        <v>0</v>
      </c>
      <c r="Q17" s="104">
        <v>0</v>
      </c>
      <c r="R17" s="104">
        <f t="shared" si="3"/>
        <v>158963</v>
      </c>
      <c r="S17" s="111">
        <v>10</v>
      </c>
    </row>
    <row r="18" spans="1:19" x14ac:dyDescent="0.2">
      <c r="A18" s="91">
        <v>11</v>
      </c>
      <c r="B18" s="91" t="s">
        <v>208</v>
      </c>
      <c r="C18" s="104">
        <v>0</v>
      </c>
      <c r="D18" s="104">
        <v>1021363</v>
      </c>
      <c r="E18" s="104">
        <v>0</v>
      </c>
      <c r="F18" s="104">
        <f t="shared" si="0"/>
        <v>1021363</v>
      </c>
      <c r="G18" s="104">
        <v>0</v>
      </c>
      <c r="H18" s="104">
        <v>0</v>
      </c>
      <c r="I18" s="104">
        <v>785580</v>
      </c>
      <c r="J18" s="104">
        <f t="shared" si="1"/>
        <v>785580</v>
      </c>
      <c r="K18" s="104">
        <v>0</v>
      </c>
      <c r="L18" s="104">
        <v>0</v>
      </c>
      <c r="M18" s="104">
        <v>235783</v>
      </c>
      <c r="N18" s="104">
        <f t="shared" si="2"/>
        <v>235783</v>
      </c>
      <c r="O18" s="104">
        <v>0</v>
      </c>
      <c r="P18" s="104">
        <v>0</v>
      </c>
      <c r="Q18" s="104">
        <v>0</v>
      </c>
      <c r="R18" s="104">
        <f t="shared" si="3"/>
        <v>1021363</v>
      </c>
      <c r="S18" s="111">
        <v>11</v>
      </c>
    </row>
    <row r="19" spans="1:19" x14ac:dyDescent="0.2">
      <c r="A19" s="91">
        <v>12</v>
      </c>
      <c r="B19" s="93" t="s">
        <v>209</v>
      </c>
      <c r="C19" s="104">
        <v>0</v>
      </c>
      <c r="D19" s="104">
        <v>131507</v>
      </c>
      <c r="E19" s="104">
        <v>0</v>
      </c>
      <c r="F19" s="104">
        <f t="shared" si="0"/>
        <v>131507</v>
      </c>
      <c r="G19" s="104">
        <v>0</v>
      </c>
      <c r="H19" s="104">
        <v>0</v>
      </c>
      <c r="I19" s="104">
        <v>107134</v>
      </c>
      <c r="J19" s="104">
        <f t="shared" si="1"/>
        <v>107134</v>
      </c>
      <c r="K19" s="104">
        <v>0</v>
      </c>
      <c r="L19" s="104">
        <v>0</v>
      </c>
      <c r="M19" s="104">
        <v>24373</v>
      </c>
      <c r="N19" s="104">
        <f t="shared" si="2"/>
        <v>24373</v>
      </c>
      <c r="O19" s="104">
        <v>0</v>
      </c>
      <c r="P19" s="104">
        <v>0</v>
      </c>
      <c r="Q19" s="104">
        <v>0</v>
      </c>
      <c r="R19" s="104">
        <f t="shared" si="3"/>
        <v>131507</v>
      </c>
      <c r="S19" s="111">
        <v>12</v>
      </c>
    </row>
    <row r="20" spans="1:19" x14ac:dyDescent="0.2">
      <c r="A20" s="91">
        <v>13</v>
      </c>
      <c r="B20" s="91" t="s">
        <v>210</v>
      </c>
      <c r="C20" s="104">
        <v>0</v>
      </c>
      <c r="D20" s="104">
        <v>735439</v>
      </c>
      <c r="E20" s="104">
        <v>0</v>
      </c>
      <c r="F20" s="104">
        <f t="shared" si="0"/>
        <v>735439</v>
      </c>
      <c r="G20" s="104">
        <v>37861</v>
      </c>
      <c r="H20" s="104">
        <v>0</v>
      </c>
      <c r="I20" s="104">
        <v>244158</v>
      </c>
      <c r="J20" s="104">
        <f t="shared" si="1"/>
        <v>282019</v>
      </c>
      <c r="K20" s="104">
        <v>4122</v>
      </c>
      <c r="L20" s="104">
        <v>0</v>
      </c>
      <c r="M20" s="104">
        <v>449298</v>
      </c>
      <c r="N20" s="104">
        <f t="shared" si="2"/>
        <v>453420</v>
      </c>
      <c r="O20" s="104">
        <v>0</v>
      </c>
      <c r="P20" s="104">
        <v>0</v>
      </c>
      <c r="Q20" s="104">
        <v>0</v>
      </c>
      <c r="R20" s="104">
        <f t="shared" si="3"/>
        <v>735439</v>
      </c>
      <c r="S20" s="111">
        <v>13</v>
      </c>
    </row>
    <row r="21" spans="1:19" x14ac:dyDescent="0.2">
      <c r="A21" s="91">
        <v>14</v>
      </c>
      <c r="B21" s="91" t="s">
        <v>131</v>
      </c>
      <c r="C21" s="104">
        <v>0</v>
      </c>
      <c r="D21" s="104">
        <v>1659591</v>
      </c>
      <c r="E21" s="104">
        <v>0</v>
      </c>
      <c r="F21" s="104">
        <f t="shared" si="0"/>
        <v>1659591</v>
      </c>
      <c r="G21" s="104">
        <v>0</v>
      </c>
      <c r="H21" s="104">
        <v>0</v>
      </c>
      <c r="I21" s="104">
        <v>1249268</v>
      </c>
      <c r="J21" s="104">
        <f t="shared" si="1"/>
        <v>1249268</v>
      </c>
      <c r="K21" s="104">
        <v>0</v>
      </c>
      <c r="L21" s="104">
        <v>0</v>
      </c>
      <c r="M21" s="104">
        <v>410323</v>
      </c>
      <c r="N21" s="104">
        <f t="shared" si="2"/>
        <v>410323</v>
      </c>
      <c r="O21" s="104">
        <v>0</v>
      </c>
      <c r="P21" s="104">
        <v>0</v>
      </c>
      <c r="Q21" s="104">
        <v>0</v>
      </c>
      <c r="R21" s="104">
        <f t="shared" si="3"/>
        <v>1659591</v>
      </c>
      <c r="S21" s="111">
        <v>14</v>
      </c>
    </row>
    <row r="22" spans="1:19" x14ac:dyDescent="0.2">
      <c r="A22" s="91">
        <v>15</v>
      </c>
      <c r="B22" s="91" t="s">
        <v>211</v>
      </c>
      <c r="C22" s="104">
        <v>0</v>
      </c>
      <c r="D22" s="104">
        <v>0</v>
      </c>
      <c r="E22" s="104">
        <v>0</v>
      </c>
      <c r="F22" s="104">
        <f t="shared" si="0"/>
        <v>0</v>
      </c>
      <c r="G22" s="104">
        <v>0</v>
      </c>
      <c r="H22" s="104">
        <v>0</v>
      </c>
      <c r="I22" s="104">
        <v>170000</v>
      </c>
      <c r="J22" s="104">
        <f t="shared" si="1"/>
        <v>170000</v>
      </c>
      <c r="K22" s="104">
        <v>0</v>
      </c>
      <c r="L22" s="104">
        <v>0</v>
      </c>
      <c r="M22" s="104">
        <v>213893</v>
      </c>
      <c r="N22" s="104">
        <f t="shared" si="2"/>
        <v>213893</v>
      </c>
      <c r="O22" s="104">
        <v>0</v>
      </c>
      <c r="P22" s="104">
        <v>0</v>
      </c>
      <c r="Q22" s="104">
        <v>0</v>
      </c>
      <c r="R22" s="104">
        <f t="shared" si="3"/>
        <v>383893</v>
      </c>
      <c r="S22" s="111">
        <v>15</v>
      </c>
    </row>
    <row r="23" spans="1:19" x14ac:dyDescent="0.2">
      <c r="A23" s="91">
        <v>16</v>
      </c>
      <c r="B23" s="91" t="s">
        <v>212</v>
      </c>
      <c r="C23" s="104">
        <v>41000</v>
      </c>
      <c r="D23" s="104">
        <v>1548182</v>
      </c>
      <c r="E23" s="104">
        <v>0</v>
      </c>
      <c r="F23" s="104">
        <f t="shared" si="0"/>
        <v>1589182</v>
      </c>
      <c r="G23" s="104">
        <v>0</v>
      </c>
      <c r="H23" s="104">
        <v>0</v>
      </c>
      <c r="I23" s="104">
        <v>1028807</v>
      </c>
      <c r="J23" s="104">
        <f t="shared" si="1"/>
        <v>1028807</v>
      </c>
      <c r="K23" s="104">
        <v>0</v>
      </c>
      <c r="L23" s="104">
        <v>0</v>
      </c>
      <c r="M23" s="104">
        <v>519375</v>
      </c>
      <c r="N23" s="104">
        <f t="shared" si="2"/>
        <v>519375</v>
      </c>
      <c r="O23" s="104">
        <v>0</v>
      </c>
      <c r="P23" s="104">
        <v>0</v>
      </c>
      <c r="Q23" s="104">
        <v>0</v>
      </c>
      <c r="R23" s="104">
        <f t="shared" si="3"/>
        <v>1548182</v>
      </c>
      <c r="S23" s="111">
        <v>16</v>
      </c>
    </row>
    <row r="24" spans="1:19" x14ac:dyDescent="0.2">
      <c r="A24" s="91">
        <v>17</v>
      </c>
      <c r="B24" s="91" t="s">
        <v>213</v>
      </c>
      <c r="C24" s="104">
        <v>0</v>
      </c>
      <c r="D24" s="104">
        <v>0</v>
      </c>
      <c r="E24" s="104">
        <v>0</v>
      </c>
      <c r="F24" s="104">
        <f t="shared" si="0"/>
        <v>0</v>
      </c>
      <c r="G24" s="104">
        <v>0</v>
      </c>
      <c r="H24" s="104">
        <v>0</v>
      </c>
      <c r="I24" s="104">
        <v>0</v>
      </c>
      <c r="J24" s="104">
        <f t="shared" si="1"/>
        <v>0</v>
      </c>
      <c r="K24" s="104">
        <v>0</v>
      </c>
      <c r="L24" s="104">
        <v>0</v>
      </c>
      <c r="M24" s="104">
        <v>0</v>
      </c>
      <c r="N24" s="104">
        <f t="shared" si="2"/>
        <v>0</v>
      </c>
      <c r="O24" s="104">
        <v>0</v>
      </c>
      <c r="P24" s="104">
        <v>0</v>
      </c>
      <c r="Q24" s="104">
        <v>0</v>
      </c>
      <c r="R24" s="104">
        <f t="shared" si="3"/>
        <v>0</v>
      </c>
      <c r="S24" s="111">
        <v>17</v>
      </c>
    </row>
    <row r="25" spans="1:19" x14ac:dyDescent="0.2">
      <c r="A25" s="91">
        <v>18</v>
      </c>
      <c r="B25" s="91" t="s">
        <v>214</v>
      </c>
      <c r="C25" s="104">
        <v>0</v>
      </c>
      <c r="D25" s="104">
        <v>1759540</v>
      </c>
      <c r="E25" s="104">
        <v>0</v>
      </c>
      <c r="F25" s="104">
        <f t="shared" si="0"/>
        <v>1759540</v>
      </c>
      <c r="G25" s="104">
        <v>0</v>
      </c>
      <c r="H25" s="104">
        <v>0</v>
      </c>
      <c r="I25" s="104">
        <v>1398364</v>
      </c>
      <c r="J25" s="104">
        <f t="shared" si="1"/>
        <v>1398364</v>
      </c>
      <c r="K25" s="104">
        <v>0</v>
      </c>
      <c r="L25" s="104">
        <v>0</v>
      </c>
      <c r="M25" s="104">
        <v>361176</v>
      </c>
      <c r="N25" s="104">
        <f t="shared" si="2"/>
        <v>361176</v>
      </c>
      <c r="O25" s="104">
        <v>0</v>
      </c>
      <c r="P25" s="104">
        <v>0</v>
      </c>
      <c r="Q25" s="104">
        <v>0</v>
      </c>
      <c r="R25" s="104">
        <f t="shared" si="3"/>
        <v>1759540</v>
      </c>
      <c r="S25" s="111">
        <v>18</v>
      </c>
    </row>
    <row r="26" spans="1:19" x14ac:dyDescent="0.2">
      <c r="A26" s="91">
        <v>19</v>
      </c>
      <c r="B26" s="91" t="s">
        <v>215</v>
      </c>
      <c r="C26" s="104">
        <v>14440747</v>
      </c>
      <c r="D26" s="104">
        <v>0</v>
      </c>
      <c r="E26" s="104">
        <v>0</v>
      </c>
      <c r="F26" s="104">
        <f t="shared" si="0"/>
        <v>14440747</v>
      </c>
      <c r="G26" s="104">
        <v>0</v>
      </c>
      <c r="H26" s="104">
        <v>0</v>
      </c>
      <c r="I26" s="104">
        <v>17920000</v>
      </c>
      <c r="J26" s="104">
        <f t="shared" si="1"/>
        <v>17920000</v>
      </c>
      <c r="K26" s="104">
        <v>0</v>
      </c>
      <c r="L26" s="104">
        <v>0</v>
      </c>
      <c r="M26" s="104">
        <v>4323726</v>
      </c>
      <c r="N26" s="104">
        <f t="shared" si="2"/>
        <v>4323726</v>
      </c>
      <c r="O26" s="104">
        <v>0</v>
      </c>
      <c r="P26" s="104">
        <v>0</v>
      </c>
      <c r="Q26" s="104">
        <v>226075</v>
      </c>
      <c r="R26" s="104">
        <f t="shared" si="3"/>
        <v>22469801</v>
      </c>
      <c r="S26" s="111">
        <v>19</v>
      </c>
    </row>
    <row r="27" spans="1:19" x14ac:dyDescent="0.2">
      <c r="A27" s="91">
        <v>20</v>
      </c>
      <c r="B27" s="91" t="s">
        <v>216</v>
      </c>
      <c r="C27" s="104">
        <v>0</v>
      </c>
      <c r="D27" s="104">
        <v>259611</v>
      </c>
      <c r="E27" s="104">
        <v>0</v>
      </c>
      <c r="F27" s="104">
        <f t="shared" si="0"/>
        <v>259611</v>
      </c>
      <c r="G27" s="104">
        <v>0</v>
      </c>
      <c r="H27" s="104">
        <v>0</v>
      </c>
      <c r="I27" s="104">
        <v>217664</v>
      </c>
      <c r="J27" s="104">
        <f t="shared" si="1"/>
        <v>217664</v>
      </c>
      <c r="K27" s="104">
        <v>0</v>
      </c>
      <c r="L27" s="104">
        <v>0</v>
      </c>
      <c r="M27" s="104">
        <v>41947</v>
      </c>
      <c r="N27" s="104">
        <f t="shared" si="2"/>
        <v>41947</v>
      </c>
      <c r="O27" s="104">
        <v>0</v>
      </c>
      <c r="P27" s="104">
        <v>0</v>
      </c>
      <c r="Q27" s="104">
        <v>0</v>
      </c>
      <c r="R27" s="104">
        <f t="shared" si="3"/>
        <v>259611</v>
      </c>
      <c r="S27" s="111">
        <v>20</v>
      </c>
    </row>
    <row r="28" spans="1:19" x14ac:dyDescent="0.2">
      <c r="A28" s="91">
        <v>21</v>
      </c>
      <c r="B28" s="91" t="s">
        <v>217</v>
      </c>
      <c r="C28" s="104">
        <v>5302760</v>
      </c>
      <c r="D28" s="104">
        <v>242826</v>
      </c>
      <c r="E28" s="104">
        <v>0</v>
      </c>
      <c r="F28" s="104">
        <f t="shared" si="0"/>
        <v>5545586</v>
      </c>
      <c r="G28" s="104">
        <v>0</v>
      </c>
      <c r="H28" s="104">
        <v>0</v>
      </c>
      <c r="I28" s="104">
        <v>5476978</v>
      </c>
      <c r="J28" s="104">
        <f t="shared" si="1"/>
        <v>5476978</v>
      </c>
      <c r="K28" s="104">
        <v>0</v>
      </c>
      <c r="L28" s="104">
        <v>0</v>
      </c>
      <c r="M28" s="104">
        <v>68608</v>
      </c>
      <c r="N28" s="104">
        <f t="shared" si="2"/>
        <v>68608</v>
      </c>
      <c r="O28" s="104">
        <v>0</v>
      </c>
      <c r="P28" s="104">
        <v>0</v>
      </c>
      <c r="Q28" s="104">
        <v>0</v>
      </c>
      <c r="R28" s="104">
        <f t="shared" si="3"/>
        <v>5545586</v>
      </c>
      <c r="S28" s="111">
        <v>21</v>
      </c>
    </row>
    <row r="29" spans="1:19" x14ac:dyDescent="0.2">
      <c r="A29" s="91">
        <v>22</v>
      </c>
      <c r="B29" s="93" t="s">
        <v>171</v>
      </c>
      <c r="C29" s="104">
        <v>0</v>
      </c>
      <c r="D29" s="104">
        <v>0</v>
      </c>
      <c r="E29" s="104">
        <v>0</v>
      </c>
      <c r="F29" s="104">
        <f t="shared" si="0"/>
        <v>0</v>
      </c>
      <c r="G29" s="104">
        <v>0</v>
      </c>
      <c r="H29" s="104">
        <v>0</v>
      </c>
      <c r="I29" s="104">
        <v>167402</v>
      </c>
      <c r="J29" s="104">
        <f t="shared" si="1"/>
        <v>167402</v>
      </c>
      <c r="K29" s="104">
        <v>0</v>
      </c>
      <c r="L29" s="104">
        <v>0</v>
      </c>
      <c r="M29" s="104">
        <v>27007</v>
      </c>
      <c r="N29" s="104">
        <f t="shared" si="2"/>
        <v>27007</v>
      </c>
      <c r="O29" s="104">
        <v>0</v>
      </c>
      <c r="P29" s="104">
        <v>0</v>
      </c>
      <c r="Q29" s="104">
        <v>0</v>
      </c>
      <c r="R29" s="104">
        <f t="shared" si="3"/>
        <v>194409</v>
      </c>
      <c r="S29" s="111">
        <v>22</v>
      </c>
    </row>
    <row r="30" spans="1:19" x14ac:dyDescent="0.2">
      <c r="A30" s="91">
        <v>23</v>
      </c>
      <c r="B30" s="91" t="s">
        <v>179</v>
      </c>
      <c r="C30" s="104">
        <v>196336</v>
      </c>
      <c r="D30" s="104">
        <v>778891</v>
      </c>
      <c r="E30" s="104">
        <v>0</v>
      </c>
      <c r="F30" s="104">
        <f t="shared" si="0"/>
        <v>975227</v>
      </c>
      <c r="G30" s="104">
        <v>0</v>
      </c>
      <c r="H30" s="104">
        <v>0</v>
      </c>
      <c r="I30" s="104">
        <v>684421</v>
      </c>
      <c r="J30" s="104">
        <f t="shared" si="1"/>
        <v>684421</v>
      </c>
      <c r="K30" s="104">
        <v>0</v>
      </c>
      <c r="L30" s="104">
        <v>0</v>
      </c>
      <c r="M30" s="104">
        <v>94470</v>
      </c>
      <c r="N30" s="104">
        <f t="shared" si="2"/>
        <v>94470</v>
      </c>
      <c r="O30" s="104">
        <v>0</v>
      </c>
      <c r="P30" s="104">
        <v>196336</v>
      </c>
      <c r="Q30" s="104">
        <v>0</v>
      </c>
      <c r="R30" s="104">
        <f t="shared" si="3"/>
        <v>975227</v>
      </c>
      <c r="S30" s="111">
        <v>23</v>
      </c>
    </row>
    <row r="31" spans="1:19" x14ac:dyDescent="0.2">
      <c r="A31" s="91">
        <v>24</v>
      </c>
      <c r="B31" s="105" t="s">
        <v>218</v>
      </c>
      <c r="C31" s="104">
        <v>0</v>
      </c>
      <c r="D31" s="104">
        <v>0</v>
      </c>
      <c r="E31" s="104">
        <v>0</v>
      </c>
      <c r="F31" s="104">
        <f t="shared" si="0"/>
        <v>0</v>
      </c>
      <c r="G31" s="104">
        <v>0</v>
      </c>
      <c r="H31" s="104">
        <v>0</v>
      </c>
      <c r="I31" s="104">
        <v>864121</v>
      </c>
      <c r="J31" s="104">
        <f t="shared" si="1"/>
        <v>864121</v>
      </c>
      <c r="K31" s="104">
        <v>0</v>
      </c>
      <c r="L31" s="104">
        <v>0</v>
      </c>
      <c r="M31" s="104">
        <v>680691</v>
      </c>
      <c r="N31" s="104">
        <f t="shared" si="2"/>
        <v>680691</v>
      </c>
      <c r="O31" s="104">
        <v>0</v>
      </c>
      <c r="P31" s="104">
        <v>0</v>
      </c>
      <c r="Q31" s="104">
        <v>0</v>
      </c>
      <c r="R31" s="104">
        <f t="shared" si="3"/>
        <v>1544812</v>
      </c>
      <c r="S31" s="111">
        <v>24</v>
      </c>
    </row>
    <row r="32" spans="1:19" x14ac:dyDescent="0.2">
      <c r="A32" s="91">
        <v>25</v>
      </c>
      <c r="B32" s="91" t="s">
        <v>219</v>
      </c>
      <c r="C32" s="104">
        <v>0</v>
      </c>
      <c r="D32" s="104">
        <v>92806</v>
      </c>
      <c r="E32" s="104">
        <v>0</v>
      </c>
      <c r="F32" s="104">
        <f t="shared" si="0"/>
        <v>92806</v>
      </c>
      <c r="G32" s="104">
        <v>0</v>
      </c>
      <c r="H32" s="104">
        <v>0</v>
      </c>
      <c r="I32" s="104">
        <v>87802</v>
      </c>
      <c r="J32" s="104">
        <f t="shared" si="1"/>
        <v>87802</v>
      </c>
      <c r="K32" s="104">
        <v>0</v>
      </c>
      <c r="L32" s="104">
        <v>0</v>
      </c>
      <c r="M32" s="104">
        <v>5004</v>
      </c>
      <c r="N32" s="104">
        <f t="shared" si="2"/>
        <v>5004</v>
      </c>
      <c r="O32" s="104">
        <v>0</v>
      </c>
      <c r="P32" s="104">
        <v>0</v>
      </c>
      <c r="Q32" s="104">
        <v>0</v>
      </c>
      <c r="R32" s="104">
        <f t="shared" si="3"/>
        <v>92806</v>
      </c>
      <c r="S32" s="111">
        <v>25</v>
      </c>
    </row>
    <row r="33" spans="1:19" x14ac:dyDescent="0.2">
      <c r="A33" s="91">
        <v>26</v>
      </c>
      <c r="B33" s="91" t="s">
        <v>220</v>
      </c>
      <c r="C33" s="104">
        <v>1512000</v>
      </c>
      <c r="D33" s="104">
        <v>0</v>
      </c>
      <c r="E33" s="104">
        <v>0</v>
      </c>
      <c r="F33" s="104">
        <f t="shared" si="0"/>
        <v>1512000</v>
      </c>
      <c r="G33" s="104">
        <v>0</v>
      </c>
      <c r="H33" s="104">
        <v>0</v>
      </c>
      <c r="I33" s="104">
        <v>182799</v>
      </c>
      <c r="J33" s="104">
        <f t="shared" si="1"/>
        <v>182799</v>
      </c>
      <c r="K33" s="104">
        <v>0</v>
      </c>
      <c r="L33" s="104">
        <v>0</v>
      </c>
      <c r="M33" s="104">
        <v>48552</v>
      </c>
      <c r="N33" s="104">
        <f t="shared" si="2"/>
        <v>48552</v>
      </c>
      <c r="O33" s="104">
        <v>0</v>
      </c>
      <c r="P33" s="104">
        <v>1280649</v>
      </c>
      <c r="Q33" s="104">
        <v>0</v>
      </c>
      <c r="R33" s="104">
        <f t="shared" si="3"/>
        <v>1512000</v>
      </c>
      <c r="S33" s="111">
        <v>26</v>
      </c>
    </row>
    <row r="34" spans="1:19" x14ac:dyDescent="0.2">
      <c r="A34" s="91">
        <v>27</v>
      </c>
      <c r="B34" s="91" t="s">
        <v>221</v>
      </c>
      <c r="C34" s="104">
        <v>0</v>
      </c>
      <c r="D34" s="104">
        <v>141167</v>
      </c>
      <c r="E34" s="104">
        <v>0</v>
      </c>
      <c r="F34" s="104">
        <f t="shared" si="0"/>
        <v>141167</v>
      </c>
      <c r="G34" s="104">
        <v>0</v>
      </c>
      <c r="H34" s="104">
        <v>0</v>
      </c>
      <c r="I34" s="104">
        <v>90800</v>
      </c>
      <c r="J34" s="104">
        <f t="shared" si="1"/>
        <v>90800</v>
      </c>
      <c r="K34" s="104">
        <v>0</v>
      </c>
      <c r="L34" s="104">
        <v>0</v>
      </c>
      <c r="M34" s="104">
        <v>50367</v>
      </c>
      <c r="N34" s="104">
        <f t="shared" si="2"/>
        <v>50367</v>
      </c>
      <c r="O34" s="104">
        <v>0</v>
      </c>
      <c r="P34" s="104">
        <v>0</v>
      </c>
      <c r="Q34" s="104">
        <v>0</v>
      </c>
      <c r="R34" s="104">
        <f t="shared" si="3"/>
        <v>141167</v>
      </c>
      <c r="S34" s="111">
        <v>27</v>
      </c>
    </row>
    <row r="35" spans="1:19" x14ac:dyDescent="0.2">
      <c r="A35" s="91">
        <v>28</v>
      </c>
      <c r="B35" s="91" t="s">
        <v>222</v>
      </c>
      <c r="C35" s="104">
        <v>0</v>
      </c>
      <c r="D35" s="104">
        <v>0</v>
      </c>
      <c r="E35" s="104">
        <v>542560</v>
      </c>
      <c r="F35" s="104">
        <f t="shared" si="0"/>
        <v>542560</v>
      </c>
      <c r="G35" s="104">
        <v>0</v>
      </c>
      <c r="H35" s="104">
        <v>0</v>
      </c>
      <c r="I35" s="104">
        <v>1501849</v>
      </c>
      <c r="J35" s="104">
        <f t="shared" si="1"/>
        <v>1501849</v>
      </c>
      <c r="K35" s="104">
        <v>0</v>
      </c>
      <c r="L35" s="104">
        <v>0</v>
      </c>
      <c r="M35" s="104">
        <v>256720</v>
      </c>
      <c r="N35" s="104">
        <f t="shared" si="2"/>
        <v>256720</v>
      </c>
      <c r="O35" s="104">
        <v>0</v>
      </c>
      <c r="P35" s="104">
        <v>0</v>
      </c>
      <c r="Q35" s="104">
        <v>0</v>
      </c>
      <c r="R35" s="104">
        <f t="shared" si="3"/>
        <v>1758569</v>
      </c>
      <c r="S35" s="111">
        <v>28</v>
      </c>
    </row>
    <row r="36" spans="1:19" x14ac:dyDescent="0.2">
      <c r="A36" s="91">
        <v>29</v>
      </c>
      <c r="B36" s="91" t="s">
        <v>223</v>
      </c>
      <c r="C36" s="104">
        <v>0</v>
      </c>
      <c r="D36" s="104">
        <v>0</v>
      </c>
      <c r="E36" s="104">
        <v>0</v>
      </c>
      <c r="F36" s="104">
        <f t="shared" si="0"/>
        <v>0</v>
      </c>
      <c r="G36" s="104">
        <v>0</v>
      </c>
      <c r="H36" s="104">
        <v>0</v>
      </c>
      <c r="I36" s="104">
        <v>426266</v>
      </c>
      <c r="J36" s="104">
        <f t="shared" si="1"/>
        <v>426266</v>
      </c>
      <c r="K36" s="104">
        <v>0</v>
      </c>
      <c r="L36" s="104">
        <v>0</v>
      </c>
      <c r="M36" s="104">
        <v>63755</v>
      </c>
      <c r="N36" s="104">
        <f t="shared" si="2"/>
        <v>63755</v>
      </c>
      <c r="O36" s="104">
        <v>0</v>
      </c>
      <c r="P36" s="104">
        <v>0</v>
      </c>
      <c r="Q36" s="104">
        <v>0</v>
      </c>
      <c r="R36" s="104">
        <f t="shared" si="3"/>
        <v>490021</v>
      </c>
      <c r="S36" s="111">
        <v>29</v>
      </c>
    </row>
    <row r="37" spans="1:19" x14ac:dyDescent="0.2">
      <c r="A37" s="91">
        <v>30</v>
      </c>
      <c r="B37" s="91" t="s">
        <v>224</v>
      </c>
      <c r="C37" s="104">
        <v>0</v>
      </c>
      <c r="D37" s="104">
        <v>280819</v>
      </c>
      <c r="E37" s="104">
        <v>0</v>
      </c>
      <c r="F37" s="104">
        <f t="shared" si="0"/>
        <v>280819</v>
      </c>
      <c r="G37" s="104">
        <v>0</v>
      </c>
      <c r="H37" s="104">
        <v>0</v>
      </c>
      <c r="I37" s="104">
        <v>237074</v>
      </c>
      <c r="J37" s="104">
        <f t="shared" si="1"/>
        <v>237074</v>
      </c>
      <c r="K37" s="104">
        <v>0</v>
      </c>
      <c r="L37" s="104">
        <v>0</v>
      </c>
      <c r="M37" s="104">
        <v>43745</v>
      </c>
      <c r="N37" s="104">
        <f t="shared" si="2"/>
        <v>43745</v>
      </c>
      <c r="O37" s="104">
        <v>0</v>
      </c>
      <c r="P37" s="104">
        <v>0</v>
      </c>
      <c r="Q37" s="104">
        <v>0</v>
      </c>
      <c r="R37" s="104">
        <f t="shared" si="3"/>
        <v>280819</v>
      </c>
      <c r="S37" s="111">
        <v>30</v>
      </c>
    </row>
    <row r="38" spans="1:19" x14ac:dyDescent="0.2">
      <c r="A38" s="91">
        <v>31</v>
      </c>
      <c r="B38" s="91" t="s">
        <v>192</v>
      </c>
      <c r="C38" s="104">
        <v>0</v>
      </c>
      <c r="D38" s="104">
        <v>136132</v>
      </c>
      <c r="E38" s="104">
        <v>0</v>
      </c>
      <c r="F38" s="104">
        <f t="shared" si="0"/>
        <v>136132</v>
      </c>
      <c r="G38" s="104">
        <v>0</v>
      </c>
      <c r="H38" s="104">
        <v>0</v>
      </c>
      <c r="I38" s="104">
        <v>109178</v>
      </c>
      <c r="J38" s="104">
        <f t="shared" si="1"/>
        <v>109178</v>
      </c>
      <c r="K38" s="104">
        <v>0</v>
      </c>
      <c r="L38" s="104">
        <v>0</v>
      </c>
      <c r="M38" s="104">
        <v>26954</v>
      </c>
      <c r="N38" s="104">
        <f t="shared" si="2"/>
        <v>26954</v>
      </c>
      <c r="O38" s="104">
        <v>0</v>
      </c>
      <c r="P38" s="104">
        <v>0</v>
      </c>
      <c r="Q38" s="104">
        <v>0</v>
      </c>
      <c r="R38" s="104">
        <f t="shared" si="3"/>
        <v>136132</v>
      </c>
      <c r="S38" s="111">
        <v>31</v>
      </c>
    </row>
    <row r="39" spans="1:19" x14ac:dyDescent="0.2">
      <c r="A39" s="91">
        <v>32</v>
      </c>
      <c r="B39" s="91" t="s">
        <v>225</v>
      </c>
      <c r="C39" s="104">
        <v>70653</v>
      </c>
      <c r="D39" s="104">
        <v>0</v>
      </c>
      <c r="E39" s="104">
        <v>0</v>
      </c>
      <c r="F39" s="104">
        <f t="shared" si="0"/>
        <v>70653</v>
      </c>
      <c r="G39" s="104">
        <v>0</v>
      </c>
      <c r="H39" s="104">
        <v>0</v>
      </c>
      <c r="I39" s="104">
        <v>2722249</v>
      </c>
      <c r="J39" s="104">
        <f t="shared" si="1"/>
        <v>2722249</v>
      </c>
      <c r="K39" s="104">
        <v>0</v>
      </c>
      <c r="L39" s="104">
        <v>0</v>
      </c>
      <c r="M39" s="104">
        <v>641061</v>
      </c>
      <c r="N39" s="104">
        <f t="shared" si="2"/>
        <v>641061</v>
      </c>
      <c r="O39" s="104">
        <v>0</v>
      </c>
      <c r="P39" s="104">
        <v>0</v>
      </c>
      <c r="Q39" s="104">
        <v>0</v>
      </c>
      <c r="R39" s="104">
        <f t="shared" si="3"/>
        <v>3363310</v>
      </c>
      <c r="S39" s="111">
        <v>32</v>
      </c>
    </row>
    <row r="40" spans="1:19" x14ac:dyDescent="0.2">
      <c r="A40" s="91">
        <v>33</v>
      </c>
      <c r="B40" s="91" t="s">
        <v>226</v>
      </c>
      <c r="C40" s="104">
        <v>0</v>
      </c>
      <c r="D40" s="104">
        <v>627163</v>
      </c>
      <c r="E40" s="104">
        <v>0</v>
      </c>
      <c r="F40" s="104">
        <f t="shared" si="0"/>
        <v>627163</v>
      </c>
      <c r="G40" s="104">
        <v>0</v>
      </c>
      <c r="H40" s="104">
        <v>0</v>
      </c>
      <c r="I40" s="104">
        <v>474526</v>
      </c>
      <c r="J40" s="104">
        <f t="shared" si="1"/>
        <v>474526</v>
      </c>
      <c r="K40" s="104">
        <v>0</v>
      </c>
      <c r="L40" s="104">
        <v>0</v>
      </c>
      <c r="M40" s="104">
        <v>77553</v>
      </c>
      <c r="N40" s="104">
        <f t="shared" si="2"/>
        <v>77553</v>
      </c>
      <c r="O40" s="104">
        <v>62066</v>
      </c>
      <c r="P40" s="104">
        <v>0</v>
      </c>
      <c r="Q40" s="104">
        <v>13018</v>
      </c>
      <c r="R40" s="104">
        <f t="shared" si="3"/>
        <v>627163</v>
      </c>
      <c r="S40" s="111">
        <v>33</v>
      </c>
    </row>
    <row r="41" spans="1:19" x14ac:dyDescent="0.2">
      <c r="A41" s="91">
        <v>34</v>
      </c>
      <c r="B41" s="91" t="s">
        <v>227</v>
      </c>
      <c r="C41" s="104">
        <v>0</v>
      </c>
      <c r="D41" s="104">
        <v>636590</v>
      </c>
      <c r="E41" s="104">
        <v>0</v>
      </c>
      <c r="F41" s="104">
        <f t="shared" si="0"/>
        <v>636590</v>
      </c>
      <c r="G41" s="104">
        <v>0</v>
      </c>
      <c r="H41" s="104">
        <v>0</v>
      </c>
      <c r="I41" s="104">
        <v>448000</v>
      </c>
      <c r="J41" s="104">
        <f t="shared" si="1"/>
        <v>448000</v>
      </c>
      <c r="K41" s="104">
        <v>0</v>
      </c>
      <c r="L41" s="104">
        <v>0</v>
      </c>
      <c r="M41" s="104">
        <v>188590</v>
      </c>
      <c r="N41" s="104">
        <f t="shared" si="2"/>
        <v>188590</v>
      </c>
      <c r="O41" s="104">
        <v>0</v>
      </c>
      <c r="P41" s="104">
        <v>0</v>
      </c>
      <c r="Q41" s="104">
        <v>0</v>
      </c>
      <c r="R41" s="104">
        <f t="shared" si="3"/>
        <v>636590</v>
      </c>
      <c r="S41" s="111">
        <v>34</v>
      </c>
    </row>
    <row r="42" spans="1:19" x14ac:dyDescent="0.2">
      <c r="A42" s="91">
        <v>35</v>
      </c>
      <c r="B42" s="91" t="s">
        <v>228</v>
      </c>
      <c r="C42" s="104">
        <v>0</v>
      </c>
      <c r="D42" s="104">
        <v>627992</v>
      </c>
      <c r="E42" s="104">
        <v>0</v>
      </c>
      <c r="F42" s="104">
        <f t="shared" si="0"/>
        <v>627992</v>
      </c>
      <c r="G42" s="104">
        <v>141705</v>
      </c>
      <c r="H42" s="104">
        <v>0</v>
      </c>
      <c r="I42" s="104">
        <v>329962</v>
      </c>
      <c r="J42" s="104">
        <f t="shared" si="1"/>
        <v>471667</v>
      </c>
      <c r="K42" s="104">
        <v>16754</v>
      </c>
      <c r="L42" s="104">
        <v>0</v>
      </c>
      <c r="M42" s="104">
        <v>139571</v>
      </c>
      <c r="N42" s="104">
        <f t="shared" si="2"/>
        <v>156325</v>
      </c>
      <c r="O42" s="104">
        <v>0</v>
      </c>
      <c r="P42" s="104">
        <v>0</v>
      </c>
      <c r="Q42" s="104">
        <v>0</v>
      </c>
      <c r="R42" s="104">
        <f t="shared" si="3"/>
        <v>627992</v>
      </c>
      <c r="S42" s="111">
        <v>35</v>
      </c>
    </row>
    <row r="43" spans="1:19" x14ac:dyDescent="0.2">
      <c r="A43" s="91">
        <v>36</v>
      </c>
      <c r="B43" s="91" t="s">
        <v>196</v>
      </c>
      <c r="C43" s="104">
        <v>0</v>
      </c>
      <c r="D43" s="104">
        <v>0</v>
      </c>
      <c r="E43" s="104">
        <v>0</v>
      </c>
      <c r="F43" s="104">
        <f>SUM(C43:E43)</f>
        <v>0</v>
      </c>
      <c r="G43" s="104">
        <v>0</v>
      </c>
      <c r="H43" s="104">
        <v>0</v>
      </c>
      <c r="I43" s="104">
        <v>0</v>
      </c>
      <c r="J43" s="104">
        <f>SUM(G43:I43)</f>
        <v>0</v>
      </c>
      <c r="K43" s="104">
        <v>0</v>
      </c>
      <c r="L43" s="104">
        <v>0</v>
      </c>
      <c r="M43" s="104">
        <v>0</v>
      </c>
      <c r="N43" s="104">
        <f>SUM(K43:M43)</f>
        <v>0</v>
      </c>
      <c r="O43" s="104">
        <v>0</v>
      </c>
      <c r="P43" s="104">
        <v>0</v>
      </c>
      <c r="Q43" s="104">
        <v>0</v>
      </c>
      <c r="R43" s="104">
        <f>(J43+N43+O43+P43+Q43)</f>
        <v>0</v>
      </c>
      <c r="S43" s="111">
        <v>36</v>
      </c>
    </row>
    <row r="44" spans="1:19" x14ac:dyDescent="0.2">
      <c r="A44" s="91">
        <v>37</v>
      </c>
      <c r="B44" s="91" t="s">
        <v>229</v>
      </c>
      <c r="C44" s="104">
        <v>0</v>
      </c>
      <c r="D44" s="104">
        <v>136912</v>
      </c>
      <c r="E44" s="104">
        <v>0</v>
      </c>
      <c r="F44" s="104">
        <f>SUM(C44:E44)</f>
        <v>136912</v>
      </c>
      <c r="G44" s="104">
        <v>0</v>
      </c>
      <c r="H44" s="104">
        <v>0</v>
      </c>
      <c r="I44" s="104">
        <v>110560</v>
      </c>
      <c r="J44" s="104">
        <f>SUM(G44:I44)</f>
        <v>110560</v>
      </c>
      <c r="K44" s="104">
        <v>0</v>
      </c>
      <c r="L44" s="104">
        <v>0</v>
      </c>
      <c r="M44" s="104">
        <v>26352</v>
      </c>
      <c r="N44" s="104">
        <f>SUM(K44:M44)</f>
        <v>26352</v>
      </c>
      <c r="O44" s="104">
        <v>0</v>
      </c>
      <c r="P44" s="104">
        <v>0</v>
      </c>
      <c r="Q44" s="104">
        <v>0</v>
      </c>
      <c r="R44" s="104">
        <f>(J44+N44+O44+P44+Q44)</f>
        <v>136912</v>
      </c>
      <c r="S44" s="111">
        <v>36</v>
      </c>
    </row>
    <row r="45" spans="1:19" x14ac:dyDescent="0.2">
      <c r="A45" s="106">
        <v>38</v>
      </c>
      <c r="B45" s="93" t="s">
        <v>230</v>
      </c>
      <c r="C45" s="107">
        <v>0</v>
      </c>
      <c r="D45" s="107">
        <v>973105</v>
      </c>
      <c r="E45" s="107">
        <v>0</v>
      </c>
      <c r="F45" s="107">
        <f t="shared" si="0"/>
        <v>973105</v>
      </c>
      <c r="G45" s="107">
        <v>0</v>
      </c>
      <c r="H45" s="107">
        <v>0</v>
      </c>
      <c r="I45" s="107">
        <v>693032</v>
      </c>
      <c r="J45" s="107">
        <f t="shared" si="1"/>
        <v>693032</v>
      </c>
      <c r="K45" s="107">
        <v>0</v>
      </c>
      <c r="L45" s="107">
        <v>0</v>
      </c>
      <c r="M45" s="107">
        <v>280073</v>
      </c>
      <c r="N45" s="107">
        <f t="shared" si="2"/>
        <v>280073</v>
      </c>
      <c r="O45" s="107">
        <v>0</v>
      </c>
      <c r="P45" s="107">
        <v>0</v>
      </c>
      <c r="Q45" s="107">
        <v>0</v>
      </c>
      <c r="R45" s="107">
        <f t="shared" si="3"/>
        <v>973105</v>
      </c>
      <c r="S45" s="108">
        <v>37</v>
      </c>
    </row>
    <row r="46" spans="1:19" x14ac:dyDescent="0.2">
      <c r="A46" s="108">
        <f>A45</f>
        <v>38</v>
      </c>
      <c r="B46" s="109" t="s">
        <v>107</v>
      </c>
      <c r="C46" s="110">
        <f t="shared" ref="C46:R46" si="4">SUM(C8:C45)</f>
        <v>22944447</v>
      </c>
      <c r="D46" s="110">
        <f t="shared" si="4"/>
        <v>15216938</v>
      </c>
      <c r="E46" s="110">
        <f t="shared" si="4"/>
        <v>542560</v>
      </c>
      <c r="F46" s="110">
        <f t="shared" si="4"/>
        <v>38703945</v>
      </c>
      <c r="G46" s="110">
        <f t="shared" si="4"/>
        <v>179566</v>
      </c>
      <c r="H46" s="110">
        <f t="shared" si="4"/>
        <v>0</v>
      </c>
      <c r="I46" s="110">
        <f t="shared" si="4"/>
        <v>42171327</v>
      </c>
      <c r="J46" s="110">
        <f t="shared" si="4"/>
        <v>42350893</v>
      </c>
      <c r="K46" s="110">
        <f t="shared" si="4"/>
        <v>20876</v>
      </c>
      <c r="L46" s="110">
        <f t="shared" si="4"/>
        <v>0</v>
      </c>
      <c r="M46" s="110">
        <f t="shared" si="4"/>
        <v>10587561</v>
      </c>
      <c r="N46" s="110">
        <f t="shared" si="4"/>
        <v>10608437</v>
      </c>
      <c r="O46" s="110">
        <f t="shared" si="4"/>
        <v>62066</v>
      </c>
      <c r="P46" s="110">
        <f t="shared" si="4"/>
        <v>2106985</v>
      </c>
      <c r="Q46" s="110">
        <f t="shared" si="4"/>
        <v>239093</v>
      </c>
      <c r="R46" s="110">
        <f t="shared" si="4"/>
        <v>55367474</v>
      </c>
      <c r="S46" s="108">
        <f>S45</f>
        <v>37</v>
      </c>
    </row>
    <row r="47" spans="1:19" x14ac:dyDescent="0.2">
      <c r="A47" s="92"/>
      <c r="B47" s="91"/>
      <c r="C47" s="92"/>
      <c r="D47" s="92"/>
      <c r="E47" s="92"/>
      <c r="F47" s="92"/>
      <c r="G47" s="92"/>
      <c r="H47" s="92"/>
      <c r="I47" s="92"/>
      <c r="J47" s="92"/>
      <c r="K47" s="92"/>
      <c r="L47" s="92"/>
      <c r="M47" s="92"/>
      <c r="N47" s="92"/>
      <c r="O47" s="92"/>
      <c r="P47" s="92"/>
      <c r="Q47" s="92"/>
      <c r="R47" s="92"/>
      <c r="S47" s="92"/>
    </row>
    <row r="48" spans="1:19" x14ac:dyDescent="0.2">
      <c r="A48" s="92"/>
      <c r="B48" s="91"/>
      <c r="C48" s="92"/>
      <c r="D48" s="92"/>
      <c r="E48" s="92"/>
      <c r="F48" s="92"/>
      <c r="G48" s="92"/>
      <c r="H48" s="92"/>
      <c r="I48" s="92"/>
      <c r="J48" s="92"/>
      <c r="K48" s="92"/>
      <c r="L48" s="92"/>
      <c r="M48" s="92"/>
      <c r="N48" s="92"/>
      <c r="O48" s="92"/>
      <c r="P48" s="92"/>
      <c r="Q48" s="92"/>
      <c r="R48" s="92"/>
      <c r="S48" s="92"/>
    </row>
  </sheetData>
  <printOptions gridLines="1"/>
  <pageMargins left="0.25" right="0.25" top="0.25" bottom="0.25" header="0" footer="0"/>
  <pageSetup paperSize="5" scale="87" pageOrder="overThenDown"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T49"/>
  <sheetViews>
    <sheetView zoomScaleNormal="100" workbookViewId="0"/>
  </sheetViews>
  <sheetFormatPr defaultColWidth="14.83203125" defaultRowHeight="9.75" customHeight="1" x14ac:dyDescent="0.2"/>
  <cols>
    <col min="1" max="1" width="5.83203125" style="93" customWidth="1"/>
    <col min="2" max="2" width="18.83203125" style="93" customWidth="1"/>
    <col min="3" max="3" width="15.83203125" style="93" customWidth="1"/>
    <col min="4" max="4" width="13.83203125" style="93" customWidth="1"/>
    <col min="5" max="5" width="15.83203125" style="93" customWidth="1"/>
    <col min="6" max="6" width="13.1640625" style="93" customWidth="1"/>
    <col min="7" max="8" width="15.83203125" style="93" customWidth="1"/>
    <col min="9" max="9" width="14.83203125" style="93" customWidth="1"/>
    <col min="10" max="10" width="16.5" style="93" customWidth="1"/>
    <col min="11" max="11" width="12.5" style="93" customWidth="1"/>
    <col min="12" max="12" width="15" style="93" customWidth="1"/>
    <col min="13" max="13" width="15.83203125" style="93" customWidth="1"/>
    <col min="14" max="14" width="17.1640625" style="93" customWidth="1"/>
    <col min="15" max="15" width="13.33203125" style="93" customWidth="1"/>
    <col min="16" max="16" width="13.83203125" style="93" customWidth="1"/>
    <col min="17" max="17" width="12.33203125" style="93" customWidth="1"/>
    <col min="18" max="19" width="14.83203125" style="93" customWidth="1"/>
    <col min="20" max="20" width="4.6640625" style="126" customWidth="1"/>
    <col min="21" max="16384" width="14.83203125" style="93"/>
  </cols>
  <sheetData>
    <row r="1" spans="1:20" ht="12" x14ac:dyDescent="0.2">
      <c r="A1" s="90" t="s">
        <v>46</v>
      </c>
      <c r="B1" s="91"/>
      <c r="C1" s="91"/>
      <c r="D1" s="91"/>
      <c r="E1" s="91"/>
      <c r="F1" s="91"/>
      <c r="G1" s="91"/>
      <c r="H1" s="91"/>
      <c r="I1" s="91"/>
      <c r="J1" s="91"/>
      <c r="K1" s="91"/>
      <c r="L1" s="91"/>
      <c r="M1" s="91"/>
      <c r="N1" s="91"/>
      <c r="O1" s="91"/>
      <c r="P1" s="91"/>
      <c r="Q1" s="91"/>
      <c r="R1" s="91"/>
      <c r="S1" s="91"/>
      <c r="T1" s="115"/>
    </row>
    <row r="2" spans="1:20" ht="12" x14ac:dyDescent="0.2">
      <c r="A2" s="90" t="s">
        <v>375</v>
      </c>
      <c r="B2" s="90"/>
      <c r="C2" s="90"/>
      <c r="D2" s="90"/>
      <c r="E2" s="90"/>
      <c r="F2" s="90"/>
      <c r="G2" s="90"/>
      <c r="H2" s="90"/>
      <c r="I2" s="90"/>
      <c r="J2" s="90"/>
      <c r="K2" s="90"/>
      <c r="L2" s="90"/>
      <c r="M2" s="90"/>
      <c r="N2" s="90"/>
      <c r="O2" s="90"/>
      <c r="P2" s="90"/>
      <c r="Q2" s="90"/>
      <c r="R2" s="90"/>
      <c r="S2" s="90"/>
      <c r="T2" s="116"/>
    </row>
    <row r="3" spans="1:20" ht="12" x14ac:dyDescent="0.2">
      <c r="A3" s="117" t="s">
        <v>48</v>
      </c>
      <c r="B3" s="90"/>
      <c r="C3" s="90"/>
      <c r="D3" s="90"/>
      <c r="E3" s="90"/>
      <c r="F3" s="90"/>
      <c r="G3" s="90"/>
      <c r="H3" s="90"/>
      <c r="I3" s="90"/>
      <c r="J3" s="90"/>
      <c r="K3" s="90"/>
      <c r="L3" s="90"/>
      <c r="M3" s="118"/>
      <c r="N3" s="119"/>
      <c r="O3" s="90"/>
      <c r="P3" s="90"/>
      <c r="Q3" s="90"/>
      <c r="R3" s="90"/>
      <c r="S3" s="90"/>
      <c r="T3" s="118"/>
    </row>
    <row r="4" spans="1:20" ht="11.25" x14ac:dyDescent="0.2">
      <c r="A4" s="91"/>
      <c r="B4" s="91"/>
      <c r="C4" s="91"/>
      <c r="D4" s="91"/>
      <c r="E4" s="120"/>
      <c r="F4" s="91"/>
      <c r="G4" s="91"/>
      <c r="H4" s="91"/>
      <c r="I4" s="91"/>
      <c r="J4" s="91"/>
      <c r="K4" s="91"/>
      <c r="L4" s="91"/>
      <c r="M4" s="91"/>
      <c r="N4" s="91"/>
      <c r="O4" s="91"/>
      <c r="P4" s="91"/>
      <c r="Q4" s="91"/>
      <c r="R4" s="91"/>
      <c r="S4" s="91"/>
      <c r="T4" s="115"/>
    </row>
    <row r="5" spans="1:20" ht="11.25" x14ac:dyDescent="0.2">
      <c r="A5" s="91"/>
      <c r="B5" s="91"/>
      <c r="C5" s="121"/>
      <c r="D5" s="122"/>
      <c r="E5" s="122"/>
      <c r="F5" s="122"/>
      <c r="G5" s="97" t="s">
        <v>376</v>
      </c>
      <c r="H5" s="97"/>
      <c r="I5" s="97"/>
      <c r="J5" s="97"/>
      <c r="K5" s="97"/>
      <c r="L5" s="97"/>
      <c r="M5" s="91"/>
      <c r="N5" s="91"/>
      <c r="O5" s="91"/>
      <c r="P5" s="91"/>
      <c r="Q5" s="91"/>
      <c r="R5" s="91"/>
      <c r="S5" s="91"/>
      <c r="T5" s="115"/>
    </row>
    <row r="6" spans="1:20" ht="33.75" x14ac:dyDescent="0.2">
      <c r="A6" s="91"/>
      <c r="B6" s="91"/>
      <c r="C6" s="123" t="s">
        <v>377</v>
      </c>
      <c r="D6" s="97"/>
      <c r="E6" s="292" t="s">
        <v>378</v>
      </c>
      <c r="F6" s="292"/>
      <c r="G6" s="91"/>
      <c r="H6" s="97" t="s">
        <v>379</v>
      </c>
      <c r="I6" s="97"/>
      <c r="J6" s="97"/>
      <c r="K6" s="97"/>
      <c r="L6" s="91"/>
      <c r="M6" s="91"/>
      <c r="N6" s="97" t="s">
        <v>380</v>
      </c>
      <c r="O6" s="97"/>
      <c r="P6" s="97"/>
      <c r="Q6" s="97"/>
      <c r="R6" s="97"/>
      <c r="S6" s="91"/>
      <c r="T6" s="115"/>
    </row>
    <row r="7" spans="1:20" s="102" customFormat="1" ht="45" x14ac:dyDescent="0.2">
      <c r="A7" s="100" t="s">
        <v>55</v>
      </c>
      <c r="B7" s="100" t="s">
        <v>57</v>
      </c>
      <c r="C7" s="100" t="s">
        <v>381</v>
      </c>
      <c r="D7" s="100" t="s">
        <v>382</v>
      </c>
      <c r="E7" s="100" t="s">
        <v>381</v>
      </c>
      <c r="F7" s="100" t="s">
        <v>382</v>
      </c>
      <c r="G7" s="100" t="s">
        <v>383</v>
      </c>
      <c r="H7" s="100" t="s">
        <v>384</v>
      </c>
      <c r="I7" s="100" t="s">
        <v>385</v>
      </c>
      <c r="J7" s="100" t="s">
        <v>386</v>
      </c>
      <c r="K7" s="100" t="s">
        <v>252</v>
      </c>
      <c r="L7" s="100" t="s">
        <v>387</v>
      </c>
      <c r="M7" s="100" t="s">
        <v>388</v>
      </c>
      <c r="N7" s="100" t="s">
        <v>389</v>
      </c>
      <c r="O7" s="100" t="s">
        <v>390</v>
      </c>
      <c r="P7" s="100" t="s">
        <v>391</v>
      </c>
      <c r="Q7" s="100" t="s">
        <v>392</v>
      </c>
      <c r="R7" s="100" t="s">
        <v>393</v>
      </c>
      <c r="S7" s="100" t="s">
        <v>394</v>
      </c>
      <c r="T7" s="100" t="s">
        <v>395</v>
      </c>
    </row>
    <row r="8" spans="1:20" ht="11.25" x14ac:dyDescent="0.2">
      <c r="A8" s="91">
        <v>1</v>
      </c>
      <c r="B8" s="91" t="s">
        <v>69</v>
      </c>
      <c r="C8" s="103">
        <v>0</v>
      </c>
      <c r="D8" s="103">
        <v>0</v>
      </c>
      <c r="E8" s="103">
        <v>17163141</v>
      </c>
      <c r="F8" s="103">
        <v>0</v>
      </c>
      <c r="G8" s="103">
        <v>17138076</v>
      </c>
      <c r="H8" s="103">
        <v>12086552</v>
      </c>
      <c r="I8" s="103">
        <v>0</v>
      </c>
      <c r="J8" s="103">
        <v>519495</v>
      </c>
      <c r="K8" s="103">
        <v>0</v>
      </c>
      <c r="L8" s="103">
        <v>61294</v>
      </c>
      <c r="M8" s="103">
        <f t="shared" ref="M8:M45" si="0">SUM(G8:L8)</f>
        <v>29805417</v>
      </c>
      <c r="N8" s="103">
        <v>21399211</v>
      </c>
      <c r="O8" s="103">
        <v>3094237</v>
      </c>
      <c r="P8" s="103">
        <v>0</v>
      </c>
      <c r="Q8" s="103">
        <v>0</v>
      </c>
      <c r="R8" s="103">
        <f t="shared" ref="R8:R45" si="1">SUM(N8:Q8)</f>
        <v>24493448</v>
      </c>
      <c r="S8" s="103">
        <f t="shared" ref="S8:S45" si="2">(M8-R8)</f>
        <v>5311969</v>
      </c>
      <c r="T8" s="115">
        <v>1</v>
      </c>
    </row>
    <row r="9" spans="1:20" ht="11.25" x14ac:dyDescent="0.2">
      <c r="A9" s="91">
        <v>2</v>
      </c>
      <c r="B9" s="91" t="s">
        <v>70</v>
      </c>
      <c r="C9" s="104">
        <v>0</v>
      </c>
      <c r="D9" s="104">
        <v>0</v>
      </c>
      <c r="E9" s="104">
        <v>0</v>
      </c>
      <c r="F9" s="104">
        <v>0</v>
      </c>
      <c r="G9" s="104">
        <v>45308</v>
      </c>
      <c r="H9" s="104">
        <v>0</v>
      </c>
      <c r="I9" s="104">
        <v>0</v>
      </c>
      <c r="J9" s="104">
        <v>103682</v>
      </c>
      <c r="K9" s="104">
        <v>174488</v>
      </c>
      <c r="L9" s="104">
        <v>0</v>
      </c>
      <c r="M9" s="104">
        <f t="shared" si="0"/>
        <v>323478</v>
      </c>
      <c r="N9" s="104">
        <v>610391</v>
      </c>
      <c r="O9" s="104">
        <v>0</v>
      </c>
      <c r="P9" s="104">
        <v>0</v>
      </c>
      <c r="Q9" s="104">
        <v>0</v>
      </c>
      <c r="R9" s="104">
        <f t="shared" si="1"/>
        <v>610391</v>
      </c>
      <c r="S9" s="104">
        <f t="shared" si="2"/>
        <v>-286913</v>
      </c>
      <c r="T9" s="115">
        <v>2</v>
      </c>
    </row>
    <row r="10" spans="1:20" ht="11.25" x14ac:dyDescent="0.2">
      <c r="A10" s="91">
        <v>3</v>
      </c>
      <c r="B10" s="91" t="s">
        <v>71</v>
      </c>
      <c r="C10" s="104">
        <v>0</v>
      </c>
      <c r="D10" s="104">
        <v>0</v>
      </c>
      <c r="E10" s="104">
        <v>0</v>
      </c>
      <c r="F10" s="104">
        <v>0</v>
      </c>
      <c r="G10" s="104">
        <v>2045288</v>
      </c>
      <c r="H10" s="104">
        <v>0</v>
      </c>
      <c r="I10" s="104">
        <v>0</v>
      </c>
      <c r="J10" s="104">
        <v>0</v>
      </c>
      <c r="K10" s="104">
        <v>0</v>
      </c>
      <c r="L10" s="104">
        <v>902</v>
      </c>
      <c r="M10" s="104">
        <f t="shared" si="0"/>
        <v>2046190</v>
      </c>
      <c r="N10" s="104">
        <v>1511137</v>
      </c>
      <c r="O10" s="104">
        <v>408377</v>
      </c>
      <c r="P10" s="104">
        <v>329004</v>
      </c>
      <c r="Q10" s="104">
        <v>50228</v>
      </c>
      <c r="R10" s="104">
        <f t="shared" si="1"/>
        <v>2298746</v>
      </c>
      <c r="S10" s="104">
        <f t="shared" si="2"/>
        <v>-252556</v>
      </c>
      <c r="T10" s="115">
        <v>3</v>
      </c>
    </row>
    <row r="11" spans="1:20" ht="11.25" x14ac:dyDescent="0.2">
      <c r="A11" s="91">
        <v>4</v>
      </c>
      <c r="B11" s="91" t="s">
        <v>72</v>
      </c>
      <c r="C11" s="104">
        <v>0</v>
      </c>
      <c r="D11" s="104">
        <v>0</v>
      </c>
      <c r="E11" s="104">
        <v>1074008</v>
      </c>
      <c r="F11" s="104">
        <v>0</v>
      </c>
      <c r="G11" s="104">
        <v>48322606</v>
      </c>
      <c r="H11" s="104">
        <v>-3182987</v>
      </c>
      <c r="I11" s="104">
        <v>1054244</v>
      </c>
      <c r="J11" s="104">
        <v>1885624</v>
      </c>
      <c r="K11" s="104">
        <v>2645291</v>
      </c>
      <c r="L11" s="104">
        <v>1238740</v>
      </c>
      <c r="M11" s="104">
        <f t="shared" si="0"/>
        <v>51963518</v>
      </c>
      <c r="N11" s="104">
        <v>47591052</v>
      </c>
      <c r="O11" s="104">
        <v>3230954</v>
      </c>
      <c r="P11" s="104">
        <v>1152125</v>
      </c>
      <c r="Q11" s="104">
        <v>349816</v>
      </c>
      <c r="R11" s="104">
        <f t="shared" si="1"/>
        <v>52323947</v>
      </c>
      <c r="S11" s="104">
        <f t="shared" si="2"/>
        <v>-360429</v>
      </c>
      <c r="T11" s="115">
        <v>4</v>
      </c>
    </row>
    <row r="12" spans="1:20" s="125" customFormat="1" ht="11.25" x14ac:dyDescent="0.2">
      <c r="A12" s="91">
        <v>5</v>
      </c>
      <c r="B12" s="91" t="s">
        <v>73</v>
      </c>
      <c r="C12" s="104">
        <v>2868726</v>
      </c>
      <c r="D12" s="104">
        <v>0</v>
      </c>
      <c r="E12" s="104">
        <v>315630</v>
      </c>
      <c r="F12" s="104">
        <v>0</v>
      </c>
      <c r="G12" s="104">
        <v>93949157</v>
      </c>
      <c r="H12" s="104">
        <v>0</v>
      </c>
      <c r="I12" s="104">
        <v>1271468</v>
      </c>
      <c r="J12" s="104">
        <v>218852</v>
      </c>
      <c r="K12" s="104">
        <v>1984114</v>
      </c>
      <c r="L12" s="104">
        <v>1524136</v>
      </c>
      <c r="M12" s="104">
        <f t="shared" si="0"/>
        <v>98947727</v>
      </c>
      <c r="N12" s="104">
        <v>50695589</v>
      </c>
      <c r="O12" s="104">
        <v>23062656</v>
      </c>
      <c r="P12" s="104">
        <v>8012939</v>
      </c>
      <c r="Q12" s="104">
        <v>1455155</v>
      </c>
      <c r="R12" s="104">
        <f t="shared" si="1"/>
        <v>83226339</v>
      </c>
      <c r="S12" s="104">
        <f t="shared" si="2"/>
        <v>15721388</v>
      </c>
      <c r="T12" s="115">
        <v>5</v>
      </c>
    </row>
    <row r="13" spans="1:20" ht="11.25" x14ac:dyDescent="0.2">
      <c r="A13" s="91">
        <v>6</v>
      </c>
      <c r="B13" s="91" t="s">
        <v>74</v>
      </c>
      <c r="C13" s="104">
        <v>0</v>
      </c>
      <c r="D13" s="104">
        <v>0</v>
      </c>
      <c r="E13" s="104">
        <v>550337</v>
      </c>
      <c r="F13" s="104">
        <v>0</v>
      </c>
      <c r="G13" s="104">
        <v>4679908</v>
      </c>
      <c r="H13" s="104">
        <v>0</v>
      </c>
      <c r="I13" s="104">
        <v>0</v>
      </c>
      <c r="J13" s="104">
        <v>0</v>
      </c>
      <c r="K13" s="104">
        <v>0</v>
      </c>
      <c r="L13" s="104">
        <v>372176</v>
      </c>
      <c r="M13" s="104">
        <f t="shared" si="0"/>
        <v>5052084</v>
      </c>
      <c r="N13" s="104">
        <v>3034443</v>
      </c>
      <c r="O13" s="104">
        <v>795242</v>
      </c>
      <c r="P13" s="104">
        <v>54318</v>
      </c>
      <c r="Q13" s="104">
        <v>575833</v>
      </c>
      <c r="R13" s="104">
        <f t="shared" si="1"/>
        <v>4459836</v>
      </c>
      <c r="S13" s="104">
        <f t="shared" si="2"/>
        <v>592248</v>
      </c>
      <c r="T13" s="115">
        <v>6</v>
      </c>
    </row>
    <row r="14" spans="1:20" ht="11.25" x14ac:dyDescent="0.2">
      <c r="A14" s="91">
        <v>7</v>
      </c>
      <c r="B14" s="91" t="s">
        <v>75</v>
      </c>
      <c r="C14" s="104">
        <v>0</v>
      </c>
      <c r="D14" s="104">
        <v>0</v>
      </c>
      <c r="E14" s="104">
        <v>0</v>
      </c>
      <c r="F14" s="104">
        <v>0</v>
      </c>
      <c r="G14" s="104">
        <v>4204931</v>
      </c>
      <c r="H14" s="104">
        <v>-432140</v>
      </c>
      <c r="I14" s="104">
        <v>0</v>
      </c>
      <c r="J14" s="104">
        <v>0</v>
      </c>
      <c r="K14" s="104">
        <v>0</v>
      </c>
      <c r="L14" s="104">
        <v>6144</v>
      </c>
      <c r="M14" s="104">
        <f t="shared" si="0"/>
        <v>3778935</v>
      </c>
      <c r="N14" s="104">
        <v>2147587</v>
      </c>
      <c r="O14" s="104">
        <v>722542</v>
      </c>
      <c r="P14" s="104">
        <v>0</v>
      </c>
      <c r="Q14" s="104">
        <v>0</v>
      </c>
      <c r="R14" s="104">
        <f t="shared" si="1"/>
        <v>2870129</v>
      </c>
      <c r="S14" s="104">
        <f t="shared" si="2"/>
        <v>908806</v>
      </c>
      <c r="T14" s="115">
        <v>7</v>
      </c>
    </row>
    <row r="15" spans="1:20" ht="11.25" x14ac:dyDescent="0.2">
      <c r="A15" s="91">
        <v>8</v>
      </c>
      <c r="B15" s="91" t="s">
        <v>76</v>
      </c>
      <c r="C15" s="104">
        <v>0</v>
      </c>
      <c r="D15" s="104">
        <v>0</v>
      </c>
      <c r="E15" s="104">
        <v>0</v>
      </c>
      <c r="F15" s="104">
        <v>0</v>
      </c>
      <c r="G15" s="104">
        <v>157555270</v>
      </c>
      <c r="H15" s="104">
        <v>-14644840</v>
      </c>
      <c r="I15" s="104">
        <v>0</v>
      </c>
      <c r="J15" s="104">
        <v>1173424</v>
      </c>
      <c r="K15" s="104">
        <v>3466203</v>
      </c>
      <c r="L15" s="104">
        <v>2296105</v>
      </c>
      <c r="M15" s="104">
        <f t="shared" si="0"/>
        <v>149846162</v>
      </c>
      <c r="N15" s="104">
        <v>129894232</v>
      </c>
      <c r="O15" s="104">
        <v>13664572</v>
      </c>
      <c r="P15" s="104">
        <v>1083705</v>
      </c>
      <c r="Q15" s="104">
        <v>0</v>
      </c>
      <c r="R15" s="104">
        <f t="shared" si="1"/>
        <v>144642509</v>
      </c>
      <c r="S15" s="104">
        <f t="shared" si="2"/>
        <v>5203653</v>
      </c>
      <c r="T15" s="115">
        <v>8</v>
      </c>
    </row>
    <row r="16" spans="1:20" ht="11.25" x14ac:dyDescent="0.2">
      <c r="A16" s="91">
        <v>9</v>
      </c>
      <c r="B16" s="91" t="s">
        <v>77</v>
      </c>
      <c r="C16" s="104">
        <v>0</v>
      </c>
      <c r="D16" s="104">
        <v>0</v>
      </c>
      <c r="E16" s="104">
        <v>62350</v>
      </c>
      <c r="F16" s="104">
        <v>0</v>
      </c>
      <c r="G16" s="104">
        <v>3374005</v>
      </c>
      <c r="H16" s="104">
        <v>0</v>
      </c>
      <c r="I16" s="104">
        <v>0</v>
      </c>
      <c r="J16" s="104">
        <v>0</v>
      </c>
      <c r="K16" s="104">
        <v>0</v>
      </c>
      <c r="L16" s="104">
        <v>69685</v>
      </c>
      <c r="M16" s="104">
        <f t="shared" si="0"/>
        <v>3443690</v>
      </c>
      <c r="N16" s="104">
        <v>2065790</v>
      </c>
      <c r="O16" s="104">
        <v>438850</v>
      </c>
      <c r="P16" s="104">
        <v>454913</v>
      </c>
      <c r="Q16" s="104">
        <v>0</v>
      </c>
      <c r="R16" s="104">
        <f t="shared" si="1"/>
        <v>2959553</v>
      </c>
      <c r="S16" s="104">
        <f t="shared" si="2"/>
        <v>484137</v>
      </c>
      <c r="T16" s="115">
        <v>9</v>
      </c>
    </row>
    <row r="17" spans="1:20" ht="11.25" x14ac:dyDescent="0.2">
      <c r="A17" s="91">
        <v>10</v>
      </c>
      <c r="B17" s="91" t="s">
        <v>78</v>
      </c>
      <c r="C17" s="104">
        <v>0</v>
      </c>
      <c r="D17" s="104">
        <v>0</v>
      </c>
      <c r="E17" s="104">
        <v>0</v>
      </c>
      <c r="F17" s="104">
        <v>0</v>
      </c>
      <c r="G17" s="104">
        <v>8798003</v>
      </c>
      <c r="H17" s="104">
        <v>1945920</v>
      </c>
      <c r="I17" s="104">
        <v>828000</v>
      </c>
      <c r="J17" s="104">
        <v>0</v>
      </c>
      <c r="K17" s="104">
        <v>0</v>
      </c>
      <c r="L17" s="104">
        <v>469663</v>
      </c>
      <c r="M17" s="104">
        <f t="shared" si="0"/>
        <v>12041586</v>
      </c>
      <c r="N17" s="104">
        <v>8725964</v>
      </c>
      <c r="O17" s="104">
        <v>715535</v>
      </c>
      <c r="P17" s="104">
        <v>1302896</v>
      </c>
      <c r="Q17" s="104">
        <v>0</v>
      </c>
      <c r="R17" s="104">
        <f t="shared" si="1"/>
        <v>10744395</v>
      </c>
      <c r="S17" s="104">
        <f t="shared" si="2"/>
        <v>1297191</v>
      </c>
      <c r="T17" s="115">
        <v>10</v>
      </c>
    </row>
    <row r="18" spans="1:20" ht="11.25" x14ac:dyDescent="0.2">
      <c r="A18" s="91">
        <v>11</v>
      </c>
      <c r="B18" s="91" t="s">
        <v>79</v>
      </c>
      <c r="C18" s="104">
        <v>0</v>
      </c>
      <c r="D18" s="104">
        <v>0</v>
      </c>
      <c r="E18" s="104">
        <v>0</v>
      </c>
      <c r="F18" s="104">
        <v>0</v>
      </c>
      <c r="G18" s="104">
        <v>5710832</v>
      </c>
      <c r="H18" s="104">
        <v>781415</v>
      </c>
      <c r="I18" s="104">
        <v>0</v>
      </c>
      <c r="J18" s="104">
        <v>0</v>
      </c>
      <c r="K18" s="104">
        <v>0</v>
      </c>
      <c r="L18" s="104">
        <v>48239</v>
      </c>
      <c r="M18" s="104">
        <f t="shared" si="0"/>
        <v>6540486</v>
      </c>
      <c r="N18" s="104">
        <v>2740829</v>
      </c>
      <c r="O18" s="104">
        <v>886127</v>
      </c>
      <c r="P18" s="104">
        <v>301040</v>
      </c>
      <c r="Q18" s="104">
        <v>0</v>
      </c>
      <c r="R18" s="104">
        <f t="shared" si="1"/>
        <v>3927996</v>
      </c>
      <c r="S18" s="104">
        <f t="shared" si="2"/>
        <v>2612490</v>
      </c>
      <c r="T18" s="115">
        <v>11</v>
      </c>
    </row>
    <row r="19" spans="1:20" ht="11.25" x14ac:dyDescent="0.2">
      <c r="A19" s="91">
        <v>12</v>
      </c>
      <c r="B19" s="91" t="s">
        <v>80</v>
      </c>
      <c r="C19" s="104">
        <v>0</v>
      </c>
      <c r="D19" s="104">
        <v>0</v>
      </c>
      <c r="E19" s="104">
        <v>0</v>
      </c>
      <c r="F19" s="104">
        <v>0</v>
      </c>
      <c r="G19" s="104">
        <v>17996598</v>
      </c>
      <c r="H19" s="104">
        <v>-1384962</v>
      </c>
      <c r="I19" s="104">
        <v>0</v>
      </c>
      <c r="J19" s="104">
        <v>41633</v>
      </c>
      <c r="K19" s="104">
        <v>83481</v>
      </c>
      <c r="L19" s="104">
        <v>27585</v>
      </c>
      <c r="M19" s="104">
        <f t="shared" si="0"/>
        <v>16764335</v>
      </c>
      <c r="N19" s="104">
        <v>14710378</v>
      </c>
      <c r="O19" s="104">
        <v>1270390</v>
      </c>
      <c r="P19" s="104">
        <v>154064</v>
      </c>
      <c r="Q19" s="104">
        <v>0</v>
      </c>
      <c r="R19" s="104">
        <f t="shared" si="1"/>
        <v>16134832</v>
      </c>
      <c r="S19" s="104">
        <f t="shared" si="2"/>
        <v>629503</v>
      </c>
      <c r="T19" s="115">
        <v>12</v>
      </c>
    </row>
    <row r="20" spans="1:20" ht="11.25" x14ac:dyDescent="0.2">
      <c r="A20" s="91">
        <v>13</v>
      </c>
      <c r="B20" s="91" t="s">
        <v>81</v>
      </c>
      <c r="C20" s="104">
        <v>0</v>
      </c>
      <c r="D20" s="104">
        <v>0</v>
      </c>
      <c r="E20" s="104">
        <v>0</v>
      </c>
      <c r="F20" s="104">
        <v>0</v>
      </c>
      <c r="G20" s="104">
        <v>9304772</v>
      </c>
      <c r="H20" s="104">
        <v>-619355</v>
      </c>
      <c r="I20" s="104">
        <v>0</v>
      </c>
      <c r="J20" s="104">
        <v>1699179</v>
      </c>
      <c r="K20" s="104">
        <v>1430837</v>
      </c>
      <c r="L20" s="104">
        <v>2637979</v>
      </c>
      <c r="M20" s="104">
        <f t="shared" si="0"/>
        <v>14453412</v>
      </c>
      <c r="N20" s="104">
        <v>9863990</v>
      </c>
      <c r="O20" s="104">
        <v>3120637</v>
      </c>
      <c r="P20" s="104">
        <v>791803</v>
      </c>
      <c r="Q20" s="104">
        <v>0</v>
      </c>
      <c r="R20" s="104">
        <f t="shared" si="1"/>
        <v>13776430</v>
      </c>
      <c r="S20" s="104">
        <f t="shared" si="2"/>
        <v>676982</v>
      </c>
      <c r="T20" s="115">
        <v>13</v>
      </c>
    </row>
    <row r="21" spans="1:20" ht="11.25" x14ac:dyDescent="0.2">
      <c r="A21" s="91">
        <v>14</v>
      </c>
      <c r="B21" s="91" t="s">
        <v>82</v>
      </c>
      <c r="C21" s="104">
        <v>0</v>
      </c>
      <c r="D21" s="104">
        <v>0</v>
      </c>
      <c r="E21" s="104">
        <v>43560</v>
      </c>
      <c r="F21" s="104">
        <v>0</v>
      </c>
      <c r="G21" s="104">
        <v>2555961</v>
      </c>
      <c r="H21" s="104">
        <v>15416</v>
      </c>
      <c r="I21" s="104">
        <v>0</v>
      </c>
      <c r="J21" s="104">
        <v>0</v>
      </c>
      <c r="K21" s="104">
        <v>0</v>
      </c>
      <c r="L21" s="104">
        <v>0</v>
      </c>
      <c r="M21" s="104">
        <f t="shared" si="0"/>
        <v>2571377</v>
      </c>
      <c r="N21" s="104">
        <v>2299274</v>
      </c>
      <c r="O21" s="104">
        <v>290228</v>
      </c>
      <c r="P21" s="104">
        <v>855</v>
      </c>
      <c r="Q21" s="104">
        <v>0</v>
      </c>
      <c r="R21" s="104">
        <f t="shared" si="1"/>
        <v>2590357</v>
      </c>
      <c r="S21" s="104">
        <f t="shared" si="2"/>
        <v>-18980</v>
      </c>
      <c r="T21" s="115">
        <v>14</v>
      </c>
    </row>
    <row r="22" spans="1:20" ht="11.25" x14ac:dyDescent="0.2">
      <c r="A22" s="91">
        <v>15</v>
      </c>
      <c r="B22" s="91" t="s">
        <v>83</v>
      </c>
      <c r="C22" s="104">
        <v>0</v>
      </c>
      <c r="D22" s="104">
        <v>0</v>
      </c>
      <c r="E22" s="104">
        <v>5212169</v>
      </c>
      <c r="F22" s="104">
        <v>0</v>
      </c>
      <c r="G22" s="104">
        <v>27536835</v>
      </c>
      <c r="H22" s="104">
        <v>0</v>
      </c>
      <c r="I22" s="104">
        <v>0</v>
      </c>
      <c r="J22" s="104">
        <v>0</v>
      </c>
      <c r="K22" s="104">
        <v>0</v>
      </c>
      <c r="L22" s="104">
        <v>841637</v>
      </c>
      <c r="M22" s="104">
        <f t="shared" si="0"/>
        <v>28378472</v>
      </c>
      <c r="N22" s="104">
        <v>27132280</v>
      </c>
      <c r="O22" s="104">
        <v>5565372</v>
      </c>
      <c r="P22" s="104">
        <v>4009823</v>
      </c>
      <c r="Q22" s="104">
        <v>49490</v>
      </c>
      <c r="R22" s="104">
        <f t="shared" si="1"/>
        <v>36756965</v>
      </c>
      <c r="S22" s="104">
        <f t="shared" si="2"/>
        <v>-8378493</v>
      </c>
      <c r="T22" s="115">
        <v>15</v>
      </c>
    </row>
    <row r="23" spans="1:20" ht="11.25" x14ac:dyDescent="0.2">
      <c r="A23" s="91">
        <v>16</v>
      </c>
      <c r="B23" s="91" t="s">
        <v>84</v>
      </c>
      <c r="C23" s="104">
        <v>0</v>
      </c>
      <c r="D23" s="104">
        <v>0</v>
      </c>
      <c r="E23" s="104">
        <v>67923</v>
      </c>
      <c r="F23" s="104">
        <v>0</v>
      </c>
      <c r="G23" s="104">
        <v>80641611</v>
      </c>
      <c r="H23" s="104">
        <v>-2586264</v>
      </c>
      <c r="I23" s="104">
        <v>0</v>
      </c>
      <c r="J23" s="104">
        <v>1401825</v>
      </c>
      <c r="K23" s="104">
        <v>1124482</v>
      </c>
      <c r="L23" s="104">
        <v>1234803</v>
      </c>
      <c r="M23" s="104">
        <f t="shared" si="0"/>
        <v>81816457</v>
      </c>
      <c r="N23" s="104">
        <v>66179505</v>
      </c>
      <c r="O23" s="104">
        <v>8166337</v>
      </c>
      <c r="P23" s="104">
        <v>512776</v>
      </c>
      <c r="Q23" s="104">
        <v>57661</v>
      </c>
      <c r="R23" s="104">
        <f t="shared" si="1"/>
        <v>74916279</v>
      </c>
      <c r="S23" s="104">
        <f t="shared" si="2"/>
        <v>6900178</v>
      </c>
      <c r="T23" s="115">
        <v>16</v>
      </c>
    </row>
    <row r="24" spans="1:20" ht="11.25" x14ac:dyDescent="0.2">
      <c r="A24" s="91">
        <v>17</v>
      </c>
      <c r="B24" s="91" t="s">
        <v>85</v>
      </c>
      <c r="C24" s="104">
        <v>0</v>
      </c>
      <c r="D24" s="104">
        <v>0</v>
      </c>
      <c r="E24" s="104">
        <v>0</v>
      </c>
      <c r="F24" s="104">
        <v>0</v>
      </c>
      <c r="G24" s="104">
        <v>25738898</v>
      </c>
      <c r="H24" s="104">
        <v>0</v>
      </c>
      <c r="I24" s="104">
        <v>6589200</v>
      </c>
      <c r="J24" s="104">
        <v>0</v>
      </c>
      <c r="K24" s="104">
        <v>0</v>
      </c>
      <c r="L24" s="104">
        <v>513941</v>
      </c>
      <c r="M24" s="104">
        <f t="shared" si="0"/>
        <v>32842039</v>
      </c>
      <c r="N24" s="104">
        <v>16289269</v>
      </c>
      <c r="O24" s="104">
        <v>2562989</v>
      </c>
      <c r="P24" s="104">
        <v>1285136</v>
      </c>
      <c r="Q24" s="104">
        <v>1474380</v>
      </c>
      <c r="R24" s="104">
        <f t="shared" si="1"/>
        <v>21611774</v>
      </c>
      <c r="S24" s="104">
        <f t="shared" si="2"/>
        <v>11230265</v>
      </c>
      <c r="T24" s="115">
        <v>17</v>
      </c>
    </row>
    <row r="25" spans="1:20" ht="11.25" x14ac:dyDescent="0.2">
      <c r="A25" s="91">
        <v>18</v>
      </c>
      <c r="B25" s="91" t="s">
        <v>86</v>
      </c>
      <c r="C25" s="104">
        <v>0</v>
      </c>
      <c r="D25" s="104">
        <v>0</v>
      </c>
      <c r="E25" s="104">
        <v>0</v>
      </c>
      <c r="F25" s="104">
        <v>0</v>
      </c>
      <c r="G25" s="104">
        <v>4570897</v>
      </c>
      <c r="H25" s="104">
        <v>-55585</v>
      </c>
      <c r="I25" s="104">
        <v>93716</v>
      </c>
      <c r="J25" s="104">
        <v>0</v>
      </c>
      <c r="K25" s="104">
        <v>0</v>
      </c>
      <c r="L25" s="104">
        <v>11415</v>
      </c>
      <c r="M25" s="104">
        <f t="shared" si="0"/>
        <v>4620443</v>
      </c>
      <c r="N25" s="104">
        <v>3741262</v>
      </c>
      <c r="O25" s="104">
        <v>210223</v>
      </c>
      <c r="P25" s="104">
        <v>201342</v>
      </c>
      <c r="Q25" s="104">
        <v>0</v>
      </c>
      <c r="R25" s="104">
        <f t="shared" si="1"/>
        <v>4152827</v>
      </c>
      <c r="S25" s="104">
        <f t="shared" si="2"/>
        <v>467616</v>
      </c>
      <c r="T25" s="115">
        <v>18</v>
      </c>
    </row>
    <row r="26" spans="1:20" ht="11.25" x14ac:dyDescent="0.2">
      <c r="A26" s="91">
        <v>19</v>
      </c>
      <c r="B26" s="91" t="s">
        <v>87</v>
      </c>
      <c r="C26" s="104">
        <v>0</v>
      </c>
      <c r="D26" s="104">
        <v>0</v>
      </c>
      <c r="E26" s="104">
        <v>0</v>
      </c>
      <c r="F26" s="104">
        <v>0</v>
      </c>
      <c r="G26" s="104">
        <v>41285569</v>
      </c>
      <c r="H26" s="104">
        <v>640258</v>
      </c>
      <c r="I26" s="104">
        <v>71875</v>
      </c>
      <c r="J26" s="104">
        <v>2051506</v>
      </c>
      <c r="K26" s="104">
        <v>2409638</v>
      </c>
      <c r="L26" s="104">
        <v>2928637</v>
      </c>
      <c r="M26" s="104">
        <f t="shared" si="0"/>
        <v>49387483</v>
      </c>
      <c r="N26" s="104">
        <v>29921223</v>
      </c>
      <c r="O26" s="104">
        <v>15658496</v>
      </c>
      <c r="P26" s="104">
        <v>2921642</v>
      </c>
      <c r="Q26" s="104">
        <v>0</v>
      </c>
      <c r="R26" s="104">
        <f t="shared" si="1"/>
        <v>48501361</v>
      </c>
      <c r="S26" s="104">
        <f t="shared" si="2"/>
        <v>886122</v>
      </c>
      <c r="T26" s="115">
        <v>19</v>
      </c>
    </row>
    <row r="27" spans="1:20" ht="11.25" x14ac:dyDescent="0.2">
      <c r="A27" s="91">
        <v>20</v>
      </c>
      <c r="B27" s="91" t="s">
        <v>88</v>
      </c>
      <c r="C27" s="104">
        <v>0</v>
      </c>
      <c r="D27" s="104">
        <v>0</v>
      </c>
      <c r="E27" s="104">
        <v>0</v>
      </c>
      <c r="F27" s="104">
        <v>0</v>
      </c>
      <c r="G27" s="104">
        <v>68888231</v>
      </c>
      <c r="H27" s="104">
        <v>-3156424</v>
      </c>
      <c r="I27" s="104">
        <v>0</v>
      </c>
      <c r="J27" s="104">
        <v>33771</v>
      </c>
      <c r="K27" s="104">
        <v>23642</v>
      </c>
      <c r="L27" s="104">
        <v>323516</v>
      </c>
      <c r="M27" s="104">
        <f t="shared" si="0"/>
        <v>66112736</v>
      </c>
      <c r="N27" s="104">
        <v>52417257</v>
      </c>
      <c r="O27" s="104">
        <v>8968939</v>
      </c>
      <c r="P27" s="104">
        <v>889111</v>
      </c>
      <c r="Q27" s="104">
        <v>5287702</v>
      </c>
      <c r="R27" s="104">
        <f t="shared" si="1"/>
        <v>67563009</v>
      </c>
      <c r="S27" s="104">
        <f t="shared" si="2"/>
        <v>-1450273</v>
      </c>
      <c r="T27" s="115">
        <v>20</v>
      </c>
    </row>
    <row r="28" spans="1:20" ht="11.25" x14ac:dyDescent="0.2">
      <c r="A28" s="91">
        <v>21</v>
      </c>
      <c r="B28" s="91" t="s">
        <v>89</v>
      </c>
      <c r="C28" s="104">
        <v>0</v>
      </c>
      <c r="D28" s="104">
        <v>0</v>
      </c>
      <c r="E28" s="104">
        <v>0</v>
      </c>
      <c r="F28" s="104">
        <v>0</v>
      </c>
      <c r="G28" s="104">
        <v>7253981</v>
      </c>
      <c r="H28" s="104">
        <v>-1398057</v>
      </c>
      <c r="I28" s="104">
        <v>0</v>
      </c>
      <c r="J28" s="104">
        <v>0</v>
      </c>
      <c r="K28" s="104">
        <v>0</v>
      </c>
      <c r="L28" s="104">
        <v>2867699</v>
      </c>
      <c r="M28" s="104">
        <f t="shared" si="0"/>
        <v>8723623</v>
      </c>
      <c r="N28" s="104">
        <v>4105860</v>
      </c>
      <c r="O28" s="104">
        <v>686355</v>
      </c>
      <c r="P28" s="104">
        <v>524136</v>
      </c>
      <c r="Q28" s="104">
        <v>1577954</v>
      </c>
      <c r="R28" s="104">
        <f t="shared" si="1"/>
        <v>6894305</v>
      </c>
      <c r="S28" s="104">
        <f t="shared" si="2"/>
        <v>1829318</v>
      </c>
      <c r="T28" s="115">
        <v>21</v>
      </c>
    </row>
    <row r="29" spans="1:20" ht="11.25" x14ac:dyDescent="0.2">
      <c r="A29" s="91">
        <v>22</v>
      </c>
      <c r="B29" s="91" t="s">
        <v>90</v>
      </c>
      <c r="C29" s="104">
        <v>0</v>
      </c>
      <c r="D29" s="104">
        <v>0</v>
      </c>
      <c r="E29" s="104">
        <v>0</v>
      </c>
      <c r="F29" s="104">
        <v>0</v>
      </c>
      <c r="G29" s="104">
        <v>26539336</v>
      </c>
      <c r="H29" s="104">
        <v>0</v>
      </c>
      <c r="I29" s="104">
        <v>0</v>
      </c>
      <c r="J29" s="104">
        <v>0</v>
      </c>
      <c r="K29" s="104">
        <v>0</v>
      </c>
      <c r="L29" s="104">
        <v>27061</v>
      </c>
      <c r="M29" s="104">
        <f t="shared" si="0"/>
        <v>26566397</v>
      </c>
      <c r="N29" s="104">
        <v>21053679</v>
      </c>
      <c r="O29" s="104">
        <v>848300</v>
      </c>
      <c r="P29" s="104">
        <v>187756</v>
      </c>
      <c r="Q29" s="104">
        <v>29590</v>
      </c>
      <c r="R29" s="104">
        <f t="shared" si="1"/>
        <v>22119325</v>
      </c>
      <c r="S29" s="104">
        <f t="shared" si="2"/>
        <v>4447072</v>
      </c>
      <c r="T29" s="115">
        <v>22</v>
      </c>
    </row>
    <row r="30" spans="1:20" ht="11.25" x14ac:dyDescent="0.2">
      <c r="A30" s="91">
        <v>23</v>
      </c>
      <c r="B30" s="91" t="s">
        <v>91</v>
      </c>
      <c r="C30" s="104">
        <v>0</v>
      </c>
      <c r="D30" s="104">
        <v>0</v>
      </c>
      <c r="E30" s="104">
        <v>8401378</v>
      </c>
      <c r="F30" s="104">
        <v>0</v>
      </c>
      <c r="G30" s="104">
        <v>120529694</v>
      </c>
      <c r="H30" s="104">
        <v>-9500000</v>
      </c>
      <c r="I30" s="104">
        <v>0</v>
      </c>
      <c r="J30" s="104">
        <v>0</v>
      </c>
      <c r="K30" s="104">
        <v>0</v>
      </c>
      <c r="L30" s="104">
        <v>1659210</v>
      </c>
      <c r="M30" s="104">
        <f t="shared" si="0"/>
        <v>112688904</v>
      </c>
      <c r="N30" s="104">
        <v>65910609</v>
      </c>
      <c r="O30" s="104">
        <v>21395653</v>
      </c>
      <c r="P30" s="104">
        <v>7095323</v>
      </c>
      <c r="Q30" s="104">
        <v>1820588</v>
      </c>
      <c r="R30" s="104">
        <f t="shared" si="1"/>
        <v>96222173</v>
      </c>
      <c r="S30" s="104">
        <f t="shared" si="2"/>
        <v>16466731</v>
      </c>
      <c r="T30" s="115">
        <v>23</v>
      </c>
    </row>
    <row r="31" spans="1:20" ht="11.25" x14ac:dyDescent="0.2">
      <c r="A31" s="91">
        <v>24</v>
      </c>
      <c r="B31" s="91" t="s">
        <v>92</v>
      </c>
      <c r="C31" s="104">
        <v>0</v>
      </c>
      <c r="D31" s="104">
        <v>0</v>
      </c>
      <c r="E31" s="104">
        <v>22085451</v>
      </c>
      <c r="F31" s="104">
        <v>0</v>
      </c>
      <c r="G31" s="104">
        <v>136680411</v>
      </c>
      <c r="H31" s="104">
        <v>-10000000</v>
      </c>
      <c r="I31" s="104">
        <v>0</v>
      </c>
      <c r="J31" s="104">
        <v>0</v>
      </c>
      <c r="K31" s="104">
        <v>0</v>
      </c>
      <c r="L31" s="104">
        <v>581334</v>
      </c>
      <c r="M31" s="104">
        <f t="shared" si="0"/>
        <v>127261745</v>
      </c>
      <c r="N31" s="104">
        <v>69049745</v>
      </c>
      <c r="O31" s="104">
        <v>26184409</v>
      </c>
      <c r="P31" s="104">
        <v>18112101</v>
      </c>
      <c r="Q31" s="104">
        <v>16126</v>
      </c>
      <c r="R31" s="104">
        <f t="shared" si="1"/>
        <v>113362381</v>
      </c>
      <c r="S31" s="104">
        <f t="shared" si="2"/>
        <v>13899364</v>
      </c>
      <c r="T31" s="115">
        <v>24</v>
      </c>
    </row>
    <row r="32" spans="1:20" ht="11.25" x14ac:dyDescent="0.2">
      <c r="A32" s="91">
        <v>25</v>
      </c>
      <c r="B32" s="91" t="s">
        <v>93</v>
      </c>
      <c r="C32" s="104">
        <v>0</v>
      </c>
      <c r="D32" s="104">
        <v>0</v>
      </c>
      <c r="E32" s="104">
        <v>2645</v>
      </c>
      <c r="F32" s="104">
        <v>0</v>
      </c>
      <c r="G32" s="104">
        <v>2334847</v>
      </c>
      <c r="H32" s="104">
        <v>150000</v>
      </c>
      <c r="I32" s="104">
        <v>0</v>
      </c>
      <c r="J32" s="104">
        <v>0</v>
      </c>
      <c r="K32" s="104">
        <v>0</v>
      </c>
      <c r="L32" s="104">
        <v>250774</v>
      </c>
      <c r="M32" s="104">
        <f t="shared" si="0"/>
        <v>2735621</v>
      </c>
      <c r="N32" s="104">
        <v>2077298</v>
      </c>
      <c r="O32" s="104">
        <v>675794</v>
      </c>
      <c r="P32" s="104">
        <v>207405</v>
      </c>
      <c r="Q32" s="104">
        <v>20971</v>
      </c>
      <c r="R32" s="104">
        <f t="shared" si="1"/>
        <v>2981468</v>
      </c>
      <c r="S32" s="104">
        <f t="shared" si="2"/>
        <v>-245847</v>
      </c>
      <c r="T32" s="115">
        <v>25</v>
      </c>
    </row>
    <row r="33" spans="1:20" ht="11.25" x14ac:dyDescent="0.2">
      <c r="A33" s="91">
        <v>26</v>
      </c>
      <c r="B33" s="91" t="s">
        <v>94</v>
      </c>
      <c r="C33" s="104">
        <v>0</v>
      </c>
      <c r="D33" s="104">
        <v>0</v>
      </c>
      <c r="E33" s="104">
        <v>6809688</v>
      </c>
      <c r="F33" s="104">
        <v>0</v>
      </c>
      <c r="G33" s="104">
        <v>12405385</v>
      </c>
      <c r="H33" s="104">
        <v>394888</v>
      </c>
      <c r="I33" s="104">
        <v>0</v>
      </c>
      <c r="J33" s="104">
        <v>816107</v>
      </c>
      <c r="K33" s="104">
        <v>1378171</v>
      </c>
      <c r="L33" s="104">
        <v>922432</v>
      </c>
      <c r="M33" s="104">
        <f t="shared" si="0"/>
        <v>15916983</v>
      </c>
      <c r="N33" s="104">
        <v>5529894</v>
      </c>
      <c r="O33" s="104">
        <v>2167580</v>
      </c>
      <c r="P33" s="104">
        <v>491974</v>
      </c>
      <c r="Q33" s="104">
        <v>0</v>
      </c>
      <c r="R33" s="104">
        <f t="shared" si="1"/>
        <v>8189448</v>
      </c>
      <c r="S33" s="104">
        <f t="shared" si="2"/>
        <v>7727535</v>
      </c>
      <c r="T33" s="115">
        <v>26</v>
      </c>
    </row>
    <row r="34" spans="1:20" ht="11.25" x14ac:dyDescent="0.2">
      <c r="A34" s="91">
        <v>27</v>
      </c>
      <c r="B34" s="91" t="s">
        <v>95</v>
      </c>
      <c r="C34" s="104">
        <v>0</v>
      </c>
      <c r="D34" s="104">
        <v>0</v>
      </c>
      <c r="E34" s="104">
        <v>0</v>
      </c>
      <c r="F34" s="104">
        <v>0</v>
      </c>
      <c r="G34" s="104">
        <v>1855672</v>
      </c>
      <c r="H34" s="104">
        <v>-150000</v>
      </c>
      <c r="I34" s="104">
        <v>0</v>
      </c>
      <c r="J34" s="104">
        <v>0</v>
      </c>
      <c r="K34" s="104">
        <v>0</v>
      </c>
      <c r="L34" s="104">
        <v>369224</v>
      </c>
      <c r="M34" s="104">
        <f t="shared" si="0"/>
        <v>2074896</v>
      </c>
      <c r="N34" s="104">
        <v>607590</v>
      </c>
      <c r="O34" s="104">
        <v>636265</v>
      </c>
      <c r="P34" s="104">
        <v>244552</v>
      </c>
      <c r="Q34" s="104">
        <v>0</v>
      </c>
      <c r="R34" s="104">
        <f t="shared" si="1"/>
        <v>1488407</v>
      </c>
      <c r="S34" s="104">
        <f t="shared" si="2"/>
        <v>586489</v>
      </c>
      <c r="T34" s="115">
        <v>27</v>
      </c>
    </row>
    <row r="35" spans="1:20" ht="11.25" x14ac:dyDescent="0.2">
      <c r="A35" s="91">
        <v>28</v>
      </c>
      <c r="B35" s="91" t="s">
        <v>96</v>
      </c>
      <c r="C35" s="104">
        <v>0</v>
      </c>
      <c r="D35" s="104">
        <v>0</v>
      </c>
      <c r="E35" s="104">
        <v>2912526</v>
      </c>
      <c r="F35" s="104">
        <v>0</v>
      </c>
      <c r="G35" s="104">
        <v>44232266</v>
      </c>
      <c r="H35" s="104">
        <v>-8284821</v>
      </c>
      <c r="I35" s="104">
        <v>0</v>
      </c>
      <c r="J35" s="104">
        <v>0</v>
      </c>
      <c r="K35" s="104">
        <v>0</v>
      </c>
      <c r="L35" s="104">
        <v>740311</v>
      </c>
      <c r="M35" s="104">
        <f t="shared" si="0"/>
        <v>36687756</v>
      </c>
      <c r="N35" s="104">
        <v>14247102</v>
      </c>
      <c r="O35" s="104">
        <v>7581520</v>
      </c>
      <c r="P35" s="104">
        <v>2335141</v>
      </c>
      <c r="Q35" s="104">
        <v>892075</v>
      </c>
      <c r="R35" s="104">
        <f t="shared" si="1"/>
        <v>25055838</v>
      </c>
      <c r="S35" s="104">
        <f t="shared" si="2"/>
        <v>11631918</v>
      </c>
      <c r="T35" s="115">
        <v>28</v>
      </c>
    </row>
    <row r="36" spans="1:20" ht="11.25" x14ac:dyDescent="0.2">
      <c r="A36" s="91">
        <v>29</v>
      </c>
      <c r="B36" s="91" t="s">
        <v>97</v>
      </c>
      <c r="C36" s="104">
        <v>0</v>
      </c>
      <c r="D36" s="104">
        <v>0</v>
      </c>
      <c r="E36" s="104">
        <v>1539452</v>
      </c>
      <c r="F36" s="104">
        <v>0</v>
      </c>
      <c r="G36" s="104">
        <v>24224741</v>
      </c>
      <c r="H36" s="104">
        <v>-5873076</v>
      </c>
      <c r="I36" s="104">
        <v>548445</v>
      </c>
      <c r="J36" s="104">
        <v>388485</v>
      </c>
      <c r="K36" s="104">
        <v>532940</v>
      </c>
      <c r="L36" s="104">
        <v>35363</v>
      </c>
      <c r="M36" s="104">
        <f t="shared" si="0"/>
        <v>19856898</v>
      </c>
      <c r="N36" s="104">
        <v>19218578</v>
      </c>
      <c r="O36" s="104">
        <v>1346188</v>
      </c>
      <c r="P36" s="104">
        <v>27799</v>
      </c>
      <c r="Q36" s="104">
        <v>0</v>
      </c>
      <c r="R36" s="104">
        <f t="shared" si="1"/>
        <v>20592565</v>
      </c>
      <c r="S36" s="104">
        <f t="shared" si="2"/>
        <v>-735667</v>
      </c>
      <c r="T36" s="115">
        <v>29</v>
      </c>
    </row>
    <row r="37" spans="1:20" ht="11.25" x14ac:dyDescent="0.2">
      <c r="A37" s="91">
        <v>30</v>
      </c>
      <c r="B37" s="91" t="s">
        <v>98</v>
      </c>
      <c r="C37" s="104">
        <v>0</v>
      </c>
      <c r="D37" s="104">
        <v>0</v>
      </c>
      <c r="E37" s="104">
        <v>21082209</v>
      </c>
      <c r="F37" s="104">
        <v>0</v>
      </c>
      <c r="G37" s="104">
        <v>331448946</v>
      </c>
      <c r="H37" s="104">
        <v>-4742129</v>
      </c>
      <c r="I37" s="104">
        <v>856770</v>
      </c>
      <c r="J37" s="104">
        <v>0</v>
      </c>
      <c r="K37" s="104">
        <v>0</v>
      </c>
      <c r="L37" s="104">
        <v>3131910</v>
      </c>
      <c r="M37" s="104">
        <f t="shared" si="0"/>
        <v>330695497</v>
      </c>
      <c r="N37" s="104">
        <v>220767786</v>
      </c>
      <c r="O37" s="104">
        <v>63905753</v>
      </c>
      <c r="P37" s="104">
        <v>26252714</v>
      </c>
      <c r="Q37" s="104">
        <v>2798324</v>
      </c>
      <c r="R37" s="104">
        <f t="shared" si="1"/>
        <v>313724577</v>
      </c>
      <c r="S37" s="104">
        <f t="shared" si="2"/>
        <v>16970920</v>
      </c>
      <c r="T37" s="115">
        <v>30</v>
      </c>
    </row>
    <row r="38" spans="1:20" ht="11.25" x14ac:dyDescent="0.2">
      <c r="A38" s="91">
        <v>31</v>
      </c>
      <c r="B38" s="91" t="s">
        <v>99</v>
      </c>
      <c r="C38" s="104">
        <v>0</v>
      </c>
      <c r="D38" s="104">
        <v>0</v>
      </c>
      <c r="E38" s="104">
        <v>0</v>
      </c>
      <c r="F38" s="104">
        <v>0</v>
      </c>
      <c r="G38" s="104">
        <v>10143410</v>
      </c>
      <c r="H38" s="104">
        <v>2291103</v>
      </c>
      <c r="I38" s="104">
        <v>295697</v>
      </c>
      <c r="J38" s="104">
        <v>2184637</v>
      </c>
      <c r="K38" s="104">
        <v>3076012</v>
      </c>
      <c r="L38" s="104">
        <v>1028233</v>
      </c>
      <c r="M38" s="104">
        <f t="shared" si="0"/>
        <v>19019092</v>
      </c>
      <c r="N38" s="104">
        <v>14497816</v>
      </c>
      <c r="O38" s="104">
        <v>3883762</v>
      </c>
      <c r="P38" s="104">
        <v>1112014</v>
      </c>
      <c r="Q38" s="104">
        <v>358494</v>
      </c>
      <c r="R38" s="104">
        <f t="shared" si="1"/>
        <v>19852086</v>
      </c>
      <c r="S38" s="104">
        <f t="shared" si="2"/>
        <v>-832994</v>
      </c>
      <c r="T38" s="115">
        <v>31</v>
      </c>
    </row>
    <row r="39" spans="1:20" ht="11.25" x14ac:dyDescent="0.2">
      <c r="A39" s="91">
        <v>32</v>
      </c>
      <c r="B39" s="91" t="s">
        <v>100</v>
      </c>
      <c r="C39" s="104">
        <v>0</v>
      </c>
      <c r="D39" s="104">
        <v>0</v>
      </c>
      <c r="E39" s="104">
        <v>175642</v>
      </c>
      <c r="F39" s="104">
        <v>0</v>
      </c>
      <c r="G39" s="104">
        <v>55519575</v>
      </c>
      <c r="H39" s="104">
        <v>-2353122</v>
      </c>
      <c r="I39" s="104">
        <v>0</v>
      </c>
      <c r="J39" s="104">
        <v>0</v>
      </c>
      <c r="K39" s="104">
        <v>0</v>
      </c>
      <c r="L39" s="104">
        <v>779577</v>
      </c>
      <c r="M39" s="104">
        <f t="shared" si="0"/>
        <v>53946030</v>
      </c>
      <c r="N39" s="104">
        <v>41117391</v>
      </c>
      <c r="O39" s="104">
        <v>3798683</v>
      </c>
      <c r="P39" s="104">
        <v>1268148</v>
      </c>
      <c r="Q39" s="104">
        <v>200657</v>
      </c>
      <c r="R39" s="104">
        <f t="shared" si="1"/>
        <v>46384879</v>
      </c>
      <c r="S39" s="104">
        <f t="shared" si="2"/>
        <v>7561151</v>
      </c>
      <c r="T39" s="115">
        <v>32</v>
      </c>
    </row>
    <row r="40" spans="1:20" ht="11.25" x14ac:dyDescent="0.2">
      <c r="A40" s="91">
        <v>33</v>
      </c>
      <c r="B40" s="91" t="s">
        <v>101</v>
      </c>
      <c r="C40" s="104">
        <v>0</v>
      </c>
      <c r="D40" s="104">
        <v>0</v>
      </c>
      <c r="E40" s="104">
        <v>48159</v>
      </c>
      <c r="F40" s="104">
        <v>0</v>
      </c>
      <c r="G40" s="104">
        <v>8376107</v>
      </c>
      <c r="H40" s="104">
        <v>1019000</v>
      </c>
      <c r="I40" s="104">
        <v>0</v>
      </c>
      <c r="J40" s="104">
        <v>3462</v>
      </c>
      <c r="K40" s="104">
        <v>0</v>
      </c>
      <c r="L40" s="104">
        <v>142169</v>
      </c>
      <c r="M40" s="104">
        <f t="shared" si="0"/>
        <v>9540738</v>
      </c>
      <c r="N40" s="104">
        <v>4609131</v>
      </c>
      <c r="O40" s="104">
        <v>2263265</v>
      </c>
      <c r="P40" s="104">
        <v>548201</v>
      </c>
      <c r="Q40" s="104">
        <v>0</v>
      </c>
      <c r="R40" s="104">
        <f t="shared" si="1"/>
        <v>7420597</v>
      </c>
      <c r="S40" s="104">
        <f t="shared" si="2"/>
        <v>2120141</v>
      </c>
      <c r="T40" s="115">
        <v>33</v>
      </c>
    </row>
    <row r="41" spans="1:20" ht="11.25" x14ac:dyDescent="0.2">
      <c r="A41" s="91">
        <v>34</v>
      </c>
      <c r="B41" s="91" t="s">
        <v>102</v>
      </c>
      <c r="C41" s="104">
        <v>0</v>
      </c>
      <c r="D41" s="104">
        <v>0</v>
      </c>
      <c r="E41" s="104">
        <v>36299</v>
      </c>
      <c r="F41" s="104">
        <v>0</v>
      </c>
      <c r="G41" s="104">
        <v>49151883</v>
      </c>
      <c r="H41" s="104">
        <v>182955</v>
      </c>
      <c r="I41" s="104">
        <v>0</v>
      </c>
      <c r="J41" s="104">
        <v>216015</v>
      </c>
      <c r="K41" s="104">
        <v>70464</v>
      </c>
      <c r="L41" s="104">
        <v>1044464</v>
      </c>
      <c r="M41" s="104">
        <f t="shared" si="0"/>
        <v>50665781</v>
      </c>
      <c r="N41" s="104">
        <v>24042016</v>
      </c>
      <c r="O41" s="104">
        <v>13000842</v>
      </c>
      <c r="P41" s="104">
        <v>14313167</v>
      </c>
      <c r="Q41" s="104">
        <v>0</v>
      </c>
      <c r="R41" s="104">
        <f t="shared" si="1"/>
        <v>51356025</v>
      </c>
      <c r="S41" s="104">
        <f t="shared" si="2"/>
        <v>-690244</v>
      </c>
      <c r="T41" s="115">
        <v>34</v>
      </c>
    </row>
    <row r="42" spans="1:20" ht="11.25" x14ac:dyDescent="0.2">
      <c r="A42" s="91">
        <v>35</v>
      </c>
      <c r="B42" s="91" t="s">
        <v>103</v>
      </c>
      <c r="C42" s="104">
        <v>8425956</v>
      </c>
      <c r="D42" s="104">
        <v>0</v>
      </c>
      <c r="E42" s="104">
        <v>441694</v>
      </c>
      <c r="F42" s="104">
        <v>0</v>
      </c>
      <c r="G42" s="104">
        <v>129714387</v>
      </c>
      <c r="H42" s="104">
        <v>-913018</v>
      </c>
      <c r="I42" s="104">
        <v>0</v>
      </c>
      <c r="J42" s="104">
        <v>0</v>
      </c>
      <c r="K42" s="104">
        <v>0</v>
      </c>
      <c r="L42" s="104">
        <v>6958652</v>
      </c>
      <c r="M42" s="104">
        <f t="shared" si="0"/>
        <v>135760021</v>
      </c>
      <c r="N42" s="104">
        <v>80209125</v>
      </c>
      <c r="O42" s="104">
        <v>27574051</v>
      </c>
      <c r="P42" s="104">
        <v>3022362</v>
      </c>
      <c r="Q42" s="104">
        <v>385000</v>
      </c>
      <c r="R42" s="104">
        <f t="shared" si="1"/>
        <v>111190538</v>
      </c>
      <c r="S42" s="104">
        <f t="shared" si="2"/>
        <v>24569483</v>
      </c>
      <c r="T42" s="115">
        <v>35</v>
      </c>
    </row>
    <row r="43" spans="1:20" ht="11.25" x14ac:dyDescent="0.2">
      <c r="A43" s="91">
        <v>36</v>
      </c>
      <c r="B43" s="91" t="s">
        <v>104</v>
      </c>
      <c r="C43" s="104">
        <v>0</v>
      </c>
      <c r="D43" s="104">
        <v>0</v>
      </c>
      <c r="E43" s="104">
        <v>44052</v>
      </c>
      <c r="F43" s="104">
        <v>0</v>
      </c>
      <c r="G43" s="104">
        <v>9456816</v>
      </c>
      <c r="H43" s="104">
        <v>-804290</v>
      </c>
      <c r="I43" s="104">
        <v>0</v>
      </c>
      <c r="J43" s="104">
        <v>0</v>
      </c>
      <c r="K43" s="104">
        <v>0</v>
      </c>
      <c r="L43" s="104">
        <v>54242</v>
      </c>
      <c r="M43" s="104">
        <f t="shared" si="0"/>
        <v>8706768</v>
      </c>
      <c r="N43" s="104">
        <v>4941309</v>
      </c>
      <c r="O43" s="104">
        <v>2918730</v>
      </c>
      <c r="P43" s="104">
        <v>1374227</v>
      </c>
      <c r="Q43" s="104">
        <v>0</v>
      </c>
      <c r="R43" s="104">
        <f t="shared" si="1"/>
        <v>9234266</v>
      </c>
      <c r="S43" s="104">
        <f t="shared" si="2"/>
        <v>-527498</v>
      </c>
      <c r="T43" s="115">
        <v>36</v>
      </c>
    </row>
    <row r="44" spans="1:20" ht="11.25" x14ac:dyDescent="0.2">
      <c r="A44" s="91">
        <v>37</v>
      </c>
      <c r="B44" s="91" t="s">
        <v>105</v>
      </c>
      <c r="C44" s="104">
        <v>0</v>
      </c>
      <c r="D44" s="104">
        <v>0</v>
      </c>
      <c r="E44" s="104">
        <v>0</v>
      </c>
      <c r="F44" s="104">
        <v>0</v>
      </c>
      <c r="G44" s="104">
        <v>6981613</v>
      </c>
      <c r="H44" s="104">
        <v>0</v>
      </c>
      <c r="I44" s="104">
        <v>0</v>
      </c>
      <c r="J44" s="104">
        <v>0</v>
      </c>
      <c r="K44" s="104">
        <v>0</v>
      </c>
      <c r="L44" s="104">
        <v>563965</v>
      </c>
      <c r="M44" s="104">
        <f t="shared" si="0"/>
        <v>7545578</v>
      </c>
      <c r="N44" s="104">
        <v>5577980</v>
      </c>
      <c r="O44" s="104">
        <v>811191</v>
      </c>
      <c r="P44" s="104">
        <v>131860</v>
      </c>
      <c r="Q44" s="104">
        <v>0</v>
      </c>
      <c r="R44" s="104">
        <f t="shared" si="1"/>
        <v>6521031</v>
      </c>
      <c r="S44" s="104">
        <f t="shared" si="2"/>
        <v>1024547</v>
      </c>
      <c r="T44" s="115">
        <v>37</v>
      </c>
    </row>
    <row r="45" spans="1:20" ht="11.25" x14ac:dyDescent="0.2">
      <c r="A45" s="106">
        <v>38</v>
      </c>
      <c r="B45" s="91" t="s">
        <v>106</v>
      </c>
      <c r="C45" s="107">
        <v>0</v>
      </c>
      <c r="D45" s="107">
        <v>0</v>
      </c>
      <c r="E45" s="107">
        <v>63432</v>
      </c>
      <c r="F45" s="107">
        <v>0</v>
      </c>
      <c r="G45" s="107">
        <v>30087340</v>
      </c>
      <c r="H45" s="107">
        <v>-1600000</v>
      </c>
      <c r="I45" s="107">
        <v>0</v>
      </c>
      <c r="J45" s="107">
        <v>0</v>
      </c>
      <c r="K45" s="107">
        <v>269203</v>
      </c>
      <c r="L45" s="107">
        <v>18285</v>
      </c>
      <c r="M45" s="107">
        <f t="shared" si="0"/>
        <v>28774828</v>
      </c>
      <c r="N45" s="107">
        <v>13826816</v>
      </c>
      <c r="O45" s="107">
        <v>5531998</v>
      </c>
      <c r="P45" s="107">
        <v>4884113</v>
      </c>
      <c r="Q45" s="107">
        <v>32868</v>
      </c>
      <c r="R45" s="107">
        <f t="shared" si="1"/>
        <v>24275795</v>
      </c>
      <c r="S45" s="107">
        <f t="shared" si="2"/>
        <v>4499033</v>
      </c>
      <c r="T45" s="124">
        <v>38</v>
      </c>
    </row>
    <row r="46" spans="1:20" ht="11.25" x14ac:dyDescent="0.2">
      <c r="A46" s="106">
        <f>A45</f>
        <v>38</v>
      </c>
      <c r="B46" s="115" t="s">
        <v>107</v>
      </c>
      <c r="C46" s="110">
        <f t="shared" ref="C46:S46" si="3">SUM(C8:C45)</f>
        <v>11294682</v>
      </c>
      <c r="D46" s="110">
        <f t="shared" si="3"/>
        <v>0</v>
      </c>
      <c r="E46" s="110">
        <f t="shared" si="3"/>
        <v>88131745</v>
      </c>
      <c r="F46" s="110">
        <f t="shared" si="3"/>
        <v>0</v>
      </c>
      <c r="G46" s="110">
        <f t="shared" si="3"/>
        <v>1631279166</v>
      </c>
      <c r="H46" s="110">
        <f t="shared" si="3"/>
        <v>-52173563</v>
      </c>
      <c r="I46" s="110">
        <f t="shared" si="3"/>
        <v>11609415</v>
      </c>
      <c r="J46" s="110">
        <f t="shared" si="3"/>
        <v>12737697</v>
      </c>
      <c r="K46" s="110">
        <f t="shared" si="3"/>
        <v>18668966</v>
      </c>
      <c r="L46" s="110">
        <f t="shared" si="3"/>
        <v>35781502</v>
      </c>
      <c r="M46" s="110">
        <f t="shared" si="3"/>
        <v>1657903183</v>
      </c>
      <c r="N46" s="110">
        <f t="shared" si="3"/>
        <v>1104360388</v>
      </c>
      <c r="O46" s="110">
        <f t="shared" si="3"/>
        <v>278043042</v>
      </c>
      <c r="P46" s="110">
        <f t="shared" si="3"/>
        <v>105590485</v>
      </c>
      <c r="Q46" s="110">
        <f t="shared" si="3"/>
        <v>17432912</v>
      </c>
      <c r="R46" s="110">
        <f t="shared" si="3"/>
        <v>1505426827</v>
      </c>
      <c r="S46" s="110">
        <f t="shared" si="3"/>
        <v>152476356</v>
      </c>
      <c r="T46" s="124">
        <f>T45</f>
        <v>38</v>
      </c>
    </row>
    <row r="47" spans="1:20" ht="11.25" x14ac:dyDescent="0.2">
      <c r="A47" s="91"/>
      <c r="B47" s="91"/>
      <c r="C47" s="91"/>
      <c r="D47" s="91"/>
      <c r="E47" s="91"/>
      <c r="F47" s="91"/>
      <c r="G47" s="91"/>
      <c r="H47" s="91"/>
      <c r="I47" s="91"/>
      <c r="J47" s="91"/>
      <c r="K47" s="91"/>
      <c r="L47" s="91"/>
      <c r="M47" s="91"/>
      <c r="N47" s="91"/>
      <c r="O47" s="91"/>
      <c r="P47" s="91"/>
      <c r="Q47" s="91"/>
      <c r="R47" s="91"/>
      <c r="S47" s="91"/>
      <c r="T47" s="115"/>
    </row>
    <row r="48" spans="1:20" ht="12.2" customHeight="1" x14ac:dyDescent="0.2">
      <c r="A48" s="91"/>
      <c r="B48" s="91"/>
      <c r="C48" s="91"/>
      <c r="D48" s="91"/>
      <c r="E48" s="91"/>
      <c r="F48" s="91"/>
      <c r="G48" s="91"/>
      <c r="H48" s="91"/>
      <c r="I48" s="91"/>
      <c r="J48" s="91"/>
      <c r="K48" s="91"/>
      <c r="L48" s="91"/>
      <c r="M48" s="91"/>
      <c r="N48" s="91"/>
      <c r="O48" s="91"/>
      <c r="P48" s="91"/>
      <c r="Q48" s="91"/>
      <c r="R48" s="91"/>
      <c r="S48" s="91"/>
      <c r="T48" s="115"/>
    </row>
    <row r="49" spans="20:20" ht="12.2" customHeight="1" x14ac:dyDescent="0.2">
      <c r="T49" s="93"/>
    </row>
  </sheetData>
  <mergeCells count="1">
    <mergeCell ref="E6:F6"/>
  </mergeCells>
  <printOptions gridLines="1" gridLinesSet="0"/>
  <pageMargins left="0.25" right="0.25" top="0.5" bottom="0.3" header="0.5" footer="0.5"/>
  <pageSetup paperSize="5" scale="77" fitToHeight="0" pageOrder="overThenDown"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5"/>
  <sheetViews>
    <sheetView zoomScaleNormal="100" workbookViewId="0"/>
  </sheetViews>
  <sheetFormatPr defaultRowHeight="11.25" x14ac:dyDescent="0.2"/>
  <cols>
    <col min="1" max="1" width="5" style="93" customWidth="1"/>
    <col min="2" max="2" width="14.1640625" style="93" bestFit="1" customWidth="1"/>
    <col min="3" max="3" width="11.5" style="93" customWidth="1"/>
    <col min="4" max="4" width="12.83203125" style="93" customWidth="1"/>
    <col min="5" max="5" width="16.1640625" style="93" bestFit="1" customWidth="1"/>
    <col min="6" max="6" width="13" style="93" customWidth="1"/>
    <col min="7" max="7" width="13.6640625" style="93" bestFit="1" customWidth="1"/>
    <col min="8" max="8" width="16.6640625" style="93" bestFit="1" customWidth="1"/>
    <col min="9" max="9" width="15.5" style="93" bestFit="1" customWidth="1"/>
    <col min="10" max="10" width="16" style="93" customWidth="1"/>
    <col min="11" max="11" width="14.1640625" style="93" customWidth="1"/>
    <col min="12" max="12" width="13.83203125" style="93" customWidth="1"/>
    <col min="13" max="13" width="19.33203125" style="93" bestFit="1" customWidth="1"/>
    <col min="14" max="14" width="27" style="93" bestFit="1" customWidth="1"/>
    <col min="15" max="15" width="13.6640625" style="93" bestFit="1" customWidth="1"/>
    <col min="16" max="17" width="12.5" style="93" bestFit="1" customWidth="1"/>
    <col min="18" max="18" width="13.6640625" style="93" bestFit="1" customWidth="1"/>
    <col min="19" max="19" width="14.1640625" style="93" bestFit="1" customWidth="1"/>
    <col min="20" max="16384" width="9.33203125" style="93"/>
  </cols>
  <sheetData>
    <row r="1" spans="1:20" ht="12" x14ac:dyDescent="0.2">
      <c r="A1" s="90" t="s">
        <v>46</v>
      </c>
      <c r="B1" s="91"/>
      <c r="C1" s="91"/>
      <c r="D1" s="91"/>
      <c r="E1" s="91"/>
      <c r="F1" s="91"/>
      <c r="G1" s="91"/>
      <c r="H1" s="91"/>
      <c r="I1" s="91"/>
      <c r="J1" s="91"/>
      <c r="K1" s="91"/>
      <c r="L1" s="91"/>
      <c r="M1" s="91"/>
      <c r="N1" s="91"/>
      <c r="O1" s="91"/>
      <c r="P1" s="91"/>
      <c r="Q1" s="91"/>
      <c r="R1" s="91"/>
      <c r="S1" s="91"/>
      <c r="T1" s="115"/>
    </row>
    <row r="2" spans="1:20" ht="12" x14ac:dyDescent="0.2">
      <c r="A2" s="90" t="s">
        <v>375</v>
      </c>
      <c r="B2" s="90"/>
      <c r="C2" s="90"/>
      <c r="D2" s="90"/>
      <c r="E2" s="90"/>
      <c r="F2" s="90"/>
      <c r="G2" s="90"/>
      <c r="H2" s="90"/>
      <c r="I2" s="90"/>
      <c r="J2" s="90"/>
      <c r="K2" s="90"/>
      <c r="L2" s="90"/>
      <c r="M2" s="90"/>
      <c r="N2" s="90"/>
      <c r="O2" s="90"/>
      <c r="P2" s="90"/>
      <c r="Q2" s="90"/>
      <c r="R2" s="90"/>
      <c r="S2" s="90"/>
      <c r="T2" s="116"/>
    </row>
    <row r="3" spans="1:20" ht="12" x14ac:dyDescent="0.2">
      <c r="A3" s="117" t="s">
        <v>48</v>
      </c>
      <c r="B3" s="90"/>
      <c r="C3" s="90"/>
      <c r="D3" s="90"/>
      <c r="E3" s="90"/>
      <c r="F3" s="90"/>
      <c r="G3" s="90"/>
      <c r="H3" s="90"/>
      <c r="I3" s="90"/>
      <c r="J3" s="90"/>
      <c r="K3" s="90"/>
      <c r="L3" s="90"/>
      <c r="M3" s="118"/>
      <c r="N3" s="119"/>
      <c r="O3" s="90"/>
      <c r="P3" s="90"/>
      <c r="Q3" s="90"/>
      <c r="R3" s="90"/>
      <c r="S3" s="90"/>
      <c r="T3" s="118"/>
    </row>
    <row r="4" spans="1:20" x14ac:dyDescent="0.2">
      <c r="A4" s="91"/>
      <c r="B4" s="91"/>
      <c r="C4" s="91"/>
      <c r="D4" s="91"/>
      <c r="E4" s="120"/>
      <c r="F4" s="91"/>
      <c r="G4" s="91"/>
      <c r="H4" s="91"/>
      <c r="I4" s="91"/>
      <c r="J4" s="91"/>
      <c r="K4" s="91"/>
      <c r="L4" s="91"/>
      <c r="M4" s="91"/>
      <c r="N4" s="91"/>
      <c r="O4" s="91"/>
      <c r="P4" s="91"/>
      <c r="Q4" s="91"/>
      <c r="R4" s="91"/>
      <c r="S4" s="91"/>
      <c r="T4" s="115"/>
    </row>
    <row r="5" spans="1:20" x14ac:dyDescent="0.2">
      <c r="A5" s="91"/>
      <c r="B5" s="91"/>
      <c r="C5" s="121"/>
      <c r="D5" s="122"/>
      <c r="E5" s="122"/>
      <c r="F5" s="122"/>
      <c r="G5" s="97" t="s">
        <v>376</v>
      </c>
      <c r="H5" s="97"/>
      <c r="I5" s="97"/>
      <c r="J5" s="97"/>
      <c r="K5" s="97"/>
      <c r="L5" s="97"/>
      <c r="M5" s="91"/>
      <c r="N5" s="91"/>
      <c r="O5" s="91"/>
      <c r="P5" s="91"/>
      <c r="Q5" s="91"/>
      <c r="R5" s="91"/>
      <c r="S5" s="91"/>
      <c r="T5" s="115"/>
    </row>
    <row r="6" spans="1:20" ht="33.75" x14ac:dyDescent="0.2">
      <c r="A6" s="91"/>
      <c r="B6" s="91"/>
      <c r="C6" s="123" t="s">
        <v>377</v>
      </c>
      <c r="D6" s="97"/>
      <c r="E6" s="292" t="s">
        <v>378</v>
      </c>
      <c r="F6" s="292"/>
      <c r="G6" s="91"/>
      <c r="H6" s="97" t="s">
        <v>379</v>
      </c>
      <c r="I6" s="97"/>
      <c r="J6" s="97"/>
      <c r="K6" s="97"/>
      <c r="L6" s="91"/>
      <c r="M6" s="91"/>
      <c r="N6" s="97" t="s">
        <v>380</v>
      </c>
      <c r="O6" s="97"/>
      <c r="P6" s="97"/>
      <c r="Q6" s="97"/>
      <c r="R6" s="97"/>
      <c r="S6" s="91"/>
      <c r="T6" s="115"/>
    </row>
    <row r="7" spans="1:20" s="102" customFormat="1" ht="33.75" x14ac:dyDescent="0.2">
      <c r="A7" s="100" t="s">
        <v>55</v>
      </c>
      <c r="B7" s="100" t="s">
        <v>57</v>
      </c>
      <c r="C7" s="100" t="s">
        <v>381</v>
      </c>
      <c r="D7" s="100" t="s">
        <v>382</v>
      </c>
      <c r="E7" s="100" t="s">
        <v>381</v>
      </c>
      <c r="F7" s="100" t="s">
        <v>382</v>
      </c>
      <c r="G7" s="100" t="s">
        <v>383</v>
      </c>
      <c r="H7" s="100" t="s">
        <v>384</v>
      </c>
      <c r="I7" s="100" t="s">
        <v>385</v>
      </c>
      <c r="J7" s="100" t="s">
        <v>386</v>
      </c>
      <c r="K7" s="100" t="s">
        <v>252</v>
      </c>
      <c r="L7" s="100" t="s">
        <v>387</v>
      </c>
      <c r="M7" s="100" t="s">
        <v>388</v>
      </c>
      <c r="N7" s="100" t="s">
        <v>389</v>
      </c>
      <c r="O7" s="100" t="s">
        <v>390</v>
      </c>
      <c r="P7" s="100" t="s">
        <v>391</v>
      </c>
      <c r="Q7" s="100" t="s">
        <v>392</v>
      </c>
      <c r="R7" s="100" t="s">
        <v>393</v>
      </c>
      <c r="S7" s="100" t="s">
        <v>394</v>
      </c>
      <c r="T7" s="100" t="s">
        <v>395</v>
      </c>
    </row>
    <row r="8" spans="1:20" x14ac:dyDescent="0.2">
      <c r="A8" s="91">
        <v>1</v>
      </c>
      <c r="B8" s="91" t="s">
        <v>108</v>
      </c>
      <c r="C8" s="103">
        <v>0</v>
      </c>
      <c r="D8" s="103">
        <v>0</v>
      </c>
      <c r="E8" s="103">
        <v>0</v>
      </c>
      <c r="F8" s="103">
        <v>0</v>
      </c>
      <c r="G8" s="103">
        <v>509575</v>
      </c>
      <c r="H8" s="103">
        <v>193732</v>
      </c>
      <c r="I8" s="103">
        <v>0</v>
      </c>
      <c r="J8" s="103">
        <v>36366</v>
      </c>
      <c r="K8" s="103">
        <v>44934</v>
      </c>
      <c r="L8" s="103">
        <v>76</v>
      </c>
      <c r="M8" s="103">
        <f t="shared" ref="M8:M71" si="0">SUM(G8:L8)</f>
        <v>784683</v>
      </c>
      <c r="N8" s="103">
        <v>724577</v>
      </c>
      <c r="O8" s="103">
        <v>321017</v>
      </c>
      <c r="P8" s="103">
        <v>0</v>
      </c>
      <c r="Q8" s="103">
        <v>0</v>
      </c>
      <c r="R8" s="103">
        <f t="shared" ref="R8:R71" si="1">SUM(N8:Q8)</f>
        <v>1045594</v>
      </c>
      <c r="S8" s="103">
        <f t="shared" ref="S8:S71" si="2">(M8-R8)</f>
        <v>-260911</v>
      </c>
      <c r="T8" s="115">
        <v>1</v>
      </c>
    </row>
    <row r="9" spans="1:20" x14ac:dyDescent="0.2">
      <c r="A9" s="91">
        <v>2</v>
      </c>
      <c r="B9" s="91" t="s">
        <v>109</v>
      </c>
      <c r="C9" s="104">
        <v>0</v>
      </c>
      <c r="D9" s="104">
        <v>0</v>
      </c>
      <c r="E9" s="104">
        <v>0</v>
      </c>
      <c r="F9" s="104">
        <v>0</v>
      </c>
      <c r="G9" s="104">
        <v>0</v>
      </c>
      <c r="H9" s="104">
        <v>0</v>
      </c>
      <c r="I9" s="104">
        <v>0</v>
      </c>
      <c r="J9" s="104">
        <v>0</v>
      </c>
      <c r="K9" s="104">
        <v>0</v>
      </c>
      <c r="L9" s="104">
        <v>0</v>
      </c>
      <c r="M9" s="104">
        <f t="shared" si="0"/>
        <v>0</v>
      </c>
      <c r="N9" s="104">
        <v>0</v>
      </c>
      <c r="O9" s="104">
        <v>0</v>
      </c>
      <c r="P9" s="104">
        <v>0</v>
      </c>
      <c r="Q9" s="104">
        <v>0</v>
      </c>
      <c r="R9" s="104">
        <f t="shared" si="1"/>
        <v>0</v>
      </c>
      <c r="S9" s="104">
        <f t="shared" si="2"/>
        <v>0</v>
      </c>
      <c r="T9" s="115">
        <v>2</v>
      </c>
    </row>
    <row r="10" spans="1:20" x14ac:dyDescent="0.2">
      <c r="A10" s="91">
        <v>3</v>
      </c>
      <c r="B10" s="91" t="s">
        <v>110</v>
      </c>
      <c r="C10" s="104">
        <v>0</v>
      </c>
      <c r="D10" s="104">
        <v>0</v>
      </c>
      <c r="E10" s="104">
        <v>0</v>
      </c>
      <c r="F10" s="104">
        <v>0</v>
      </c>
      <c r="G10" s="104">
        <v>4364305</v>
      </c>
      <c r="H10" s="104">
        <v>-100000</v>
      </c>
      <c r="I10" s="104">
        <v>0</v>
      </c>
      <c r="J10" s="104">
        <v>0</v>
      </c>
      <c r="K10" s="104">
        <v>0</v>
      </c>
      <c r="L10" s="104">
        <v>36085</v>
      </c>
      <c r="M10" s="104">
        <f t="shared" si="0"/>
        <v>4300390</v>
      </c>
      <c r="N10" s="104">
        <v>3962098</v>
      </c>
      <c r="O10" s="104">
        <v>1108812</v>
      </c>
      <c r="P10" s="104">
        <v>81795</v>
      </c>
      <c r="Q10" s="104">
        <v>21947</v>
      </c>
      <c r="R10" s="104">
        <f t="shared" si="1"/>
        <v>5174652</v>
      </c>
      <c r="S10" s="104">
        <f t="shared" si="2"/>
        <v>-874262</v>
      </c>
      <c r="T10" s="115">
        <v>3</v>
      </c>
    </row>
    <row r="11" spans="1:20" x14ac:dyDescent="0.2">
      <c r="A11" s="91">
        <v>4</v>
      </c>
      <c r="B11" s="91" t="s">
        <v>111</v>
      </c>
      <c r="C11" s="104">
        <v>0</v>
      </c>
      <c r="D11" s="104">
        <v>0</v>
      </c>
      <c r="E11" s="104">
        <v>0</v>
      </c>
      <c r="F11" s="104">
        <v>0</v>
      </c>
      <c r="G11" s="104">
        <v>380262</v>
      </c>
      <c r="H11" s="104">
        <v>171839</v>
      </c>
      <c r="I11" s="104">
        <v>13626</v>
      </c>
      <c r="J11" s="104">
        <v>0</v>
      </c>
      <c r="K11" s="104">
        <v>0</v>
      </c>
      <c r="L11" s="104">
        <v>0</v>
      </c>
      <c r="M11" s="104">
        <f t="shared" si="0"/>
        <v>565727</v>
      </c>
      <c r="N11" s="104">
        <v>357350</v>
      </c>
      <c r="O11" s="104">
        <v>201758</v>
      </c>
      <c r="P11" s="104">
        <v>64977</v>
      </c>
      <c r="Q11" s="104">
        <v>0</v>
      </c>
      <c r="R11" s="104">
        <f t="shared" si="1"/>
        <v>624085</v>
      </c>
      <c r="S11" s="104">
        <f t="shared" si="2"/>
        <v>-58358</v>
      </c>
      <c r="T11" s="115">
        <v>4</v>
      </c>
    </row>
    <row r="12" spans="1:20" x14ac:dyDescent="0.2">
      <c r="A12" s="91">
        <v>5</v>
      </c>
      <c r="B12" s="91" t="s">
        <v>112</v>
      </c>
      <c r="C12" s="104">
        <v>0</v>
      </c>
      <c r="D12" s="104">
        <v>0</v>
      </c>
      <c r="E12" s="104">
        <v>0</v>
      </c>
      <c r="F12" s="104">
        <v>0</v>
      </c>
      <c r="G12" s="104">
        <v>3919205</v>
      </c>
      <c r="H12" s="104">
        <v>0</v>
      </c>
      <c r="I12" s="104">
        <v>0</v>
      </c>
      <c r="J12" s="104">
        <v>0</v>
      </c>
      <c r="K12" s="104">
        <v>0</v>
      </c>
      <c r="L12" s="104">
        <v>343954</v>
      </c>
      <c r="M12" s="104">
        <f t="shared" si="0"/>
        <v>4263159</v>
      </c>
      <c r="N12" s="104">
        <v>2380897</v>
      </c>
      <c r="O12" s="104">
        <v>1011968</v>
      </c>
      <c r="P12" s="104">
        <v>417689</v>
      </c>
      <c r="Q12" s="104">
        <v>0</v>
      </c>
      <c r="R12" s="104">
        <f t="shared" si="1"/>
        <v>3810554</v>
      </c>
      <c r="S12" s="104">
        <f t="shared" si="2"/>
        <v>452605</v>
      </c>
      <c r="T12" s="115">
        <v>5</v>
      </c>
    </row>
    <row r="13" spans="1:20" x14ac:dyDescent="0.2">
      <c r="A13" s="91">
        <v>6</v>
      </c>
      <c r="B13" s="91" t="s">
        <v>113</v>
      </c>
      <c r="C13" s="104">
        <v>0</v>
      </c>
      <c r="D13" s="104">
        <v>0</v>
      </c>
      <c r="E13" s="104">
        <v>0</v>
      </c>
      <c r="F13" s="104">
        <v>0</v>
      </c>
      <c r="G13" s="104">
        <v>154467</v>
      </c>
      <c r="H13" s="104">
        <v>229617</v>
      </c>
      <c r="I13" s="104">
        <v>0</v>
      </c>
      <c r="J13" s="104">
        <v>0</v>
      </c>
      <c r="K13" s="104">
        <v>0</v>
      </c>
      <c r="L13" s="104">
        <v>0</v>
      </c>
      <c r="M13" s="104">
        <f t="shared" si="0"/>
        <v>384084</v>
      </c>
      <c r="N13" s="104">
        <v>192881</v>
      </c>
      <c r="O13" s="104">
        <v>114246</v>
      </c>
      <c r="P13" s="104">
        <v>64917</v>
      </c>
      <c r="Q13" s="104">
        <v>0</v>
      </c>
      <c r="R13" s="104">
        <f t="shared" si="1"/>
        <v>372044</v>
      </c>
      <c r="S13" s="104">
        <f t="shared" si="2"/>
        <v>12040</v>
      </c>
      <c r="T13" s="115">
        <v>6</v>
      </c>
    </row>
    <row r="14" spans="1:20" x14ac:dyDescent="0.2">
      <c r="A14" s="91">
        <v>7</v>
      </c>
      <c r="B14" s="91" t="s">
        <v>114</v>
      </c>
      <c r="C14" s="104">
        <v>0</v>
      </c>
      <c r="D14" s="104">
        <v>0</v>
      </c>
      <c r="E14" s="104">
        <v>30343315</v>
      </c>
      <c r="F14" s="104">
        <v>0</v>
      </c>
      <c r="G14" s="104">
        <v>113448404</v>
      </c>
      <c r="H14" s="104">
        <v>400000</v>
      </c>
      <c r="I14" s="104">
        <v>0</v>
      </c>
      <c r="J14" s="104">
        <v>0</v>
      </c>
      <c r="K14" s="104">
        <v>0</v>
      </c>
      <c r="L14" s="104">
        <v>1321170</v>
      </c>
      <c r="M14" s="104">
        <f t="shared" si="0"/>
        <v>115169574</v>
      </c>
      <c r="N14" s="104">
        <v>56255426</v>
      </c>
      <c r="O14" s="104">
        <v>16392326</v>
      </c>
      <c r="P14" s="104">
        <v>11294183</v>
      </c>
      <c r="Q14" s="104">
        <v>6647459</v>
      </c>
      <c r="R14" s="104">
        <f t="shared" si="1"/>
        <v>90589394</v>
      </c>
      <c r="S14" s="104">
        <f t="shared" si="2"/>
        <v>24580180</v>
      </c>
      <c r="T14" s="115">
        <v>7</v>
      </c>
    </row>
    <row r="15" spans="1:20" x14ac:dyDescent="0.2">
      <c r="A15" s="91">
        <v>8</v>
      </c>
      <c r="B15" s="91" t="s">
        <v>115</v>
      </c>
      <c r="C15" s="104">
        <v>0</v>
      </c>
      <c r="D15" s="104">
        <v>0</v>
      </c>
      <c r="E15" s="104">
        <v>134080</v>
      </c>
      <c r="F15" s="104">
        <v>0</v>
      </c>
      <c r="G15" s="104">
        <v>0</v>
      </c>
      <c r="H15" s="104">
        <v>0</v>
      </c>
      <c r="I15" s="104">
        <v>0</v>
      </c>
      <c r="J15" s="104">
        <v>0</v>
      </c>
      <c r="K15" s="104">
        <v>0</v>
      </c>
      <c r="L15" s="104">
        <v>0</v>
      </c>
      <c r="M15" s="104">
        <f t="shared" si="0"/>
        <v>0</v>
      </c>
      <c r="N15" s="104">
        <v>0</v>
      </c>
      <c r="O15" s="104">
        <v>0</v>
      </c>
      <c r="P15" s="104">
        <v>0</v>
      </c>
      <c r="Q15" s="104">
        <v>0</v>
      </c>
      <c r="R15" s="104">
        <f t="shared" si="1"/>
        <v>0</v>
      </c>
      <c r="S15" s="104">
        <f t="shared" si="2"/>
        <v>0</v>
      </c>
      <c r="T15" s="115">
        <v>8</v>
      </c>
    </row>
    <row r="16" spans="1:20" x14ac:dyDescent="0.2">
      <c r="A16" s="91">
        <v>9</v>
      </c>
      <c r="B16" s="91" t="s">
        <v>116</v>
      </c>
      <c r="C16" s="104">
        <v>0</v>
      </c>
      <c r="D16" s="104">
        <v>0</v>
      </c>
      <c r="E16" s="104">
        <v>0</v>
      </c>
      <c r="F16" s="104">
        <v>0</v>
      </c>
      <c r="G16" s="104">
        <v>1061419</v>
      </c>
      <c r="H16" s="104">
        <v>0</v>
      </c>
      <c r="I16" s="104">
        <v>0</v>
      </c>
      <c r="J16" s="104">
        <v>0</v>
      </c>
      <c r="K16" s="104">
        <v>0</v>
      </c>
      <c r="L16" s="104">
        <v>16047</v>
      </c>
      <c r="M16" s="104">
        <f t="shared" si="0"/>
        <v>1077466</v>
      </c>
      <c r="N16" s="104">
        <v>1056417</v>
      </c>
      <c r="O16" s="104">
        <v>449125</v>
      </c>
      <c r="P16" s="104">
        <v>2208</v>
      </c>
      <c r="Q16" s="104">
        <v>0</v>
      </c>
      <c r="R16" s="104">
        <f t="shared" si="1"/>
        <v>1507750</v>
      </c>
      <c r="S16" s="104">
        <f t="shared" si="2"/>
        <v>-430284</v>
      </c>
      <c r="T16" s="115">
        <v>9</v>
      </c>
    </row>
    <row r="17" spans="1:20" x14ac:dyDescent="0.2">
      <c r="A17" s="91">
        <v>10</v>
      </c>
      <c r="B17" s="91" t="s">
        <v>117</v>
      </c>
      <c r="C17" s="104">
        <v>0</v>
      </c>
      <c r="D17" s="104">
        <v>0</v>
      </c>
      <c r="E17" s="104">
        <v>0</v>
      </c>
      <c r="F17" s="104">
        <v>0</v>
      </c>
      <c r="G17" s="104">
        <v>7244858</v>
      </c>
      <c r="H17" s="104">
        <v>0</v>
      </c>
      <c r="I17" s="104">
        <v>0</v>
      </c>
      <c r="J17" s="104">
        <v>0</v>
      </c>
      <c r="K17" s="104">
        <v>0</v>
      </c>
      <c r="L17" s="104">
        <v>20274</v>
      </c>
      <c r="M17" s="104">
        <f t="shared" si="0"/>
        <v>7265132</v>
      </c>
      <c r="N17" s="104">
        <v>5458920</v>
      </c>
      <c r="O17" s="104">
        <v>293484</v>
      </c>
      <c r="P17" s="104">
        <v>0</v>
      </c>
      <c r="Q17" s="104">
        <v>0</v>
      </c>
      <c r="R17" s="104">
        <f t="shared" si="1"/>
        <v>5752404</v>
      </c>
      <c r="S17" s="104">
        <f t="shared" si="2"/>
        <v>1512728</v>
      </c>
      <c r="T17" s="115">
        <v>10</v>
      </c>
    </row>
    <row r="18" spans="1:20" x14ac:dyDescent="0.2">
      <c r="A18" s="91">
        <v>11</v>
      </c>
      <c r="B18" s="91" t="s">
        <v>118</v>
      </c>
      <c r="C18" s="104">
        <v>0</v>
      </c>
      <c r="D18" s="104">
        <v>0</v>
      </c>
      <c r="E18" s="104">
        <v>0</v>
      </c>
      <c r="F18" s="104">
        <v>0</v>
      </c>
      <c r="G18" s="104">
        <v>567552</v>
      </c>
      <c r="H18" s="104">
        <v>0</v>
      </c>
      <c r="I18" s="104">
        <v>0</v>
      </c>
      <c r="J18" s="104">
        <v>0</v>
      </c>
      <c r="K18" s="104">
        <v>0</v>
      </c>
      <c r="L18" s="104">
        <v>1232</v>
      </c>
      <c r="M18" s="104">
        <f t="shared" si="0"/>
        <v>568784</v>
      </c>
      <c r="N18" s="104">
        <v>629661</v>
      </c>
      <c r="O18" s="104">
        <v>654378</v>
      </c>
      <c r="P18" s="104">
        <v>233761</v>
      </c>
      <c r="Q18" s="104">
        <v>0</v>
      </c>
      <c r="R18" s="104">
        <f t="shared" si="1"/>
        <v>1517800</v>
      </c>
      <c r="S18" s="104">
        <f t="shared" si="2"/>
        <v>-949016</v>
      </c>
      <c r="T18" s="115">
        <v>11</v>
      </c>
    </row>
    <row r="19" spans="1:20" x14ac:dyDescent="0.2">
      <c r="A19" s="91">
        <v>12</v>
      </c>
      <c r="B19" s="91" t="s">
        <v>119</v>
      </c>
      <c r="C19" s="104">
        <v>0</v>
      </c>
      <c r="D19" s="104">
        <v>0</v>
      </c>
      <c r="E19" s="104">
        <v>0</v>
      </c>
      <c r="F19" s="104">
        <v>0</v>
      </c>
      <c r="G19" s="104">
        <v>0</v>
      </c>
      <c r="H19" s="104">
        <v>0</v>
      </c>
      <c r="I19" s="104">
        <v>0</v>
      </c>
      <c r="J19" s="104">
        <v>0</v>
      </c>
      <c r="K19" s="104">
        <v>0</v>
      </c>
      <c r="L19" s="104">
        <v>0</v>
      </c>
      <c r="M19" s="104">
        <f t="shared" si="0"/>
        <v>0</v>
      </c>
      <c r="N19" s="104">
        <v>0</v>
      </c>
      <c r="O19" s="104">
        <v>0</v>
      </c>
      <c r="P19" s="104">
        <v>0</v>
      </c>
      <c r="Q19" s="104">
        <v>0</v>
      </c>
      <c r="R19" s="104">
        <f t="shared" si="1"/>
        <v>0</v>
      </c>
      <c r="S19" s="104">
        <f t="shared" si="2"/>
        <v>0</v>
      </c>
      <c r="T19" s="115">
        <v>12</v>
      </c>
    </row>
    <row r="20" spans="1:20" x14ac:dyDescent="0.2">
      <c r="A20" s="91">
        <v>13</v>
      </c>
      <c r="B20" s="91" t="s">
        <v>120</v>
      </c>
      <c r="C20" s="104">
        <v>0</v>
      </c>
      <c r="D20" s="104">
        <v>0</v>
      </c>
      <c r="E20" s="104">
        <v>0</v>
      </c>
      <c r="F20" s="104">
        <v>0</v>
      </c>
      <c r="G20" s="104">
        <v>151</v>
      </c>
      <c r="H20" s="104">
        <v>0</v>
      </c>
      <c r="I20" s="104">
        <v>8202</v>
      </c>
      <c r="J20" s="104">
        <v>3040</v>
      </c>
      <c r="K20" s="104">
        <v>0</v>
      </c>
      <c r="L20" s="104">
        <v>1687</v>
      </c>
      <c r="M20" s="104">
        <f t="shared" si="0"/>
        <v>13080</v>
      </c>
      <c r="N20" s="104">
        <v>27563</v>
      </c>
      <c r="O20" s="104">
        <v>0</v>
      </c>
      <c r="P20" s="104">
        <v>0</v>
      </c>
      <c r="Q20" s="104">
        <v>0</v>
      </c>
      <c r="R20" s="104">
        <f t="shared" si="1"/>
        <v>27563</v>
      </c>
      <c r="S20" s="104">
        <f t="shared" si="2"/>
        <v>-14483</v>
      </c>
      <c r="T20" s="115">
        <v>13</v>
      </c>
    </row>
    <row r="21" spans="1:20" x14ac:dyDescent="0.2">
      <c r="A21" s="91">
        <v>14</v>
      </c>
      <c r="B21" s="91" t="s">
        <v>121</v>
      </c>
      <c r="C21" s="104">
        <v>0</v>
      </c>
      <c r="D21" s="104">
        <v>0</v>
      </c>
      <c r="E21" s="104">
        <v>0</v>
      </c>
      <c r="F21" s="104">
        <v>0</v>
      </c>
      <c r="G21" s="104">
        <v>5822403</v>
      </c>
      <c r="H21" s="104">
        <v>953772</v>
      </c>
      <c r="I21" s="104">
        <v>0</v>
      </c>
      <c r="J21" s="104">
        <v>0</v>
      </c>
      <c r="K21" s="104">
        <v>0</v>
      </c>
      <c r="L21" s="104">
        <v>72903</v>
      </c>
      <c r="M21" s="104">
        <f t="shared" si="0"/>
        <v>6849078</v>
      </c>
      <c r="N21" s="104">
        <v>6401986</v>
      </c>
      <c r="O21" s="104">
        <v>3435342</v>
      </c>
      <c r="P21" s="104">
        <v>207866</v>
      </c>
      <c r="Q21" s="104">
        <v>0</v>
      </c>
      <c r="R21" s="104">
        <f t="shared" si="1"/>
        <v>10045194</v>
      </c>
      <c r="S21" s="104">
        <f t="shared" si="2"/>
        <v>-3196116</v>
      </c>
      <c r="T21" s="115">
        <v>14</v>
      </c>
    </row>
    <row r="22" spans="1:20" x14ac:dyDescent="0.2">
      <c r="A22" s="91">
        <v>15</v>
      </c>
      <c r="B22" s="91" t="s">
        <v>122</v>
      </c>
      <c r="C22" s="104">
        <v>0</v>
      </c>
      <c r="D22" s="104">
        <v>0</v>
      </c>
      <c r="E22" s="104">
        <v>0</v>
      </c>
      <c r="F22" s="104">
        <v>0</v>
      </c>
      <c r="G22" s="104">
        <v>1607912</v>
      </c>
      <c r="H22" s="104">
        <v>-75000</v>
      </c>
      <c r="I22" s="104">
        <v>0</v>
      </c>
      <c r="J22" s="104">
        <v>0</v>
      </c>
      <c r="K22" s="104">
        <v>0</v>
      </c>
      <c r="L22" s="104">
        <v>111</v>
      </c>
      <c r="M22" s="104">
        <f t="shared" si="0"/>
        <v>1533023</v>
      </c>
      <c r="N22" s="104">
        <v>703134</v>
      </c>
      <c r="O22" s="104">
        <v>616389</v>
      </c>
      <c r="P22" s="104">
        <v>202263</v>
      </c>
      <c r="Q22" s="104">
        <v>0</v>
      </c>
      <c r="R22" s="104">
        <f t="shared" si="1"/>
        <v>1521786</v>
      </c>
      <c r="S22" s="104">
        <f t="shared" si="2"/>
        <v>11237</v>
      </c>
      <c r="T22" s="115">
        <v>15</v>
      </c>
    </row>
    <row r="23" spans="1:20" x14ac:dyDescent="0.2">
      <c r="A23" s="91">
        <v>16</v>
      </c>
      <c r="B23" s="91" t="s">
        <v>123</v>
      </c>
      <c r="C23" s="104">
        <v>0</v>
      </c>
      <c r="D23" s="104">
        <v>0</v>
      </c>
      <c r="E23" s="104">
        <v>111115</v>
      </c>
      <c r="F23" s="104">
        <v>0</v>
      </c>
      <c r="G23" s="104">
        <v>0</v>
      </c>
      <c r="H23" s="104">
        <v>0</v>
      </c>
      <c r="I23" s="104">
        <v>0</v>
      </c>
      <c r="J23" s="104">
        <v>0</v>
      </c>
      <c r="K23" s="104">
        <v>0</v>
      </c>
      <c r="L23" s="104">
        <v>0</v>
      </c>
      <c r="M23" s="104">
        <f t="shared" si="0"/>
        <v>0</v>
      </c>
      <c r="N23" s="104">
        <v>0</v>
      </c>
      <c r="O23" s="104">
        <v>0</v>
      </c>
      <c r="P23" s="104">
        <v>0</v>
      </c>
      <c r="Q23" s="104">
        <v>0</v>
      </c>
      <c r="R23" s="104">
        <f t="shared" si="1"/>
        <v>0</v>
      </c>
      <c r="S23" s="104">
        <f t="shared" si="2"/>
        <v>0</v>
      </c>
      <c r="T23" s="115">
        <v>16</v>
      </c>
    </row>
    <row r="24" spans="1:20" x14ac:dyDescent="0.2">
      <c r="A24" s="91">
        <v>17</v>
      </c>
      <c r="B24" s="91" t="s">
        <v>124</v>
      </c>
      <c r="C24" s="104">
        <v>0</v>
      </c>
      <c r="D24" s="104">
        <v>0</v>
      </c>
      <c r="E24" s="104">
        <v>0</v>
      </c>
      <c r="F24" s="104">
        <v>0</v>
      </c>
      <c r="G24" s="104">
        <v>2679930</v>
      </c>
      <c r="H24" s="104">
        <v>1662748</v>
      </c>
      <c r="I24" s="104">
        <v>0</v>
      </c>
      <c r="J24" s="104">
        <v>0</v>
      </c>
      <c r="K24" s="104">
        <v>350877</v>
      </c>
      <c r="L24" s="104">
        <v>991832</v>
      </c>
      <c r="M24" s="104">
        <f t="shared" si="0"/>
        <v>5685387</v>
      </c>
      <c r="N24" s="104">
        <v>2286597</v>
      </c>
      <c r="O24" s="104">
        <v>1448487</v>
      </c>
      <c r="P24" s="104">
        <v>1823296</v>
      </c>
      <c r="Q24" s="104">
        <v>0</v>
      </c>
      <c r="R24" s="104">
        <f t="shared" si="1"/>
        <v>5558380</v>
      </c>
      <c r="S24" s="104">
        <f t="shared" si="2"/>
        <v>127007</v>
      </c>
      <c r="T24" s="115">
        <v>17</v>
      </c>
    </row>
    <row r="25" spans="1:20" x14ac:dyDescent="0.2">
      <c r="A25" s="91">
        <v>18</v>
      </c>
      <c r="B25" s="91" t="s">
        <v>125</v>
      </c>
      <c r="C25" s="104">
        <v>0</v>
      </c>
      <c r="D25" s="104">
        <v>0</v>
      </c>
      <c r="E25" s="104">
        <v>282829</v>
      </c>
      <c r="F25" s="104">
        <v>0</v>
      </c>
      <c r="G25" s="104">
        <v>2785953</v>
      </c>
      <c r="H25" s="104">
        <v>1036533</v>
      </c>
      <c r="I25" s="104">
        <v>0</v>
      </c>
      <c r="J25" s="104">
        <v>789176</v>
      </c>
      <c r="K25" s="104">
        <v>0</v>
      </c>
      <c r="L25" s="104">
        <v>65449</v>
      </c>
      <c r="M25" s="104">
        <f t="shared" si="0"/>
        <v>4677111</v>
      </c>
      <c r="N25" s="104">
        <v>2403404</v>
      </c>
      <c r="O25" s="104">
        <v>1426376</v>
      </c>
      <c r="P25" s="104">
        <v>712074</v>
      </c>
      <c r="Q25" s="104">
        <v>0</v>
      </c>
      <c r="R25" s="104">
        <f t="shared" si="1"/>
        <v>4541854</v>
      </c>
      <c r="S25" s="104">
        <f t="shared" si="2"/>
        <v>135257</v>
      </c>
      <c r="T25" s="115">
        <v>18</v>
      </c>
    </row>
    <row r="26" spans="1:20" x14ac:dyDescent="0.2">
      <c r="A26" s="91">
        <v>19</v>
      </c>
      <c r="B26" s="91" t="s">
        <v>126</v>
      </c>
      <c r="C26" s="104">
        <v>0</v>
      </c>
      <c r="D26" s="104">
        <v>0</v>
      </c>
      <c r="E26" s="104">
        <v>0</v>
      </c>
      <c r="F26" s="104">
        <v>0</v>
      </c>
      <c r="G26" s="104">
        <v>114889</v>
      </c>
      <c r="H26" s="104">
        <v>763736</v>
      </c>
      <c r="I26" s="104">
        <v>0</v>
      </c>
      <c r="J26" s="104">
        <v>0</v>
      </c>
      <c r="K26" s="104">
        <v>0</v>
      </c>
      <c r="L26" s="104">
        <v>0</v>
      </c>
      <c r="M26" s="104">
        <f t="shared" si="0"/>
        <v>878625</v>
      </c>
      <c r="N26" s="104">
        <v>521107</v>
      </c>
      <c r="O26" s="104">
        <v>150971</v>
      </c>
      <c r="P26" s="104">
        <v>1768</v>
      </c>
      <c r="Q26" s="104">
        <v>0</v>
      </c>
      <c r="R26" s="104">
        <f t="shared" si="1"/>
        <v>673846</v>
      </c>
      <c r="S26" s="104">
        <f t="shared" si="2"/>
        <v>204779</v>
      </c>
      <c r="T26" s="115">
        <v>19</v>
      </c>
    </row>
    <row r="27" spans="1:20" x14ac:dyDescent="0.2">
      <c r="A27" s="91">
        <v>20</v>
      </c>
      <c r="B27" s="91" t="s">
        <v>127</v>
      </c>
      <c r="C27" s="104">
        <v>0</v>
      </c>
      <c r="D27" s="104">
        <v>0</v>
      </c>
      <c r="E27" s="104">
        <v>0</v>
      </c>
      <c r="F27" s="104">
        <v>0</v>
      </c>
      <c r="G27" s="104">
        <v>0</v>
      </c>
      <c r="H27" s="104">
        <v>0</v>
      </c>
      <c r="I27" s="104">
        <v>0</v>
      </c>
      <c r="J27" s="104">
        <v>0</v>
      </c>
      <c r="K27" s="104">
        <v>0</v>
      </c>
      <c r="L27" s="104">
        <v>0</v>
      </c>
      <c r="M27" s="104">
        <f t="shared" si="0"/>
        <v>0</v>
      </c>
      <c r="N27" s="104">
        <v>0</v>
      </c>
      <c r="O27" s="104">
        <v>0</v>
      </c>
      <c r="P27" s="104">
        <v>0</v>
      </c>
      <c r="Q27" s="104">
        <v>0</v>
      </c>
      <c r="R27" s="104">
        <f t="shared" si="1"/>
        <v>0</v>
      </c>
      <c r="S27" s="104">
        <f t="shared" si="2"/>
        <v>0</v>
      </c>
      <c r="T27" s="115">
        <v>20</v>
      </c>
    </row>
    <row r="28" spans="1:20" x14ac:dyDescent="0.2">
      <c r="A28" s="91">
        <v>21</v>
      </c>
      <c r="B28" s="91" t="s">
        <v>128</v>
      </c>
      <c r="C28" s="104">
        <v>0</v>
      </c>
      <c r="D28" s="104">
        <v>0</v>
      </c>
      <c r="E28" s="104">
        <v>1203660</v>
      </c>
      <c r="F28" s="104">
        <v>945032</v>
      </c>
      <c r="G28" s="104">
        <v>95370151</v>
      </c>
      <c r="H28" s="104">
        <v>-56460</v>
      </c>
      <c r="I28" s="104">
        <v>0</v>
      </c>
      <c r="J28" s="104">
        <v>0</v>
      </c>
      <c r="K28" s="104">
        <v>0</v>
      </c>
      <c r="L28" s="104">
        <v>807312</v>
      </c>
      <c r="M28" s="104">
        <f t="shared" si="0"/>
        <v>96121003</v>
      </c>
      <c r="N28" s="104">
        <v>49951881</v>
      </c>
      <c r="O28" s="104">
        <v>31202960</v>
      </c>
      <c r="P28" s="104">
        <v>690521</v>
      </c>
      <c r="Q28" s="104">
        <v>447476</v>
      </c>
      <c r="R28" s="104">
        <f t="shared" si="1"/>
        <v>82292838</v>
      </c>
      <c r="S28" s="104">
        <f t="shared" si="2"/>
        <v>13828165</v>
      </c>
      <c r="T28" s="115">
        <v>21</v>
      </c>
    </row>
    <row r="29" spans="1:20" x14ac:dyDescent="0.2">
      <c r="A29" s="91">
        <v>22</v>
      </c>
      <c r="B29" s="91" t="s">
        <v>129</v>
      </c>
      <c r="C29" s="104">
        <v>0</v>
      </c>
      <c r="D29" s="104">
        <v>0</v>
      </c>
      <c r="E29" s="104">
        <v>0</v>
      </c>
      <c r="F29" s="104">
        <v>0</v>
      </c>
      <c r="G29" s="104">
        <v>571935</v>
      </c>
      <c r="H29" s="104">
        <v>207000</v>
      </c>
      <c r="I29" s="104">
        <v>0</v>
      </c>
      <c r="J29" s="104">
        <v>0</v>
      </c>
      <c r="K29" s="104">
        <v>0</v>
      </c>
      <c r="L29" s="104">
        <v>137037</v>
      </c>
      <c r="M29" s="104">
        <f t="shared" si="0"/>
        <v>915972</v>
      </c>
      <c r="N29" s="104">
        <v>535401</v>
      </c>
      <c r="O29" s="104">
        <v>302498</v>
      </c>
      <c r="P29" s="104">
        <v>26856</v>
      </c>
      <c r="Q29" s="104">
        <v>0</v>
      </c>
      <c r="R29" s="104">
        <f t="shared" si="1"/>
        <v>864755</v>
      </c>
      <c r="S29" s="104">
        <f t="shared" si="2"/>
        <v>51217</v>
      </c>
      <c r="T29" s="115">
        <v>22</v>
      </c>
    </row>
    <row r="30" spans="1:20" x14ac:dyDescent="0.2">
      <c r="A30" s="91">
        <v>23</v>
      </c>
      <c r="B30" s="91" t="s">
        <v>130</v>
      </c>
      <c r="C30" s="104">
        <v>0</v>
      </c>
      <c r="D30" s="104">
        <v>0</v>
      </c>
      <c r="E30" s="104">
        <v>0</v>
      </c>
      <c r="F30" s="104">
        <v>0</v>
      </c>
      <c r="G30" s="104">
        <v>0</v>
      </c>
      <c r="H30" s="104">
        <v>0</v>
      </c>
      <c r="I30" s="104">
        <v>0</v>
      </c>
      <c r="J30" s="104">
        <v>0</v>
      </c>
      <c r="K30" s="104">
        <v>0</v>
      </c>
      <c r="L30" s="104">
        <v>0</v>
      </c>
      <c r="M30" s="104">
        <f t="shared" si="0"/>
        <v>0</v>
      </c>
      <c r="N30" s="104">
        <v>0</v>
      </c>
      <c r="O30" s="104">
        <v>0</v>
      </c>
      <c r="P30" s="104">
        <v>0</v>
      </c>
      <c r="Q30" s="104">
        <v>0</v>
      </c>
      <c r="R30" s="104">
        <f t="shared" si="1"/>
        <v>0</v>
      </c>
      <c r="S30" s="104">
        <f t="shared" si="2"/>
        <v>0</v>
      </c>
      <c r="T30" s="115">
        <v>23</v>
      </c>
    </row>
    <row r="31" spans="1:20" x14ac:dyDescent="0.2">
      <c r="A31" s="91">
        <v>24</v>
      </c>
      <c r="B31" s="91" t="s">
        <v>131</v>
      </c>
      <c r="C31" s="104">
        <v>0</v>
      </c>
      <c r="D31" s="104">
        <v>0</v>
      </c>
      <c r="E31" s="104">
        <v>0</v>
      </c>
      <c r="F31" s="104">
        <v>0</v>
      </c>
      <c r="G31" s="104">
        <v>1751918</v>
      </c>
      <c r="H31" s="104">
        <v>204952</v>
      </c>
      <c r="I31" s="104">
        <v>0</v>
      </c>
      <c r="J31" s="104">
        <v>36887</v>
      </c>
      <c r="K31" s="104">
        <v>0</v>
      </c>
      <c r="L31" s="104">
        <v>600</v>
      </c>
      <c r="M31" s="104">
        <f t="shared" si="0"/>
        <v>1994357</v>
      </c>
      <c r="N31" s="104">
        <v>2300827</v>
      </c>
      <c r="O31" s="104">
        <v>1564851</v>
      </c>
      <c r="P31" s="104">
        <v>88254</v>
      </c>
      <c r="Q31" s="104">
        <v>0</v>
      </c>
      <c r="R31" s="104">
        <f t="shared" si="1"/>
        <v>3953932</v>
      </c>
      <c r="S31" s="104">
        <f t="shared" si="2"/>
        <v>-1959575</v>
      </c>
      <c r="T31" s="115">
        <v>24</v>
      </c>
    </row>
    <row r="32" spans="1:20" x14ac:dyDescent="0.2">
      <c r="A32" s="91">
        <v>25</v>
      </c>
      <c r="B32" s="91" t="s">
        <v>132</v>
      </c>
      <c r="C32" s="104">
        <v>0</v>
      </c>
      <c r="D32" s="104">
        <v>0</v>
      </c>
      <c r="E32" s="104">
        <v>0</v>
      </c>
      <c r="F32" s="104">
        <v>0</v>
      </c>
      <c r="G32" s="104">
        <v>414608</v>
      </c>
      <c r="H32" s="104">
        <v>0</v>
      </c>
      <c r="I32" s="104">
        <v>0</v>
      </c>
      <c r="J32" s="104">
        <v>0</v>
      </c>
      <c r="K32" s="104">
        <v>0</v>
      </c>
      <c r="L32" s="104">
        <v>1159</v>
      </c>
      <c r="M32" s="104">
        <f t="shared" si="0"/>
        <v>415767</v>
      </c>
      <c r="N32" s="104">
        <v>291694</v>
      </c>
      <c r="O32" s="104">
        <v>364827</v>
      </c>
      <c r="P32" s="104">
        <v>76612</v>
      </c>
      <c r="Q32" s="104">
        <v>0</v>
      </c>
      <c r="R32" s="104">
        <f t="shared" si="1"/>
        <v>733133</v>
      </c>
      <c r="S32" s="104">
        <f t="shared" si="2"/>
        <v>-317366</v>
      </c>
      <c r="T32" s="115">
        <v>25</v>
      </c>
    </row>
    <row r="33" spans="1:20" x14ac:dyDescent="0.2">
      <c r="A33" s="91">
        <v>26</v>
      </c>
      <c r="B33" s="91" t="s">
        <v>133</v>
      </c>
      <c r="C33" s="104">
        <v>0</v>
      </c>
      <c r="D33" s="104">
        <v>0</v>
      </c>
      <c r="E33" s="104">
        <v>0</v>
      </c>
      <c r="F33" s="104">
        <v>0</v>
      </c>
      <c r="G33" s="104">
        <v>2379965</v>
      </c>
      <c r="H33" s="104">
        <v>0</v>
      </c>
      <c r="I33" s="104">
        <v>0</v>
      </c>
      <c r="J33" s="104">
        <v>0</v>
      </c>
      <c r="K33" s="104">
        <v>0</v>
      </c>
      <c r="L33" s="104">
        <v>92652</v>
      </c>
      <c r="M33" s="104">
        <f t="shared" si="0"/>
        <v>2472617</v>
      </c>
      <c r="N33" s="104">
        <v>2231590</v>
      </c>
      <c r="O33" s="104">
        <v>870277</v>
      </c>
      <c r="P33" s="104">
        <v>174929</v>
      </c>
      <c r="Q33" s="104">
        <v>0</v>
      </c>
      <c r="R33" s="104">
        <f t="shared" si="1"/>
        <v>3276796</v>
      </c>
      <c r="S33" s="104">
        <f t="shared" si="2"/>
        <v>-804179</v>
      </c>
      <c r="T33" s="115">
        <v>26</v>
      </c>
    </row>
    <row r="34" spans="1:20" x14ac:dyDescent="0.2">
      <c r="A34" s="91">
        <v>27</v>
      </c>
      <c r="B34" s="91" t="s">
        <v>134</v>
      </c>
      <c r="C34" s="104">
        <v>0</v>
      </c>
      <c r="D34" s="104">
        <v>0</v>
      </c>
      <c r="E34" s="104">
        <v>0</v>
      </c>
      <c r="F34" s="104">
        <v>0</v>
      </c>
      <c r="G34" s="104">
        <v>4256768</v>
      </c>
      <c r="H34" s="104">
        <v>796448</v>
      </c>
      <c r="I34" s="104">
        <v>0</v>
      </c>
      <c r="J34" s="104">
        <v>66491</v>
      </c>
      <c r="K34" s="104">
        <v>137634</v>
      </c>
      <c r="L34" s="104">
        <v>149779</v>
      </c>
      <c r="M34" s="104">
        <f t="shared" si="0"/>
        <v>5407120</v>
      </c>
      <c r="N34" s="104">
        <v>2578198</v>
      </c>
      <c r="O34" s="104">
        <v>1398885</v>
      </c>
      <c r="P34" s="104">
        <v>163267</v>
      </c>
      <c r="Q34" s="104">
        <v>123732</v>
      </c>
      <c r="R34" s="104">
        <f t="shared" si="1"/>
        <v>4264082</v>
      </c>
      <c r="S34" s="104">
        <f t="shared" si="2"/>
        <v>1143038</v>
      </c>
      <c r="T34" s="115">
        <v>27</v>
      </c>
    </row>
    <row r="35" spans="1:20" x14ac:dyDescent="0.2">
      <c r="A35" s="91">
        <v>28</v>
      </c>
      <c r="B35" s="91" t="s">
        <v>135</v>
      </c>
      <c r="C35" s="104">
        <v>0</v>
      </c>
      <c r="D35" s="104">
        <v>0</v>
      </c>
      <c r="E35" s="104">
        <v>0</v>
      </c>
      <c r="F35" s="104">
        <v>0</v>
      </c>
      <c r="G35" s="104">
        <v>268116</v>
      </c>
      <c r="H35" s="104">
        <v>80033</v>
      </c>
      <c r="I35" s="104">
        <v>56287</v>
      </c>
      <c r="J35" s="104">
        <v>3515</v>
      </c>
      <c r="K35" s="104">
        <v>0</v>
      </c>
      <c r="L35" s="104">
        <v>326</v>
      </c>
      <c r="M35" s="104">
        <f t="shared" si="0"/>
        <v>408277</v>
      </c>
      <c r="N35" s="104">
        <v>254521</v>
      </c>
      <c r="O35" s="104">
        <v>495199</v>
      </c>
      <c r="P35" s="104">
        <v>44356</v>
      </c>
      <c r="Q35" s="104">
        <v>0</v>
      </c>
      <c r="R35" s="104">
        <f t="shared" si="1"/>
        <v>794076</v>
      </c>
      <c r="S35" s="104">
        <f t="shared" si="2"/>
        <v>-385799</v>
      </c>
      <c r="T35" s="115">
        <v>28</v>
      </c>
    </row>
    <row r="36" spans="1:20" x14ac:dyDescent="0.2">
      <c r="A36" s="91">
        <v>29</v>
      </c>
      <c r="B36" s="91" t="s">
        <v>78</v>
      </c>
      <c r="C36" s="104">
        <v>0</v>
      </c>
      <c r="D36" s="104">
        <v>0</v>
      </c>
      <c r="E36" s="104">
        <v>46549756</v>
      </c>
      <c r="F36" s="104">
        <v>0</v>
      </c>
      <c r="G36" s="104">
        <v>208804126</v>
      </c>
      <c r="H36" s="104">
        <v>63942315</v>
      </c>
      <c r="I36" s="104">
        <v>0</v>
      </c>
      <c r="J36" s="104">
        <v>20420007</v>
      </c>
      <c r="K36" s="104">
        <v>0</v>
      </c>
      <c r="L36" s="104">
        <v>26381627</v>
      </c>
      <c r="M36" s="104">
        <f t="shared" si="0"/>
        <v>319548075</v>
      </c>
      <c r="N36" s="104">
        <v>176332081</v>
      </c>
      <c r="O36" s="104">
        <v>73682071</v>
      </c>
      <c r="P36" s="104">
        <v>19502116</v>
      </c>
      <c r="Q36" s="104">
        <v>673776</v>
      </c>
      <c r="R36" s="104">
        <f t="shared" si="1"/>
        <v>270190044</v>
      </c>
      <c r="S36" s="104">
        <f t="shared" si="2"/>
        <v>49358031</v>
      </c>
      <c r="T36" s="115">
        <v>29</v>
      </c>
    </row>
    <row r="37" spans="1:20" x14ac:dyDescent="0.2">
      <c r="A37" s="91">
        <v>30</v>
      </c>
      <c r="B37" s="91" t="s">
        <v>136</v>
      </c>
      <c r="C37" s="104">
        <v>0</v>
      </c>
      <c r="D37" s="104">
        <v>0</v>
      </c>
      <c r="E37" s="104">
        <v>403144</v>
      </c>
      <c r="F37" s="104">
        <v>0</v>
      </c>
      <c r="G37" s="104">
        <v>734301</v>
      </c>
      <c r="H37" s="104">
        <v>340177</v>
      </c>
      <c r="I37" s="104">
        <v>0</v>
      </c>
      <c r="J37" s="104">
        <v>802688</v>
      </c>
      <c r="K37" s="104">
        <v>859460</v>
      </c>
      <c r="L37" s="104">
        <v>246</v>
      </c>
      <c r="M37" s="104">
        <f t="shared" si="0"/>
        <v>2736872</v>
      </c>
      <c r="N37" s="104">
        <v>845239</v>
      </c>
      <c r="O37" s="104">
        <v>146311</v>
      </c>
      <c r="P37" s="104">
        <v>0</v>
      </c>
      <c r="Q37" s="104">
        <v>0</v>
      </c>
      <c r="R37" s="104">
        <f t="shared" si="1"/>
        <v>991550</v>
      </c>
      <c r="S37" s="104">
        <f t="shared" si="2"/>
        <v>1745322</v>
      </c>
      <c r="T37" s="115">
        <v>30</v>
      </c>
    </row>
    <row r="38" spans="1:20" x14ac:dyDescent="0.2">
      <c r="A38" s="91">
        <v>31</v>
      </c>
      <c r="B38" s="91" t="s">
        <v>137</v>
      </c>
      <c r="C38" s="104">
        <v>0</v>
      </c>
      <c r="D38" s="104">
        <v>0</v>
      </c>
      <c r="E38" s="104">
        <v>0</v>
      </c>
      <c r="F38" s="104">
        <v>0</v>
      </c>
      <c r="G38" s="104">
        <v>0</v>
      </c>
      <c r="H38" s="104">
        <v>0</v>
      </c>
      <c r="I38" s="104">
        <v>0</v>
      </c>
      <c r="J38" s="104">
        <v>0</v>
      </c>
      <c r="K38" s="104">
        <v>0</v>
      </c>
      <c r="L38" s="104">
        <v>0</v>
      </c>
      <c r="M38" s="104">
        <f t="shared" si="0"/>
        <v>0</v>
      </c>
      <c r="N38" s="104">
        <v>0</v>
      </c>
      <c r="O38" s="104">
        <v>0</v>
      </c>
      <c r="P38" s="104">
        <v>0</v>
      </c>
      <c r="Q38" s="104">
        <v>0</v>
      </c>
      <c r="R38" s="104">
        <f t="shared" si="1"/>
        <v>0</v>
      </c>
      <c r="S38" s="104">
        <f t="shared" si="2"/>
        <v>0</v>
      </c>
      <c r="T38" s="115">
        <v>31</v>
      </c>
    </row>
    <row r="39" spans="1:20" x14ac:dyDescent="0.2">
      <c r="A39" s="91">
        <v>32</v>
      </c>
      <c r="B39" s="91" t="s">
        <v>138</v>
      </c>
      <c r="C39" s="104">
        <v>0</v>
      </c>
      <c r="D39" s="104">
        <v>0</v>
      </c>
      <c r="E39" s="104">
        <v>0</v>
      </c>
      <c r="F39" s="104">
        <v>0</v>
      </c>
      <c r="G39" s="104">
        <v>407817</v>
      </c>
      <c r="H39" s="104">
        <v>300308</v>
      </c>
      <c r="I39" s="104">
        <v>0</v>
      </c>
      <c r="J39" s="104">
        <v>0</v>
      </c>
      <c r="K39" s="104">
        <v>0</v>
      </c>
      <c r="L39" s="104">
        <v>0</v>
      </c>
      <c r="M39" s="104">
        <f t="shared" si="0"/>
        <v>708125</v>
      </c>
      <c r="N39" s="104">
        <v>459381</v>
      </c>
      <c r="O39" s="104">
        <v>183895</v>
      </c>
      <c r="P39" s="104">
        <v>21433</v>
      </c>
      <c r="Q39" s="104">
        <v>0</v>
      </c>
      <c r="R39" s="104">
        <f t="shared" si="1"/>
        <v>664709</v>
      </c>
      <c r="S39" s="104">
        <f t="shared" si="2"/>
        <v>43416</v>
      </c>
      <c r="T39" s="115">
        <v>32</v>
      </c>
    </row>
    <row r="40" spans="1:20" x14ac:dyDescent="0.2">
      <c r="A40" s="91">
        <v>33</v>
      </c>
      <c r="B40" s="91" t="s">
        <v>80</v>
      </c>
      <c r="C40" s="104">
        <v>0</v>
      </c>
      <c r="D40" s="104">
        <v>0</v>
      </c>
      <c r="E40" s="104">
        <v>0</v>
      </c>
      <c r="F40" s="104">
        <v>560588</v>
      </c>
      <c r="G40" s="104">
        <v>27531</v>
      </c>
      <c r="H40" s="104">
        <v>0</v>
      </c>
      <c r="I40" s="104">
        <v>0</v>
      </c>
      <c r="J40" s="104">
        <v>0</v>
      </c>
      <c r="K40" s="104">
        <v>0</v>
      </c>
      <c r="L40" s="104">
        <v>0</v>
      </c>
      <c r="M40" s="104">
        <f t="shared" si="0"/>
        <v>27531</v>
      </c>
      <c r="N40" s="104">
        <v>13704</v>
      </c>
      <c r="O40" s="104">
        <v>32845</v>
      </c>
      <c r="P40" s="104">
        <v>0</v>
      </c>
      <c r="Q40" s="104">
        <v>0</v>
      </c>
      <c r="R40" s="104">
        <f t="shared" si="1"/>
        <v>46549</v>
      </c>
      <c r="S40" s="104">
        <f t="shared" si="2"/>
        <v>-19018</v>
      </c>
      <c r="T40" s="115">
        <v>33</v>
      </c>
    </row>
    <row r="41" spans="1:20" x14ac:dyDescent="0.2">
      <c r="A41" s="91">
        <v>34</v>
      </c>
      <c r="B41" s="91" t="s">
        <v>139</v>
      </c>
      <c r="C41" s="104">
        <v>0</v>
      </c>
      <c r="D41" s="104">
        <v>0</v>
      </c>
      <c r="E41" s="104">
        <v>119736</v>
      </c>
      <c r="F41" s="104">
        <v>71230</v>
      </c>
      <c r="G41" s="104">
        <v>0</v>
      </c>
      <c r="H41" s="104">
        <v>0</v>
      </c>
      <c r="I41" s="104">
        <v>0</v>
      </c>
      <c r="J41" s="104">
        <v>0</v>
      </c>
      <c r="K41" s="104">
        <v>0</v>
      </c>
      <c r="L41" s="104">
        <v>0</v>
      </c>
      <c r="M41" s="104">
        <f t="shared" si="0"/>
        <v>0</v>
      </c>
      <c r="N41" s="104">
        <v>0</v>
      </c>
      <c r="O41" s="104">
        <v>0</v>
      </c>
      <c r="P41" s="104">
        <v>0</v>
      </c>
      <c r="Q41" s="104">
        <v>0</v>
      </c>
      <c r="R41" s="104">
        <f t="shared" si="1"/>
        <v>0</v>
      </c>
      <c r="S41" s="104">
        <f t="shared" si="2"/>
        <v>0</v>
      </c>
      <c r="T41" s="115">
        <v>34</v>
      </c>
    </row>
    <row r="42" spans="1:20" x14ac:dyDescent="0.2">
      <c r="A42" s="91">
        <v>35</v>
      </c>
      <c r="B42" s="91" t="s">
        <v>140</v>
      </c>
      <c r="C42" s="104">
        <v>0</v>
      </c>
      <c r="D42" s="104">
        <v>0</v>
      </c>
      <c r="E42" s="104">
        <v>0</v>
      </c>
      <c r="F42" s="104">
        <v>0</v>
      </c>
      <c r="G42" s="104">
        <v>649036</v>
      </c>
      <c r="H42" s="104">
        <v>395263</v>
      </c>
      <c r="I42" s="104">
        <v>0</v>
      </c>
      <c r="J42" s="104">
        <v>0</v>
      </c>
      <c r="K42" s="104">
        <v>0</v>
      </c>
      <c r="L42" s="104">
        <v>34964</v>
      </c>
      <c r="M42" s="104">
        <f t="shared" si="0"/>
        <v>1079263</v>
      </c>
      <c r="N42" s="104">
        <v>841153</v>
      </c>
      <c r="O42" s="104">
        <v>502231</v>
      </c>
      <c r="P42" s="104">
        <v>217854</v>
      </c>
      <c r="Q42" s="104">
        <v>0</v>
      </c>
      <c r="R42" s="104">
        <f t="shared" si="1"/>
        <v>1561238</v>
      </c>
      <c r="S42" s="104">
        <f t="shared" si="2"/>
        <v>-481975</v>
      </c>
      <c r="T42" s="115">
        <v>35</v>
      </c>
    </row>
    <row r="43" spans="1:20" x14ac:dyDescent="0.2">
      <c r="A43" s="91">
        <v>36</v>
      </c>
      <c r="B43" s="91" t="s">
        <v>141</v>
      </c>
      <c r="C43" s="104">
        <v>0</v>
      </c>
      <c r="D43" s="104">
        <v>0</v>
      </c>
      <c r="E43" s="104">
        <v>0</v>
      </c>
      <c r="F43" s="104">
        <v>0</v>
      </c>
      <c r="G43" s="104">
        <v>4932930</v>
      </c>
      <c r="H43" s="104">
        <v>575526</v>
      </c>
      <c r="I43" s="104">
        <v>0</v>
      </c>
      <c r="J43" s="104">
        <v>0</v>
      </c>
      <c r="K43" s="104">
        <v>0</v>
      </c>
      <c r="L43" s="104">
        <v>169065</v>
      </c>
      <c r="M43" s="104">
        <f t="shared" si="0"/>
        <v>5677521</v>
      </c>
      <c r="N43" s="104">
        <v>2381453</v>
      </c>
      <c r="O43" s="104">
        <v>1014662</v>
      </c>
      <c r="P43" s="104">
        <v>273251</v>
      </c>
      <c r="Q43" s="104">
        <v>0</v>
      </c>
      <c r="R43" s="104">
        <f t="shared" si="1"/>
        <v>3669366</v>
      </c>
      <c r="S43" s="104">
        <f t="shared" si="2"/>
        <v>2008155</v>
      </c>
      <c r="T43" s="115">
        <v>36</v>
      </c>
    </row>
    <row r="44" spans="1:20" x14ac:dyDescent="0.2">
      <c r="A44" s="91">
        <v>37</v>
      </c>
      <c r="B44" s="91" t="s">
        <v>142</v>
      </c>
      <c r="C44" s="104">
        <v>0</v>
      </c>
      <c r="D44" s="104">
        <v>0</v>
      </c>
      <c r="E44" s="104">
        <v>0</v>
      </c>
      <c r="F44" s="104">
        <v>0</v>
      </c>
      <c r="G44" s="104">
        <v>9725182</v>
      </c>
      <c r="H44" s="104">
        <v>0</v>
      </c>
      <c r="I44" s="104">
        <v>0</v>
      </c>
      <c r="J44" s="104">
        <v>0</v>
      </c>
      <c r="K44" s="104">
        <v>0</v>
      </c>
      <c r="L44" s="104">
        <v>557051</v>
      </c>
      <c r="M44" s="104">
        <f t="shared" si="0"/>
        <v>10282233</v>
      </c>
      <c r="N44" s="104">
        <v>4194358</v>
      </c>
      <c r="O44" s="104">
        <v>2858043</v>
      </c>
      <c r="P44" s="104">
        <v>4246133</v>
      </c>
      <c r="Q44" s="104">
        <v>239124</v>
      </c>
      <c r="R44" s="104">
        <f t="shared" si="1"/>
        <v>11537658</v>
      </c>
      <c r="S44" s="104">
        <f t="shared" si="2"/>
        <v>-1255425</v>
      </c>
      <c r="T44" s="115">
        <v>37</v>
      </c>
    </row>
    <row r="45" spans="1:20" x14ac:dyDescent="0.2">
      <c r="A45" s="91">
        <v>38</v>
      </c>
      <c r="B45" s="91" t="s">
        <v>143</v>
      </c>
      <c r="C45" s="104">
        <v>0</v>
      </c>
      <c r="D45" s="104">
        <v>0</v>
      </c>
      <c r="E45" s="104">
        <v>43560</v>
      </c>
      <c r="F45" s="104">
        <v>0</v>
      </c>
      <c r="G45" s="104">
        <v>210825</v>
      </c>
      <c r="H45" s="104">
        <v>0</v>
      </c>
      <c r="I45" s="104">
        <v>0</v>
      </c>
      <c r="J45" s="104">
        <v>0</v>
      </c>
      <c r="K45" s="104">
        <v>0</v>
      </c>
      <c r="L45" s="104">
        <v>0</v>
      </c>
      <c r="M45" s="104">
        <f t="shared" si="0"/>
        <v>210825</v>
      </c>
      <c r="N45" s="104">
        <v>218667</v>
      </c>
      <c r="O45" s="104">
        <v>93239</v>
      </c>
      <c r="P45" s="104">
        <v>1867</v>
      </c>
      <c r="Q45" s="104">
        <v>0</v>
      </c>
      <c r="R45" s="104">
        <f t="shared" si="1"/>
        <v>313773</v>
      </c>
      <c r="S45" s="104">
        <f t="shared" si="2"/>
        <v>-102948</v>
      </c>
      <c r="T45" s="115">
        <v>38</v>
      </c>
    </row>
    <row r="46" spans="1:20" x14ac:dyDescent="0.2">
      <c r="A46" s="91">
        <v>39</v>
      </c>
      <c r="B46" s="91" t="s">
        <v>144</v>
      </c>
      <c r="C46" s="104">
        <v>0</v>
      </c>
      <c r="D46" s="104">
        <v>0</v>
      </c>
      <c r="E46" s="104">
        <v>0</v>
      </c>
      <c r="F46" s="104">
        <v>0</v>
      </c>
      <c r="G46" s="104">
        <v>251443</v>
      </c>
      <c r="H46" s="104">
        <v>0</v>
      </c>
      <c r="I46" s="104">
        <v>0</v>
      </c>
      <c r="J46" s="104">
        <v>175533</v>
      </c>
      <c r="K46" s="104">
        <v>464872</v>
      </c>
      <c r="L46" s="104">
        <v>0</v>
      </c>
      <c r="M46" s="104">
        <f t="shared" si="0"/>
        <v>891848</v>
      </c>
      <c r="N46" s="104">
        <v>810871</v>
      </c>
      <c r="O46" s="104">
        <v>0</v>
      </c>
      <c r="P46" s="104">
        <v>0</v>
      </c>
      <c r="Q46" s="104">
        <v>0</v>
      </c>
      <c r="R46" s="104">
        <f t="shared" si="1"/>
        <v>810871</v>
      </c>
      <c r="S46" s="104">
        <f t="shared" si="2"/>
        <v>80977</v>
      </c>
      <c r="T46" s="115">
        <v>39</v>
      </c>
    </row>
    <row r="47" spans="1:20" x14ac:dyDescent="0.2">
      <c r="A47" s="91">
        <v>40</v>
      </c>
      <c r="B47" s="91" t="s">
        <v>145</v>
      </c>
      <c r="C47" s="112">
        <v>0</v>
      </c>
      <c r="D47" s="112">
        <v>0</v>
      </c>
      <c r="E47" s="112">
        <v>0</v>
      </c>
      <c r="F47" s="112">
        <v>0</v>
      </c>
      <c r="G47" s="112">
        <v>4348424</v>
      </c>
      <c r="H47" s="112">
        <v>0</v>
      </c>
      <c r="I47" s="112">
        <v>0</v>
      </c>
      <c r="J47" s="112">
        <v>0</v>
      </c>
      <c r="K47" s="112">
        <v>0</v>
      </c>
      <c r="L47" s="112">
        <v>50339</v>
      </c>
      <c r="M47" s="112">
        <f t="shared" si="0"/>
        <v>4398763</v>
      </c>
      <c r="N47" s="112">
        <v>3102879</v>
      </c>
      <c r="O47" s="112">
        <v>915621</v>
      </c>
      <c r="P47" s="112">
        <v>391044</v>
      </c>
      <c r="Q47" s="112">
        <v>0</v>
      </c>
      <c r="R47" s="112">
        <f t="shared" si="1"/>
        <v>4409544</v>
      </c>
      <c r="S47" s="112">
        <f t="shared" si="2"/>
        <v>-10781</v>
      </c>
      <c r="T47" s="115">
        <v>40</v>
      </c>
    </row>
    <row r="48" spans="1:20" x14ac:dyDescent="0.2">
      <c r="A48" s="91">
        <v>41</v>
      </c>
      <c r="B48" s="91" t="s">
        <v>146</v>
      </c>
      <c r="C48" s="104">
        <v>0</v>
      </c>
      <c r="D48" s="104">
        <v>0</v>
      </c>
      <c r="E48" s="104">
        <v>126488</v>
      </c>
      <c r="F48" s="104">
        <v>0</v>
      </c>
      <c r="G48" s="104">
        <v>0</v>
      </c>
      <c r="H48" s="104">
        <v>0</v>
      </c>
      <c r="I48" s="104">
        <v>0</v>
      </c>
      <c r="J48" s="104">
        <v>0</v>
      </c>
      <c r="K48" s="104">
        <v>0</v>
      </c>
      <c r="L48" s="104">
        <v>54825</v>
      </c>
      <c r="M48" s="104">
        <f t="shared" si="0"/>
        <v>54825</v>
      </c>
      <c r="N48" s="104">
        <v>58977</v>
      </c>
      <c r="O48" s="104">
        <v>0</v>
      </c>
      <c r="P48" s="104">
        <v>0</v>
      </c>
      <c r="Q48" s="104">
        <v>674250</v>
      </c>
      <c r="R48" s="104">
        <f t="shared" si="1"/>
        <v>733227</v>
      </c>
      <c r="S48" s="104">
        <f t="shared" si="2"/>
        <v>-678402</v>
      </c>
      <c r="T48" s="115">
        <v>41</v>
      </c>
    </row>
    <row r="49" spans="1:20" x14ac:dyDescent="0.2">
      <c r="A49" s="91">
        <v>42</v>
      </c>
      <c r="B49" s="91" t="s">
        <v>147</v>
      </c>
      <c r="C49" s="104">
        <v>0</v>
      </c>
      <c r="D49" s="104">
        <v>0</v>
      </c>
      <c r="E49" s="104">
        <v>170626</v>
      </c>
      <c r="F49" s="104">
        <v>145390</v>
      </c>
      <c r="G49" s="104">
        <v>25029084</v>
      </c>
      <c r="H49" s="104">
        <v>52249</v>
      </c>
      <c r="I49" s="104">
        <v>0</v>
      </c>
      <c r="J49" s="104">
        <v>0</v>
      </c>
      <c r="K49" s="104">
        <v>0</v>
      </c>
      <c r="L49" s="104">
        <v>480535</v>
      </c>
      <c r="M49" s="104">
        <f t="shared" si="0"/>
        <v>25561868</v>
      </c>
      <c r="N49" s="104">
        <v>16816963</v>
      </c>
      <c r="O49" s="104">
        <v>9568113</v>
      </c>
      <c r="P49" s="104">
        <v>689326</v>
      </c>
      <c r="Q49" s="104">
        <v>530457</v>
      </c>
      <c r="R49" s="104">
        <f t="shared" si="1"/>
        <v>27604859</v>
      </c>
      <c r="S49" s="104">
        <f t="shared" si="2"/>
        <v>-2042991</v>
      </c>
      <c r="T49" s="115">
        <v>42</v>
      </c>
    </row>
    <row r="50" spans="1:20" x14ac:dyDescent="0.2">
      <c r="A50" s="91">
        <v>43</v>
      </c>
      <c r="B50" s="91" t="s">
        <v>148</v>
      </c>
      <c r="C50" s="104">
        <v>0</v>
      </c>
      <c r="D50" s="104">
        <v>0</v>
      </c>
      <c r="E50" s="104">
        <v>9397317</v>
      </c>
      <c r="F50" s="104">
        <v>2544316</v>
      </c>
      <c r="G50" s="104">
        <v>110586475</v>
      </c>
      <c r="H50" s="104">
        <v>0</v>
      </c>
      <c r="I50" s="104">
        <v>0</v>
      </c>
      <c r="J50" s="104">
        <v>0</v>
      </c>
      <c r="K50" s="104">
        <v>0</v>
      </c>
      <c r="L50" s="104">
        <v>27600234</v>
      </c>
      <c r="M50" s="104">
        <f t="shared" si="0"/>
        <v>138186709</v>
      </c>
      <c r="N50" s="104">
        <v>62813358</v>
      </c>
      <c r="O50" s="104">
        <v>34255095</v>
      </c>
      <c r="P50" s="104">
        <v>8850359</v>
      </c>
      <c r="Q50" s="104">
        <v>0</v>
      </c>
      <c r="R50" s="104">
        <f t="shared" si="1"/>
        <v>105918812</v>
      </c>
      <c r="S50" s="104">
        <f t="shared" si="2"/>
        <v>32267897</v>
      </c>
      <c r="T50" s="115">
        <v>43</v>
      </c>
    </row>
    <row r="51" spans="1:20" x14ac:dyDescent="0.2">
      <c r="A51" s="91">
        <v>44</v>
      </c>
      <c r="B51" s="91" t="s">
        <v>149</v>
      </c>
      <c r="C51" s="104">
        <v>0</v>
      </c>
      <c r="D51" s="104">
        <v>0</v>
      </c>
      <c r="E51" s="104">
        <v>0</v>
      </c>
      <c r="F51" s="104">
        <v>0</v>
      </c>
      <c r="G51" s="104">
        <v>0</v>
      </c>
      <c r="H51" s="104">
        <v>0</v>
      </c>
      <c r="I51" s="104">
        <v>0</v>
      </c>
      <c r="J51" s="104">
        <v>0</v>
      </c>
      <c r="K51" s="104">
        <v>0</v>
      </c>
      <c r="L51" s="104">
        <v>0</v>
      </c>
      <c r="M51" s="104">
        <f t="shared" si="0"/>
        <v>0</v>
      </c>
      <c r="N51" s="104">
        <v>0</v>
      </c>
      <c r="O51" s="104">
        <v>0</v>
      </c>
      <c r="P51" s="104">
        <v>0</v>
      </c>
      <c r="Q51" s="104">
        <v>0</v>
      </c>
      <c r="R51" s="104">
        <f t="shared" si="1"/>
        <v>0</v>
      </c>
      <c r="S51" s="104">
        <f t="shared" si="2"/>
        <v>0</v>
      </c>
      <c r="T51" s="115">
        <v>44</v>
      </c>
    </row>
    <row r="52" spans="1:20" x14ac:dyDescent="0.2">
      <c r="A52" s="91">
        <v>45</v>
      </c>
      <c r="B52" s="91" t="s">
        <v>150</v>
      </c>
      <c r="C52" s="104">
        <v>0</v>
      </c>
      <c r="D52" s="104">
        <v>0</v>
      </c>
      <c r="E52" s="104">
        <v>0</v>
      </c>
      <c r="F52" s="104">
        <v>0</v>
      </c>
      <c r="G52" s="104">
        <v>34734</v>
      </c>
      <c r="H52" s="104">
        <v>26</v>
      </c>
      <c r="I52" s="104">
        <v>0</v>
      </c>
      <c r="J52" s="104">
        <v>0</v>
      </c>
      <c r="K52" s="104">
        <v>0</v>
      </c>
      <c r="L52" s="104">
        <v>41</v>
      </c>
      <c r="M52" s="104">
        <f t="shared" si="0"/>
        <v>34801</v>
      </c>
      <c r="N52" s="104">
        <v>23603</v>
      </c>
      <c r="O52" s="104">
        <v>25292</v>
      </c>
      <c r="P52" s="104">
        <v>6530</v>
      </c>
      <c r="Q52" s="104">
        <v>0</v>
      </c>
      <c r="R52" s="104">
        <f t="shared" si="1"/>
        <v>55425</v>
      </c>
      <c r="S52" s="104">
        <f t="shared" si="2"/>
        <v>-20624</v>
      </c>
      <c r="T52" s="115">
        <v>45</v>
      </c>
    </row>
    <row r="53" spans="1:20" x14ac:dyDescent="0.2">
      <c r="A53" s="91">
        <v>46</v>
      </c>
      <c r="B53" s="91" t="s">
        <v>151</v>
      </c>
      <c r="C53" s="104">
        <v>0</v>
      </c>
      <c r="D53" s="104">
        <v>0</v>
      </c>
      <c r="E53" s="104">
        <v>0</v>
      </c>
      <c r="F53" s="104">
        <v>782241</v>
      </c>
      <c r="G53" s="104">
        <v>5233127</v>
      </c>
      <c r="H53" s="104">
        <v>4766328</v>
      </c>
      <c r="I53" s="104">
        <v>0</v>
      </c>
      <c r="J53" s="104">
        <v>0</v>
      </c>
      <c r="K53" s="104">
        <v>0</v>
      </c>
      <c r="L53" s="104">
        <v>38665</v>
      </c>
      <c r="M53" s="104">
        <f t="shared" si="0"/>
        <v>10038120</v>
      </c>
      <c r="N53" s="104">
        <v>6501731</v>
      </c>
      <c r="O53" s="104">
        <v>815048</v>
      </c>
      <c r="P53" s="104">
        <v>1524947</v>
      </c>
      <c r="Q53" s="104">
        <v>223494</v>
      </c>
      <c r="R53" s="104">
        <f t="shared" si="1"/>
        <v>9065220</v>
      </c>
      <c r="S53" s="104">
        <f t="shared" si="2"/>
        <v>972900</v>
      </c>
      <c r="T53" s="115">
        <v>46</v>
      </c>
    </row>
    <row r="54" spans="1:20" x14ac:dyDescent="0.2">
      <c r="A54" s="91">
        <v>47</v>
      </c>
      <c r="B54" s="91" t="s">
        <v>152</v>
      </c>
      <c r="C54" s="104">
        <v>0</v>
      </c>
      <c r="D54" s="104">
        <v>0</v>
      </c>
      <c r="E54" s="104">
        <v>643781</v>
      </c>
      <c r="F54" s="104">
        <v>0</v>
      </c>
      <c r="G54" s="104">
        <v>15324212</v>
      </c>
      <c r="H54" s="104">
        <v>0</v>
      </c>
      <c r="I54" s="104">
        <v>0</v>
      </c>
      <c r="J54" s="104">
        <v>0</v>
      </c>
      <c r="K54" s="104">
        <v>0</v>
      </c>
      <c r="L54" s="104">
        <v>4811482</v>
      </c>
      <c r="M54" s="104">
        <f t="shared" si="0"/>
        <v>20135694</v>
      </c>
      <c r="N54" s="104">
        <v>10904086</v>
      </c>
      <c r="O54" s="104">
        <v>8194083</v>
      </c>
      <c r="P54" s="104">
        <v>778073</v>
      </c>
      <c r="Q54" s="104">
        <v>7000</v>
      </c>
      <c r="R54" s="104">
        <f t="shared" si="1"/>
        <v>19883242</v>
      </c>
      <c r="S54" s="104">
        <f t="shared" si="2"/>
        <v>252452</v>
      </c>
      <c r="T54" s="115">
        <v>47</v>
      </c>
    </row>
    <row r="55" spans="1:20" x14ac:dyDescent="0.2">
      <c r="A55" s="91">
        <v>48</v>
      </c>
      <c r="B55" s="91" t="s">
        <v>153</v>
      </c>
      <c r="C55" s="104">
        <v>0</v>
      </c>
      <c r="D55" s="104">
        <v>0</v>
      </c>
      <c r="E55" s="104">
        <v>57991</v>
      </c>
      <c r="F55" s="104">
        <v>0</v>
      </c>
      <c r="G55" s="104">
        <v>194265</v>
      </c>
      <c r="H55" s="104">
        <v>0</v>
      </c>
      <c r="I55" s="104">
        <v>0</v>
      </c>
      <c r="J55" s="104">
        <v>0</v>
      </c>
      <c r="K55" s="104">
        <v>0</v>
      </c>
      <c r="L55" s="104">
        <v>106</v>
      </c>
      <c r="M55" s="104">
        <f t="shared" si="0"/>
        <v>194371</v>
      </c>
      <c r="N55" s="104">
        <v>170524</v>
      </c>
      <c r="O55" s="104">
        <v>23867</v>
      </c>
      <c r="P55" s="104">
        <v>0</v>
      </c>
      <c r="Q55" s="104">
        <v>0</v>
      </c>
      <c r="R55" s="104">
        <f t="shared" si="1"/>
        <v>194391</v>
      </c>
      <c r="S55" s="104">
        <f t="shared" si="2"/>
        <v>-20</v>
      </c>
      <c r="T55" s="115">
        <v>48</v>
      </c>
    </row>
    <row r="56" spans="1:20" x14ac:dyDescent="0.2">
      <c r="A56" s="91">
        <v>49</v>
      </c>
      <c r="B56" s="91" t="s">
        <v>154</v>
      </c>
      <c r="C56" s="104">
        <v>0</v>
      </c>
      <c r="D56" s="104">
        <v>0</v>
      </c>
      <c r="E56" s="104">
        <v>0</v>
      </c>
      <c r="F56" s="104">
        <v>0</v>
      </c>
      <c r="G56" s="104">
        <v>4753331</v>
      </c>
      <c r="H56" s="104">
        <v>-152671</v>
      </c>
      <c r="I56" s="104">
        <v>0</v>
      </c>
      <c r="J56" s="104">
        <v>0</v>
      </c>
      <c r="K56" s="104">
        <v>0</v>
      </c>
      <c r="L56" s="104">
        <v>307858</v>
      </c>
      <c r="M56" s="104">
        <f t="shared" si="0"/>
        <v>4908518</v>
      </c>
      <c r="N56" s="104">
        <v>3012122</v>
      </c>
      <c r="O56" s="104">
        <v>1510594</v>
      </c>
      <c r="P56" s="104">
        <v>1080466</v>
      </c>
      <c r="Q56" s="104">
        <v>0</v>
      </c>
      <c r="R56" s="104">
        <f t="shared" si="1"/>
        <v>5603182</v>
      </c>
      <c r="S56" s="104">
        <f t="shared" si="2"/>
        <v>-694664</v>
      </c>
      <c r="T56" s="115">
        <v>49</v>
      </c>
    </row>
    <row r="57" spans="1:20" x14ac:dyDescent="0.2">
      <c r="A57" s="91">
        <v>50</v>
      </c>
      <c r="B57" s="91" t="s">
        <v>155</v>
      </c>
      <c r="C57" s="112">
        <v>0</v>
      </c>
      <c r="D57" s="112">
        <v>0</v>
      </c>
      <c r="E57" s="112">
        <v>0</v>
      </c>
      <c r="F57" s="112">
        <v>0</v>
      </c>
      <c r="G57" s="112">
        <v>0</v>
      </c>
      <c r="H57" s="112">
        <v>0</v>
      </c>
      <c r="I57" s="112">
        <v>0</v>
      </c>
      <c r="J57" s="112">
        <v>0</v>
      </c>
      <c r="K57" s="112">
        <v>0</v>
      </c>
      <c r="L57" s="112">
        <v>0</v>
      </c>
      <c r="M57" s="112">
        <f t="shared" si="0"/>
        <v>0</v>
      </c>
      <c r="N57" s="112">
        <v>0</v>
      </c>
      <c r="O57" s="112">
        <v>0</v>
      </c>
      <c r="P57" s="112">
        <v>0</v>
      </c>
      <c r="Q57" s="112">
        <v>0</v>
      </c>
      <c r="R57" s="112">
        <f t="shared" si="1"/>
        <v>0</v>
      </c>
      <c r="S57" s="112">
        <f t="shared" si="2"/>
        <v>0</v>
      </c>
      <c r="T57" s="115">
        <v>50</v>
      </c>
    </row>
    <row r="58" spans="1:20" x14ac:dyDescent="0.2">
      <c r="A58" s="91">
        <v>51</v>
      </c>
      <c r="B58" s="91" t="s">
        <v>156</v>
      </c>
      <c r="C58" s="103">
        <v>0</v>
      </c>
      <c r="D58" s="103">
        <v>0</v>
      </c>
      <c r="E58" s="103">
        <v>0</v>
      </c>
      <c r="F58" s="103">
        <v>0</v>
      </c>
      <c r="G58" s="103">
        <v>0</v>
      </c>
      <c r="H58" s="103">
        <v>-569698</v>
      </c>
      <c r="I58" s="103">
        <v>0</v>
      </c>
      <c r="J58" s="103">
        <v>0</v>
      </c>
      <c r="K58" s="103">
        <v>0</v>
      </c>
      <c r="L58" s="103">
        <v>511008</v>
      </c>
      <c r="M58" s="103">
        <f t="shared" si="0"/>
        <v>-58690</v>
      </c>
      <c r="N58" s="103">
        <v>960</v>
      </c>
      <c r="O58" s="103">
        <v>16483</v>
      </c>
      <c r="P58" s="103">
        <v>0</v>
      </c>
      <c r="Q58" s="103">
        <v>0</v>
      </c>
      <c r="R58" s="103">
        <f t="shared" si="1"/>
        <v>17443</v>
      </c>
      <c r="S58" s="103">
        <f t="shared" si="2"/>
        <v>-76133</v>
      </c>
      <c r="T58" s="115">
        <v>51</v>
      </c>
    </row>
    <row r="59" spans="1:20" x14ac:dyDescent="0.2">
      <c r="A59" s="91">
        <v>52</v>
      </c>
      <c r="B59" s="91" t="s">
        <v>157</v>
      </c>
      <c r="C59" s="104">
        <v>0</v>
      </c>
      <c r="D59" s="104">
        <v>0</v>
      </c>
      <c r="E59" s="104">
        <v>0</v>
      </c>
      <c r="F59" s="104">
        <v>0</v>
      </c>
      <c r="G59" s="104">
        <v>3036539</v>
      </c>
      <c r="H59" s="104">
        <v>0</v>
      </c>
      <c r="I59" s="104">
        <v>0</v>
      </c>
      <c r="J59" s="104">
        <v>0</v>
      </c>
      <c r="K59" s="104">
        <v>0</v>
      </c>
      <c r="L59" s="104">
        <v>17539</v>
      </c>
      <c r="M59" s="104">
        <f t="shared" si="0"/>
        <v>3054078</v>
      </c>
      <c r="N59" s="104">
        <v>2420500</v>
      </c>
      <c r="O59" s="104">
        <v>3127317</v>
      </c>
      <c r="P59" s="104">
        <v>400020</v>
      </c>
      <c r="Q59" s="104">
        <v>0</v>
      </c>
      <c r="R59" s="104">
        <f t="shared" si="1"/>
        <v>5947837</v>
      </c>
      <c r="S59" s="104">
        <f t="shared" si="2"/>
        <v>-2893759</v>
      </c>
      <c r="T59" s="115">
        <v>52</v>
      </c>
    </row>
    <row r="60" spans="1:20" x14ac:dyDescent="0.2">
      <c r="A60" s="91">
        <v>53</v>
      </c>
      <c r="B60" s="91" t="s">
        <v>158</v>
      </c>
      <c r="C60" s="104">
        <v>665</v>
      </c>
      <c r="D60" s="104">
        <v>0</v>
      </c>
      <c r="E60" s="104">
        <v>1419566</v>
      </c>
      <c r="F60" s="104">
        <v>0</v>
      </c>
      <c r="G60" s="104">
        <v>11616517</v>
      </c>
      <c r="H60" s="104">
        <v>3114570</v>
      </c>
      <c r="I60" s="104">
        <v>0</v>
      </c>
      <c r="J60" s="104">
        <v>3789826</v>
      </c>
      <c r="K60" s="104">
        <v>144202</v>
      </c>
      <c r="L60" s="104">
        <v>0</v>
      </c>
      <c r="M60" s="104">
        <f t="shared" si="0"/>
        <v>18665115</v>
      </c>
      <c r="N60" s="104">
        <v>20091525</v>
      </c>
      <c r="O60" s="104">
        <v>1983441</v>
      </c>
      <c r="P60" s="104">
        <v>36808</v>
      </c>
      <c r="Q60" s="104">
        <v>205200</v>
      </c>
      <c r="R60" s="104">
        <f t="shared" si="1"/>
        <v>22316974</v>
      </c>
      <c r="S60" s="104">
        <f t="shared" si="2"/>
        <v>-3651859</v>
      </c>
      <c r="T60" s="115">
        <v>53</v>
      </c>
    </row>
    <row r="61" spans="1:20" x14ac:dyDescent="0.2">
      <c r="A61" s="91">
        <v>54</v>
      </c>
      <c r="B61" s="91" t="s">
        <v>159</v>
      </c>
      <c r="C61" s="104">
        <v>0</v>
      </c>
      <c r="D61" s="104">
        <v>0</v>
      </c>
      <c r="E61" s="104">
        <v>0</v>
      </c>
      <c r="F61" s="104">
        <v>0</v>
      </c>
      <c r="G61" s="104">
        <v>2111002</v>
      </c>
      <c r="H61" s="104">
        <v>0</v>
      </c>
      <c r="I61" s="104">
        <v>0</v>
      </c>
      <c r="J61" s="104">
        <v>0</v>
      </c>
      <c r="K61" s="104">
        <v>0</v>
      </c>
      <c r="L61" s="104">
        <v>40585</v>
      </c>
      <c r="M61" s="104">
        <f t="shared" si="0"/>
        <v>2151587</v>
      </c>
      <c r="N61" s="104">
        <v>2213259</v>
      </c>
      <c r="O61" s="104">
        <v>569811</v>
      </c>
      <c r="P61" s="104">
        <v>0</v>
      </c>
      <c r="Q61" s="104">
        <v>0</v>
      </c>
      <c r="R61" s="104">
        <f t="shared" si="1"/>
        <v>2783070</v>
      </c>
      <c r="S61" s="104">
        <f t="shared" si="2"/>
        <v>-631483</v>
      </c>
      <c r="T61" s="115">
        <v>54</v>
      </c>
    </row>
    <row r="62" spans="1:20" x14ac:dyDescent="0.2">
      <c r="A62" s="91">
        <v>55</v>
      </c>
      <c r="B62" s="91" t="s">
        <v>160</v>
      </c>
      <c r="C62" s="104">
        <v>35743</v>
      </c>
      <c r="D62" s="104">
        <v>0</v>
      </c>
      <c r="E62" s="104">
        <v>0</v>
      </c>
      <c r="F62" s="104">
        <v>0</v>
      </c>
      <c r="G62" s="104">
        <v>0</v>
      </c>
      <c r="H62" s="104">
        <v>0</v>
      </c>
      <c r="I62" s="104">
        <v>0</v>
      </c>
      <c r="J62" s="104">
        <v>0</v>
      </c>
      <c r="K62" s="104">
        <v>0</v>
      </c>
      <c r="L62" s="104">
        <v>0</v>
      </c>
      <c r="M62" s="104">
        <f t="shared" si="0"/>
        <v>0</v>
      </c>
      <c r="N62" s="104">
        <v>0</v>
      </c>
      <c r="O62" s="104">
        <v>0</v>
      </c>
      <c r="P62" s="104">
        <v>0</v>
      </c>
      <c r="Q62" s="104">
        <v>0</v>
      </c>
      <c r="R62" s="104">
        <f t="shared" si="1"/>
        <v>0</v>
      </c>
      <c r="S62" s="104">
        <f t="shared" si="2"/>
        <v>0</v>
      </c>
      <c r="T62" s="115">
        <v>55</v>
      </c>
    </row>
    <row r="63" spans="1:20" x14ac:dyDescent="0.2">
      <c r="A63" s="91">
        <v>56</v>
      </c>
      <c r="B63" s="91" t="s">
        <v>161</v>
      </c>
      <c r="C63" s="104">
        <v>0</v>
      </c>
      <c r="D63" s="104">
        <v>0</v>
      </c>
      <c r="E63" s="104">
        <v>0</v>
      </c>
      <c r="F63" s="104">
        <v>0</v>
      </c>
      <c r="G63" s="104">
        <v>0</v>
      </c>
      <c r="H63" s="104">
        <v>0</v>
      </c>
      <c r="I63" s="104">
        <v>0</v>
      </c>
      <c r="J63" s="104">
        <v>0</v>
      </c>
      <c r="K63" s="104">
        <v>0</v>
      </c>
      <c r="L63" s="104">
        <v>0</v>
      </c>
      <c r="M63" s="104">
        <f t="shared" si="0"/>
        <v>0</v>
      </c>
      <c r="N63" s="104">
        <v>0</v>
      </c>
      <c r="O63" s="104">
        <v>0</v>
      </c>
      <c r="P63" s="104">
        <v>0</v>
      </c>
      <c r="Q63" s="104">
        <v>0</v>
      </c>
      <c r="R63" s="104">
        <f t="shared" si="1"/>
        <v>0</v>
      </c>
      <c r="S63" s="104">
        <f t="shared" si="2"/>
        <v>0</v>
      </c>
      <c r="T63" s="115">
        <v>56</v>
      </c>
    </row>
    <row r="64" spans="1:20" x14ac:dyDescent="0.2">
      <c r="A64" s="91">
        <v>57</v>
      </c>
      <c r="B64" s="91" t="s">
        <v>162</v>
      </c>
      <c r="C64" s="104">
        <v>0</v>
      </c>
      <c r="D64" s="104">
        <v>0</v>
      </c>
      <c r="E64" s="104">
        <v>0</v>
      </c>
      <c r="F64" s="104">
        <v>0</v>
      </c>
      <c r="G64" s="104">
        <v>0</v>
      </c>
      <c r="H64" s="104">
        <v>0</v>
      </c>
      <c r="I64" s="104">
        <v>0</v>
      </c>
      <c r="J64" s="104">
        <v>0</v>
      </c>
      <c r="K64" s="104">
        <v>0</v>
      </c>
      <c r="L64" s="104">
        <v>0</v>
      </c>
      <c r="M64" s="104">
        <f t="shared" si="0"/>
        <v>0</v>
      </c>
      <c r="N64" s="104">
        <v>0</v>
      </c>
      <c r="O64" s="104">
        <v>0</v>
      </c>
      <c r="P64" s="104">
        <v>0</v>
      </c>
      <c r="Q64" s="104">
        <v>0</v>
      </c>
      <c r="R64" s="104">
        <f t="shared" si="1"/>
        <v>0</v>
      </c>
      <c r="S64" s="104">
        <f t="shared" si="2"/>
        <v>0</v>
      </c>
      <c r="T64" s="115">
        <v>57</v>
      </c>
    </row>
    <row r="65" spans="1:20" x14ac:dyDescent="0.2">
      <c r="A65" s="91">
        <v>58</v>
      </c>
      <c r="B65" s="91" t="s">
        <v>163</v>
      </c>
      <c r="C65" s="104">
        <v>0</v>
      </c>
      <c r="D65" s="104">
        <v>0</v>
      </c>
      <c r="E65" s="104">
        <v>109900</v>
      </c>
      <c r="F65" s="104">
        <v>0</v>
      </c>
      <c r="G65" s="104">
        <v>0</v>
      </c>
      <c r="H65" s="104">
        <v>0</v>
      </c>
      <c r="I65" s="104">
        <v>0</v>
      </c>
      <c r="J65" s="104">
        <v>0</v>
      </c>
      <c r="K65" s="104">
        <v>0</v>
      </c>
      <c r="L65" s="104">
        <v>0</v>
      </c>
      <c r="M65" s="104">
        <f t="shared" si="0"/>
        <v>0</v>
      </c>
      <c r="N65" s="104">
        <v>0</v>
      </c>
      <c r="O65" s="104">
        <v>0</v>
      </c>
      <c r="P65" s="104">
        <v>0</v>
      </c>
      <c r="Q65" s="104">
        <v>0</v>
      </c>
      <c r="R65" s="104">
        <f t="shared" si="1"/>
        <v>0</v>
      </c>
      <c r="S65" s="104">
        <f t="shared" si="2"/>
        <v>0</v>
      </c>
      <c r="T65" s="115">
        <v>58</v>
      </c>
    </row>
    <row r="66" spans="1:20" x14ac:dyDescent="0.2">
      <c r="A66" s="91">
        <v>59</v>
      </c>
      <c r="B66" s="91" t="s">
        <v>164</v>
      </c>
      <c r="C66" s="104">
        <v>0</v>
      </c>
      <c r="D66" s="104">
        <v>0</v>
      </c>
      <c r="E66" s="104">
        <v>0</v>
      </c>
      <c r="F66" s="104">
        <v>0</v>
      </c>
      <c r="G66" s="104">
        <v>199227</v>
      </c>
      <c r="H66" s="104">
        <v>0</v>
      </c>
      <c r="I66" s="104">
        <v>0</v>
      </c>
      <c r="J66" s="104">
        <v>10870</v>
      </c>
      <c r="K66" s="104">
        <v>0</v>
      </c>
      <c r="L66" s="104">
        <v>0</v>
      </c>
      <c r="M66" s="104">
        <f t="shared" si="0"/>
        <v>210097</v>
      </c>
      <c r="N66" s="104">
        <v>229548</v>
      </c>
      <c r="O66" s="104">
        <v>0</v>
      </c>
      <c r="P66" s="104">
        <v>0</v>
      </c>
      <c r="Q66" s="104">
        <v>0</v>
      </c>
      <c r="R66" s="104">
        <f t="shared" si="1"/>
        <v>229548</v>
      </c>
      <c r="S66" s="104">
        <f t="shared" si="2"/>
        <v>-19451</v>
      </c>
      <c r="T66" s="115">
        <v>59</v>
      </c>
    </row>
    <row r="67" spans="1:20" x14ac:dyDescent="0.2">
      <c r="A67" s="91">
        <v>60</v>
      </c>
      <c r="B67" s="91" t="s">
        <v>165</v>
      </c>
      <c r="C67" s="104">
        <v>0</v>
      </c>
      <c r="D67" s="104">
        <v>0</v>
      </c>
      <c r="E67" s="104">
        <v>69200</v>
      </c>
      <c r="F67" s="104">
        <v>0</v>
      </c>
      <c r="G67" s="104">
        <v>3501472</v>
      </c>
      <c r="H67" s="104">
        <v>0</v>
      </c>
      <c r="I67" s="104">
        <v>0</v>
      </c>
      <c r="J67" s="104">
        <v>0</v>
      </c>
      <c r="K67" s="104">
        <v>0</v>
      </c>
      <c r="L67" s="104">
        <v>196761</v>
      </c>
      <c r="M67" s="104">
        <f t="shared" si="0"/>
        <v>3698233</v>
      </c>
      <c r="N67" s="104">
        <v>3114303</v>
      </c>
      <c r="O67" s="104">
        <v>878336</v>
      </c>
      <c r="P67" s="104">
        <v>129766</v>
      </c>
      <c r="Q67" s="104">
        <v>107880</v>
      </c>
      <c r="R67" s="104">
        <f t="shared" si="1"/>
        <v>4230285</v>
      </c>
      <c r="S67" s="104">
        <f t="shared" si="2"/>
        <v>-532052</v>
      </c>
      <c r="T67" s="115">
        <v>60</v>
      </c>
    </row>
    <row r="68" spans="1:20" x14ac:dyDescent="0.2">
      <c r="A68" s="91">
        <v>61</v>
      </c>
      <c r="B68" s="91" t="s">
        <v>166</v>
      </c>
      <c r="C68" s="104">
        <v>0</v>
      </c>
      <c r="D68" s="104">
        <v>0</v>
      </c>
      <c r="E68" s="104">
        <v>318812</v>
      </c>
      <c r="F68" s="104">
        <v>0</v>
      </c>
      <c r="G68" s="104">
        <v>555359</v>
      </c>
      <c r="H68" s="104">
        <v>290421</v>
      </c>
      <c r="I68" s="104">
        <v>0</v>
      </c>
      <c r="J68" s="104">
        <v>0</v>
      </c>
      <c r="K68" s="104">
        <v>0</v>
      </c>
      <c r="L68" s="104">
        <v>0</v>
      </c>
      <c r="M68" s="104">
        <f t="shared" si="0"/>
        <v>845780</v>
      </c>
      <c r="N68" s="104">
        <v>451248</v>
      </c>
      <c r="O68" s="104">
        <v>450454</v>
      </c>
      <c r="P68" s="104">
        <v>46741</v>
      </c>
      <c r="Q68" s="104">
        <v>0</v>
      </c>
      <c r="R68" s="104">
        <f t="shared" si="1"/>
        <v>948443</v>
      </c>
      <c r="S68" s="104">
        <f t="shared" si="2"/>
        <v>-102663</v>
      </c>
      <c r="T68" s="115">
        <v>61</v>
      </c>
    </row>
    <row r="69" spans="1:20" x14ac:dyDescent="0.2">
      <c r="A69" s="91">
        <v>62</v>
      </c>
      <c r="B69" s="91" t="s">
        <v>167</v>
      </c>
      <c r="C69" s="104">
        <v>0</v>
      </c>
      <c r="D69" s="104">
        <v>0</v>
      </c>
      <c r="E69" s="104">
        <v>0</v>
      </c>
      <c r="F69" s="104">
        <v>0</v>
      </c>
      <c r="G69" s="104">
        <v>3662783</v>
      </c>
      <c r="H69" s="104">
        <v>0</v>
      </c>
      <c r="I69" s="104">
        <v>0</v>
      </c>
      <c r="J69" s="104">
        <v>46304</v>
      </c>
      <c r="K69" s="104">
        <v>222682</v>
      </c>
      <c r="L69" s="104">
        <v>2159406</v>
      </c>
      <c r="M69" s="104">
        <f t="shared" si="0"/>
        <v>6091175</v>
      </c>
      <c r="N69" s="104">
        <v>2808061</v>
      </c>
      <c r="O69" s="104">
        <v>1545329</v>
      </c>
      <c r="P69" s="104">
        <v>539342</v>
      </c>
      <c r="Q69" s="104">
        <v>351933</v>
      </c>
      <c r="R69" s="104">
        <f t="shared" si="1"/>
        <v>5244665</v>
      </c>
      <c r="S69" s="104">
        <f t="shared" si="2"/>
        <v>846510</v>
      </c>
      <c r="T69" s="115">
        <v>62</v>
      </c>
    </row>
    <row r="70" spans="1:20" x14ac:dyDescent="0.2">
      <c r="A70" s="91">
        <v>63</v>
      </c>
      <c r="B70" s="91" t="s">
        <v>168</v>
      </c>
      <c r="C70" s="104">
        <v>0</v>
      </c>
      <c r="D70" s="104">
        <v>0</v>
      </c>
      <c r="E70" s="104">
        <v>0</v>
      </c>
      <c r="F70" s="104">
        <v>0</v>
      </c>
      <c r="G70" s="104">
        <v>187630</v>
      </c>
      <c r="H70" s="104">
        <v>-3863</v>
      </c>
      <c r="I70" s="104">
        <v>0</v>
      </c>
      <c r="J70" s="104">
        <v>0</v>
      </c>
      <c r="K70" s="104">
        <v>0</v>
      </c>
      <c r="L70" s="104">
        <v>0</v>
      </c>
      <c r="M70" s="104">
        <f t="shared" si="0"/>
        <v>183767</v>
      </c>
      <c r="N70" s="104">
        <v>190741</v>
      </c>
      <c r="O70" s="104">
        <v>1887</v>
      </c>
      <c r="P70" s="104">
        <v>0</v>
      </c>
      <c r="Q70" s="104">
        <v>0</v>
      </c>
      <c r="R70" s="104">
        <f t="shared" si="1"/>
        <v>192628</v>
      </c>
      <c r="S70" s="104">
        <f t="shared" si="2"/>
        <v>-8861</v>
      </c>
      <c r="T70" s="115">
        <v>63</v>
      </c>
    </row>
    <row r="71" spans="1:20" x14ac:dyDescent="0.2">
      <c r="A71" s="91">
        <v>64</v>
      </c>
      <c r="B71" s="91" t="s">
        <v>169</v>
      </c>
      <c r="C71" s="104">
        <v>0</v>
      </c>
      <c r="D71" s="104">
        <v>0</v>
      </c>
      <c r="E71" s="104">
        <v>0</v>
      </c>
      <c r="F71" s="104">
        <v>0</v>
      </c>
      <c r="G71" s="104">
        <v>460028</v>
      </c>
      <c r="H71" s="104">
        <v>434826</v>
      </c>
      <c r="I71" s="104">
        <v>0</v>
      </c>
      <c r="J71" s="104">
        <v>0</v>
      </c>
      <c r="K71" s="104">
        <v>0</v>
      </c>
      <c r="L71" s="104">
        <v>20471</v>
      </c>
      <c r="M71" s="104">
        <f t="shared" si="0"/>
        <v>915325</v>
      </c>
      <c r="N71" s="104">
        <v>732838</v>
      </c>
      <c r="O71" s="104">
        <v>278712</v>
      </c>
      <c r="P71" s="104">
        <v>84527</v>
      </c>
      <c r="Q71" s="104">
        <v>0</v>
      </c>
      <c r="R71" s="104">
        <f t="shared" si="1"/>
        <v>1096077</v>
      </c>
      <c r="S71" s="104">
        <f t="shared" si="2"/>
        <v>-180752</v>
      </c>
      <c r="T71" s="115">
        <v>64</v>
      </c>
    </row>
    <row r="72" spans="1:20" x14ac:dyDescent="0.2">
      <c r="A72" s="91">
        <v>65</v>
      </c>
      <c r="B72" s="91" t="s">
        <v>170</v>
      </c>
      <c r="C72" s="104">
        <v>0</v>
      </c>
      <c r="D72" s="104">
        <v>0</v>
      </c>
      <c r="E72" s="104">
        <v>0</v>
      </c>
      <c r="F72" s="104">
        <v>0</v>
      </c>
      <c r="G72" s="104">
        <v>0</v>
      </c>
      <c r="H72" s="104">
        <v>0</v>
      </c>
      <c r="I72" s="104">
        <v>0</v>
      </c>
      <c r="J72" s="104">
        <v>0</v>
      </c>
      <c r="K72" s="104">
        <v>0</v>
      </c>
      <c r="L72" s="104">
        <v>0</v>
      </c>
      <c r="M72" s="104">
        <f t="shared" ref="M72:M102" si="3">SUM(G72:L72)</f>
        <v>0</v>
      </c>
      <c r="N72" s="104">
        <v>0</v>
      </c>
      <c r="O72" s="104">
        <v>0</v>
      </c>
      <c r="P72" s="104">
        <v>0</v>
      </c>
      <c r="Q72" s="104">
        <v>0</v>
      </c>
      <c r="R72" s="104">
        <f t="shared" ref="R72:R102" si="4">SUM(N72:Q72)</f>
        <v>0</v>
      </c>
      <c r="S72" s="104">
        <f t="shared" ref="S72:S102" si="5">(M72-R72)</f>
        <v>0</v>
      </c>
      <c r="T72" s="115">
        <v>65</v>
      </c>
    </row>
    <row r="73" spans="1:20" x14ac:dyDescent="0.2">
      <c r="A73" s="91">
        <v>66</v>
      </c>
      <c r="B73" s="91" t="s">
        <v>171</v>
      </c>
      <c r="C73" s="104">
        <v>0</v>
      </c>
      <c r="D73" s="104">
        <v>0</v>
      </c>
      <c r="E73" s="104">
        <v>0</v>
      </c>
      <c r="F73" s="104">
        <v>0</v>
      </c>
      <c r="G73" s="104">
        <v>276484</v>
      </c>
      <c r="H73" s="104">
        <v>0</v>
      </c>
      <c r="I73" s="104">
        <v>0</v>
      </c>
      <c r="J73" s="104">
        <v>66462</v>
      </c>
      <c r="K73" s="104">
        <v>0</v>
      </c>
      <c r="L73" s="104">
        <v>19102</v>
      </c>
      <c r="M73" s="104">
        <f t="shared" si="3"/>
        <v>362048</v>
      </c>
      <c r="N73" s="104">
        <v>369618</v>
      </c>
      <c r="O73" s="104">
        <v>394445</v>
      </c>
      <c r="P73" s="104">
        <v>0</v>
      </c>
      <c r="Q73" s="104">
        <v>0</v>
      </c>
      <c r="R73" s="104">
        <f t="shared" si="4"/>
        <v>764063</v>
      </c>
      <c r="S73" s="104">
        <f t="shared" si="5"/>
        <v>-402015</v>
      </c>
      <c r="T73" s="115">
        <v>66</v>
      </c>
    </row>
    <row r="74" spans="1:20" x14ac:dyDescent="0.2">
      <c r="A74" s="91">
        <v>67</v>
      </c>
      <c r="B74" s="91" t="s">
        <v>172</v>
      </c>
      <c r="C74" s="104">
        <v>0</v>
      </c>
      <c r="D74" s="104">
        <v>0</v>
      </c>
      <c r="E74" s="104">
        <v>89600</v>
      </c>
      <c r="F74" s="104">
        <v>0</v>
      </c>
      <c r="G74" s="104">
        <v>0</v>
      </c>
      <c r="H74" s="104">
        <v>0</v>
      </c>
      <c r="I74" s="104">
        <v>0</v>
      </c>
      <c r="J74" s="104">
        <v>0</v>
      </c>
      <c r="K74" s="104">
        <v>0</v>
      </c>
      <c r="L74" s="104">
        <v>0</v>
      </c>
      <c r="M74" s="104">
        <f t="shared" si="3"/>
        <v>0</v>
      </c>
      <c r="N74" s="104">
        <v>0</v>
      </c>
      <c r="O74" s="104">
        <v>0</v>
      </c>
      <c r="P74" s="104">
        <v>0</v>
      </c>
      <c r="Q74" s="104">
        <v>0</v>
      </c>
      <c r="R74" s="104">
        <f t="shared" si="4"/>
        <v>0</v>
      </c>
      <c r="S74" s="104">
        <f t="shared" si="5"/>
        <v>0</v>
      </c>
      <c r="T74" s="115">
        <v>67</v>
      </c>
    </row>
    <row r="75" spans="1:20" x14ac:dyDescent="0.2">
      <c r="A75" s="91">
        <v>68</v>
      </c>
      <c r="B75" s="91" t="s">
        <v>173</v>
      </c>
      <c r="C75" s="104">
        <v>0</v>
      </c>
      <c r="D75" s="104">
        <v>0</v>
      </c>
      <c r="E75" s="104">
        <v>0</v>
      </c>
      <c r="F75" s="104">
        <v>0</v>
      </c>
      <c r="G75" s="104">
        <v>98902</v>
      </c>
      <c r="H75" s="104">
        <v>194349</v>
      </c>
      <c r="I75" s="104">
        <v>591</v>
      </c>
      <c r="J75" s="104">
        <v>0</v>
      </c>
      <c r="K75" s="104">
        <v>0</v>
      </c>
      <c r="L75" s="104">
        <v>0</v>
      </c>
      <c r="M75" s="104">
        <f t="shared" si="3"/>
        <v>293842</v>
      </c>
      <c r="N75" s="104">
        <v>99692</v>
      </c>
      <c r="O75" s="104">
        <v>126338</v>
      </c>
      <c r="P75" s="104">
        <v>134221</v>
      </c>
      <c r="Q75" s="104">
        <v>0</v>
      </c>
      <c r="R75" s="104">
        <f t="shared" si="4"/>
        <v>360251</v>
      </c>
      <c r="S75" s="104">
        <f t="shared" si="5"/>
        <v>-66409</v>
      </c>
      <c r="T75" s="115">
        <v>68</v>
      </c>
    </row>
    <row r="76" spans="1:20" x14ac:dyDescent="0.2">
      <c r="A76" s="91">
        <v>69</v>
      </c>
      <c r="B76" s="91" t="s">
        <v>174</v>
      </c>
      <c r="C76" s="104">
        <v>0</v>
      </c>
      <c r="D76" s="104">
        <v>0</v>
      </c>
      <c r="E76" s="104">
        <v>81939</v>
      </c>
      <c r="F76" s="104">
        <v>0</v>
      </c>
      <c r="G76" s="104">
        <v>2770360</v>
      </c>
      <c r="H76" s="104">
        <v>0</v>
      </c>
      <c r="I76" s="104">
        <v>0</v>
      </c>
      <c r="J76" s="104">
        <v>0</v>
      </c>
      <c r="K76" s="104">
        <v>0</v>
      </c>
      <c r="L76" s="104">
        <v>28940</v>
      </c>
      <c r="M76" s="104">
        <f t="shared" si="3"/>
        <v>2799300</v>
      </c>
      <c r="N76" s="104">
        <v>2289554</v>
      </c>
      <c r="O76" s="104">
        <v>791937</v>
      </c>
      <c r="P76" s="104">
        <v>3000</v>
      </c>
      <c r="Q76" s="104">
        <v>0</v>
      </c>
      <c r="R76" s="104">
        <f t="shared" si="4"/>
        <v>3084491</v>
      </c>
      <c r="S76" s="104">
        <f t="shared" si="5"/>
        <v>-285191</v>
      </c>
      <c r="T76" s="115">
        <v>69</v>
      </c>
    </row>
    <row r="77" spans="1:20" x14ac:dyDescent="0.2">
      <c r="A77" s="91">
        <v>70</v>
      </c>
      <c r="B77" s="91" t="s">
        <v>175</v>
      </c>
      <c r="C77" s="104">
        <v>0</v>
      </c>
      <c r="D77" s="104">
        <v>0</v>
      </c>
      <c r="E77" s="104">
        <v>0</v>
      </c>
      <c r="F77" s="104">
        <v>0</v>
      </c>
      <c r="G77" s="104">
        <v>326205</v>
      </c>
      <c r="H77" s="104">
        <v>2445094</v>
      </c>
      <c r="I77" s="104">
        <v>0</v>
      </c>
      <c r="J77" s="104">
        <v>0</v>
      </c>
      <c r="K77" s="104">
        <v>0</v>
      </c>
      <c r="L77" s="104">
        <v>168089</v>
      </c>
      <c r="M77" s="104">
        <f t="shared" si="3"/>
        <v>2939388</v>
      </c>
      <c r="N77" s="104">
        <v>1136763</v>
      </c>
      <c r="O77" s="104">
        <v>491393</v>
      </c>
      <c r="P77" s="104">
        <v>879531</v>
      </c>
      <c r="Q77" s="104">
        <v>77194</v>
      </c>
      <c r="R77" s="104">
        <f t="shared" si="4"/>
        <v>2584881</v>
      </c>
      <c r="S77" s="104">
        <f t="shared" si="5"/>
        <v>354507</v>
      </c>
      <c r="T77" s="115">
        <v>70</v>
      </c>
    </row>
    <row r="78" spans="1:20" x14ac:dyDescent="0.2">
      <c r="A78" s="91">
        <v>71</v>
      </c>
      <c r="B78" s="91" t="s">
        <v>176</v>
      </c>
      <c r="C78" s="104">
        <v>0</v>
      </c>
      <c r="D78" s="104">
        <v>0</v>
      </c>
      <c r="E78" s="104">
        <v>0</v>
      </c>
      <c r="F78" s="104">
        <v>0</v>
      </c>
      <c r="G78" s="104">
        <v>2602</v>
      </c>
      <c r="H78" s="104">
        <v>0</v>
      </c>
      <c r="I78" s="104">
        <v>0</v>
      </c>
      <c r="J78" s="104">
        <v>0</v>
      </c>
      <c r="K78" s="104">
        <v>0</v>
      </c>
      <c r="L78" s="104">
        <v>0</v>
      </c>
      <c r="M78" s="104">
        <f t="shared" si="3"/>
        <v>2602</v>
      </c>
      <c r="N78" s="104">
        <v>2628</v>
      </c>
      <c r="O78" s="104">
        <v>86965</v>
      </c>
      <c r="P78" s="104">
        <v>141085</v>
      </c>
      <c r="Q78" s="104">
        <v>0</v>
      </c>
      <c r="R78" s="104">
        <f t="shared" si="4"/>
        <v>230678</v>
      </c>
      <c r="S78" s="104">
        <f t="shared" si="5"/>
        <v>-228076</v>
      </c>
      <c r="T78" s="115">
        <v>71</v>
      </c>
    </row>
    <row r="79" spans="1:20" x14ac:dyDescent="0.2">
      <c r="A79" s="91">
        <v>72</v>
      </c>
      <c r="B79" s="91" t="s">
        <v>177</v>
      </c>
      <c r="C79" s="104">
        <v>0</v>
      </c>
      <c r="D79" s="104">
        <v>0</v>
      </c>
      <c r="E79" s="104">
        <v>316650</v>
      </c>
      <c r="F79" s="104">
        <v>0</v>
      </c>
      <c r="G79" s="104">
        <v>5320514</v>
      </c>
      <c r="H79" s="104">
        <v>149805</v>
      </c>
      <c r="I79" s="104">
        <v>0</v>
      </c>
      <c r="J79" s="104">
        <v>0</v>
      </c>
      <c r="K79" s="104">
        <v>0</v>
      </c>
      <c r="L79" s="104">
        <v>559356</v>
      </c>
      <c r="M79" s="104">
        <f t="shared" si="3"/>
        <v>6029675</v>
      </c>
      <c r="N79" s="104">
        <v>3848362</v>
      </c>
      <c r="O79" s="104">
        <v>788044</v>
      </c>
      <c r="P79" s="104">
        <v>177709</v>
      </c>
      <c r="Q79" s="104">
        <v>0</v>
      </c>
      <c r="R79" s="104">
        <f t="shared" si="4"/>
        <v>4814115</v>
      </c>
      <c r="S79" s="104">
        <f t="shared" si="5"/>
        <v>1215560</v>
      </c>
      <c r="T79" s="115">
        <v>72</v>
      </c>
    </row>
    <row r="80" spans="1:20" x14ac:dyDescent="0.2">
      <c r="A80" s="91">
        <v>73</v>
      </c>
      <c r="B80" s="91" t="s">
        <v>178</v>
      </c>
      <c r="C80" s="104">
        <v>0</v>
      </c>
      <c r="D80" s="104">
        <v>0</v>
      </c>
      <c r="E80" s="104">
        <v>1374000</v>
      </c>
      <c r="F80" s="104">
        <v>0</v>
      </c>
      <c r="G80" s="104">
        <v>0</v>
      </c>
      <c r="H80" s="104">
        <v>0</v>
      </c>
      <c r="I80" s="104">
        <v>0</v>
      </c>
      <c r="J80" s="104">
        <v>0</v>
      </c>
      <c r="K80" s="104">
        <v>0</v>
      </c>
      <c r="L80" s="104">
        <v>0</v>
      </c>
      <c r="M80" s="104">
        <f t="shared" si="3"/>
        <v>0</v>
      </c>
      <c r="N80" s="104">
        <v>0</v>
      </c>
      <c r="O80" s="104">
        <v>0</v>
      </c>
      <c r="P80" s="104">
        <v>0</v>
      </c>
      <c r="Q80" s="104">
        <v>0</v>
      </c>
      <c r="R80" s="104">
        <f t="shared" si="4"/>
        <v>0</v>
      </c>
      <c r="S80" s="104">
        <f t="shared" si="5"/>
        <v>0</v>
      </c>
      <c r="T80" s="115">
        <v>73</v>
      </c>
    </row>
    <row r="81" spans="1:20" x14ac:dyDescent="0.2">
      <c r="A81" s="91">
        <v>74</v>
      </c>
      <c r="B81" s="91" t="s">
        <v>179</v>
      </c>
      <c r="C81" s="104">
        <v>0</v>
      </c>
      <c r="D81" s="104">
        <v>0</v>
      </c>
      <c r="E81" s="104">
        <v>107239</v>
      </c>
      <c r="F81" s="104">
        <v>0</v>
      </c>
      <c r="G81" s="104">
        <v>4020972</v>
      </c>
      <c r="H81" s="104">
        <v>127393</v>
      </c>
      <c r="I81" s="104">
        <v>0</v>
      </c>
      <c r="J81" s="104">
        <v>38000</v>
      </c>
      <c r="K81" s="104">
        <v>0</v>
      </c>
      <c r="L81" s="104">
        <v>63734</v>
      </c>
      <c r="M81" s="104">
        <f t="shared" si="3"/>
        <v>4250099</v>
      </c>
      <c r="N81" s="104">
        <v>3092524</v>
      </c>
      <c r="O81" s="104">
        <v>1242577</v>
      </c>
      <c r="P81" s="104">
        <v>304602</v>
      </c>
      <c r="Q81" s="104">
        <v>0</v>
      </c>
      <c r="R81" s="104">
        <f t="shared" si="4"/>
        <v>4639703</v>
      </c>
      <c r="S81" s="104">
        <f t="shared" si="5"/>
        <v>-389604</v>
      </c>
      <c r="T81" s="115">
        <v>74</v>
      </c>
    </row>
    <row r="82" spans="1:20" x14ac:dyDescent="0.2">
      <c r="A82" s="91">
        <v>75</v>
      </c>
      <c r="B82" s="91" t="s">
        <v>180</v>
      </c>
      <c r="C82" s="104">
        <v>0</v>
      </c>
      <c r="D82" s="104">
        <v>0</v>
      </c>
      <c r="E82" s="104">
        <v>0</v>
      </c>
      <c r="F82" s="104">
        <v>0</v>
      </c>
      <c r="G82" s="104">
        <v>0</v>
      </c>
      <c r="H82" s="104">
        <v>0</v>
      </c>
      <c r="I82" s="104">
        <v>0</v>
      </c>
      <c r="J82" s="104">
        <v>0</v>
      </c>
      <c r="K82" s="104">
        <v>0</v>
      </c>
      <c r="L82" s="104">
        <v>0</v>
      </c>
      <c r="M82" s="104">
        <f t="shared" si="3"/>
        <v>0</v>
      </c>
      <c r="N82" s="104">
        <v>0</v>
      </c>
      <c r="O82" s="104">
        <v>0</v>
      </c>
      <c r="P82" s="104">
        <v>0</v>
      </c>
      <c r="Q82" s="104">
        <v>0</v>
      </c>
      <c r="R82" s="104">
        <f t="shared" si="4"/>
        <v>0</v>
      </c>
      <c r="S82" s="104">
        <f t="shared" si="5"/>
        <v>0</v>
      </c>
      <c r="T82" s="115">
        <v>75</v>
      </c>
    </row>
    <row r="83" spans="1:20" x14ac:dyDescent="0.2">
      <c r="A83" s="91">
        <v>76</v>
      </c>
      <c r="B83" s="91" t="s">
        <v>98</v>
      </c>
      <c r="C83" s="104">
        <v>0</v>
      </c>
      <c r="D83" s="104">
        <v>0</v>
      </c>
      <c r="E83" s="104">
        <v>0</v>
      </c>
      <c r="F83" s="104">
        <v>0</v>
      </c>
      <c r="G83" s="104">
        <v>0</v>
      </c>
      <c r="H83" s="104">
        <v>0</v>
      </c>
      <c r="I83" s="104">
        <v>0</v>
      </c>
      <c r="J83" s="104">
        <v>0</v>
      </c>
      <c r="K83" s="104">
        <v>0</v>
      </c>
      <c r="L83" s="104">
        <v>0</v>
      </c>
      <c r="M83" s="104">
        <f t="shared" si="3"/>
        <v>0</v>
      </c>
      <c r="N83" s="104">
        <v>0</v>
      </c>
      <c r="O83" s="104">
        <v>0</v>
      </c>
      <c r="P83" s="104">
        <v>0</v>
      </c>
      <c r="Q83" s="104">
        <v>0</v>
      </c>
      <c r="R83" s="104">
        <f t="shared" si="4"/>
        <v>0</v>
      </c>
      <c r="S83" s="104">
        <f t="shared" si="5"/>
        <v>0</v>
      </c>
      <c r="T83" s="115">
        <v>76</v>
      </c>
    </row>
    <row r="84" spans="1:20" x14ac:dyDescent="0.2">
      <c r="A84" s="91">
        <v>77</v>
      </c>
      <c r="B84" s="91" t="s">
        <v>99</v>
      </c>
      <c r="C84" s="104">
        <v>0</v>
      </c>
      <c r="D84" s="104">
        <v>0</v>
      </c>
      <c r="E84" s="104">
        <v>562333</v>
      </c>
      <c r="F84" s="104">
        <v>0</v>
      </c>
      <c r="G84" s="104">
        <v>0</v>
      </c>
      <c r="H84" s="104">
        <v>0</v>
      </c>
      <c r="I84" s="104">
        <v>0</v>
      </c>
      <c r="J84" s="104">
        <v>0</v>
      </c>
      <c r="K84" s="104">
        <v>0</v>
      </c>
      <c r="L84" s="104">
        <v>0</v>
      </c>
      <c r="M84" s="104">
        <f t="shared" si="3"/>
        <v>0</v>
      </c>
      <c r="N84" s="104">
        <v>0</v>
      </c>
      <c r="O84" s="104">
        <v>0</v>
      </c>
      <c r="P84" s="104">
        <v>0</v>
      </c>
      <c r="Q84" s="104">
        <v>0</v>
      </c>
      <c r="R84" s="104">
        <f t="shared" si="4"/>
        <v>0</v>
      </c>
      <c r="S84" s="104">
        <f t="shared" si="5"/>
        <v>0</v>
      </c>
      <c r="T84" s="115">
        <v>77</v>
      </c>
    </row>
    <row r="85" spans="1:20" x14ac:dyDescent="0.2">
      <c r="A85" s="91">
        <v>78</v>
      </c>
      <c r="B85" s="91" t="s">
        <v>181</v>
      </c>
      <c r="C85" s="104">
        <v>0</v>
      </c>
      <c r="D85" s="104">
        <v>0</v>
      </c>
      <c r="E85" s="104">
        <v>0</v>
      </c>
      <c r="F85" s="104">
        <v>0</v>
      </c>
      <c r="G85" s="104">
        <v>3050836</v>
      </c>
      <c r="H85" s="104">
        <v>110292</v>
      </c>
      <c r="I85" s="104">
        <v>0</v>
      </c>
      <c r="J85" s="104">
        <v>0</v>
      </c>
      <c r="K85" s="104">
        <v>0</v>
      </c>
      <c r="L85" s="104">
        <v>55832</v>
      </c>
      <c r="M85" s="104">
        <f t="shared" si="3"/>
        <v>3216960</v>
      </c>
      <c r="N85" s="104">
        <v>2118731</v>
      </c>
      <c r="O85" s="104">
        <v>959701</v>
      </c>
      <c r="P85" s="104">
        <v>75168</v>
      </c>
      <c r="Q85" s="104">
        <v>26713</v>
      </c>
      <c r="R85" s="104">
        <f t="shared" si="4"/>
        <v>3180313</v>
      </c>
      <c r="S85" s="104">
        <f t="shared" si="5"/>
        <v>36647</v>
      </c>
      <c r="T85" s="115">
        <v>78</v>
      </c>
    </row>
    <row r="86" spans="1:20" x14ac:dyDescent="0.2">
      <c r="A86" s="91">
        <v>79</v>
      </c>
      <c r="B86" s="91" t="s">
        <v>182</v>
      </c>
      <c r="C86" s="104">
        <v>96461</v>
      </c>
      <c r="D86" s="104">
        <v>1576441</v>
      </c>
      <c r="E86" s="104">
        <v>1107402</v>
      </c>
      <c r="F86" s="104">
        <v>0</v>
      </c>
      <c r="G86" s="104">
        <v>6846764</v>
      </c>
      <c r="H86" s="104">
        <v>0</v>
      </c>
      <c r="I86" s="104">
        <v>0</v>
      </c>
      <c r="J86" s="104">
        <v>0</v>
      </c>
      <c r="K86" s="104">
        <v>0</v>
      </c>
      <c r="L86" s="104">
        <v>2408163</v>
      </c>
      <c r="M86" s="104">
        <f t="shared" si="3"/>
        <v>9254927</v>
      </c>
      <c r="N86" s="104">
        <v>2832889</v>
      </c>
      <c r="O86" s="104">
        <v>1183039</v>
      </c>
      <c r="P86" s="104">
        <v>419700</v>
      </c>
      <c r="Q86" s="104">
        <v>41311</v>
      </c>
      <c r="R86" s="104">
        <f t="shared" si="4"/>
        <v>4476939</v>
      </c>
      <c r="S86" s="104">
        <f t="shared" si="5"/>
        <v>4777988</v>
      </c>
      <c r="T86" s="115">
        <v>79</v>
      </c>
    </row>
    <row r="87" spans="1:20" x14ac:dyDescent="0.2">
      <c r="A87" s="91">
        <v>80</v>
      </c>
      <c r="B87" s="91" t="s">
        <v>183</v>
      </c>
      <c r="C87" s="104">
        <v>0</v>
      </c>
      <c r="D87" s="104">
        <v>0</v>
      </c>
      <c r="E87" s="104">
        <v>0</v>
      </c>
      <c r="F87" s="104">
        <v>0</v>
      </c>
      <c r="G87" s="104">
        <v>97636</v>
      </c>
      <c r="H87" s="104">
        <v>248772</v>
      </c>
      <c r="I87" s="104">
        <v>0</v>
      </c>
      <c r="J87" s="104">
        <v>0</v>
      </c>
      <c r="K87" s="104">
        <v>0</v>
      </c>
      <c r="L87" s="104">
        <v>0</v>
      </c>
      <c r="M87" s="104">
        <f t="shared" si="3"/>
        <v>346408</v>
      </c>
      <c r="N87" s="104">
        <v>239075</v>
      </c>
      <c r="O87" s="104">
        <v>131017</v>
      </c>
      <c r="P87" s="104">
        <v>28585</v>
      </c>
      <c r="Q87" s="104">
        <v>54331</v>
      </c>
      <c r="R87" s="104">
        <f t="shared" si="4"/>
        <v>453008</v>
      </c>
      <c r="S87" s="104">
        <f t="shared" si="5"/>
        <v>-106600</v>
      </c>
      <c r="T87" s="115">
        <v>80</v>
      </c>
    </row>
    <row r="88" spans="1:20" x14ac:dyDescent="0.2">
      <c r="A88" s="91">
        <v>81</v>
      </c>
      <c r="B88" s="91" t="s">
        <v>184</v>
      </c>
      <c r="C88" s="104">
        <v>0</v>
      </c>
      <c r="D88" s="104">
        <v>0</v>
      </c>
      <c r="E88" s="104">
        <v>0</v>
      </c>
      <c r="F88" s="104">
        <v>0</v>
      </c>
      <c r="G88" s="104">
        <v>3596969</v>
      </c>
      <c r="H88" s="104">
        <v>0</v>
      </c>
      <c r="I88" s="104">
        <v>0</v>
      </c>
      <c r="J88" s="104">
        <v>0</v>
      </c>
      <c r="K88" s="104">
        <v>0</v>
      </c>
      <c r="L88" s="104">
        <v>45879</v>
      </c>
      <c r="M88" s="104">
        <f t="shared" si="3"/>
        <v>3642848</v>
      </c>
      <c r="N88" s="104">
        <v>2122590</v>
      </c>
      <c r="O88" s="104">
        <v>1751662</v>
      </c>
      <c r="P88" s="104">
        <v>240432</v>
      </c>
      <c r="Q88" s="104">
        <v>0</v>
      </c>
      <c r="R88" s="104">
        <f t="shared" si="4"/>
        <v>4114684</v>
      </c>
      <c r="S88" s="104">
        <f t="shared" si="5"/>
        <v>-471836</v>
      </c>
      <c r="T88" s="115">
        <v>81</v>
      </c>
    </row>
    <row r="89" spans="1:20" x14ac:dyDescent="0.2">
      <c r="A89" s="91">
        <v>82</v>
      </c>
      <c r="B89" s="91" t="s">
        <v>185</v>
      </c>
      <c r="C89" s="104">
        <v>0</v>
      </c>
      <c r="D89" s="104">
        <v>0</v>
      </c>
      <c r="E89" s="104">
        <v>0</v>
      </c>
      <c r="F89" s="104">
        <v>0</v>
      </c>
      <c r="G89" s="104">
        <v>1783104</v>
      </c>
      <c r="H89" s="104">
        <v>0</v>
      </c>
      <c r="I89" s="104">
        <v>0</v>
      </c>
      <c r="J89" s="104">
        <v>0</v>
      </c>
      <c r="K89" s="104">
        <v>0</v>
      </c>
      <c r="L89" s="104">
        <v>580585</v>
      </c>
      <c r="M89" s="104">
        <f t="shared" si="3"/>
        <v>2363689</v>
      </c>
      <c r="N89" s="104">
        <v>1715588</v>
      </c>
      <c r="O89" s="104">
        <v>311236</v>
      </c>
      <c r="P89" s="104">
        <v>17308</v>
      </c>
      <c r="Q89" s="104">
        <v>0</v>
      </c>
      <c r="R89" s="104">
        <f t="shared" si="4"/>
        <v>2044132</v>
      </c>
      <c r="S89" s="104">
        <f t="shared" si="5"/>
        <v>319557</v>
      </c>
      <c r="T89" s="115">
        <v>82</v>
      </c>
    </row>
    <row r="90" spans="1:20" x14ac:dyDescent="0.2">
      <c r="A90" s="91">
        <v>83</v>
      </c>
      <c r="B90" s="91" t="s">
        <v>186</v>
      </c>
      <c r="C90" s="104">
        <v>0</v>
      </c>
      <c r="D90" s="104">
        <v>0</v>
      </c>
      <c r="E90" s="104">
        <v>26168</v>
      </c>
      <c r="F90" s="104">
        <v>0</v>
      </c>
      <c r="G90" s="104">
        <v>2204954</v>
      </c>
      <c r="H90" s="104">
        <v>-451376</v>
      </c>
      <c r="I90" s="104">
        <v>104237</v>
      </c>
      <c r="J90" s="104">
        <v>0</v>
      </c>
      <c r="K90" s="104">
        <v>0</v>
      </c>
      <c r="L90" s="104">
        <v>0</v>
      </c>
      <c r="M90" s="104">
        <f t="shared" si="3"/>
        <v>1857815</v>
      </c>
      <c r="N90" s="104">
        <v>1307721</v>
      </c>
      <c r="O90" s="104">
        <v>1408264</v>
      </c>
      <c r="P90" s="104">
        <v>211145</v>
      </c>
      <c r="Q90" s="104">
        <v>0</v>
      </c>
      <c r="R90" s="104">
        <f t="shared" si="4"/>
        <v>2927130</v>
      </c>
      <c r="S90" s="104">
        <f t="shared" si="5"/>
        <v>-1069315</v>
      </c>
      <c r="T90" s="115">
        <v>83</v>
      </c>
    </row>
    <row r="91" spans="1:20" x14ac:dyDescent="0.2">
      <c r="A91" s="91">
        <v>84</v>
      </c>
      <c r="B91" s="91" t="s">
        <v>187</v>
      </c>
      <c r="C91" s="104">
        <v>0</v>
      </c>
      <c r="D91" s="104">
        <v>0</v>
      </c>
      <c r="E91" s="104">
        <v>0</v>
      </c>
      <c r="F91" s="104">
        <v>0</v>
      </c>
      <c r="G91" s="104">
        <v>1182500</v>
      </c>
      <c r="H91" s="104">
        <v>2955069</v>
      </c>
      <c r="I91" s="104">
        <v>0</v>
      </c>
      <c r="J91" s="104">
        <v>68479</v>
      </c>
      <c r="K91" s="104">
        <v>0</v>
      </c>
      <c r="L91" s="104">
        <v>64534</v>
      </c>
      <c r="M91" s="104">
        <f t="shared" si="3"/>
        <v>4270582</v>
      </c>
      <c r="N91" s="104">
        <v>1625884</v>
      </c>
      <c r="O91" s="104">
        <v>1327755</v>
      </c>
      <c r="P91" s="104">
        <v>1671372</v>
      </c>
      <c r="Q91" s="104">
        <v>0</v>
      </c>
      <c r="R91" s="104">
        <f t="shared" si="4"/>
        <v>4625011</v>
      </c>
      <c r="S91" s="104">
        <f t="shared" si="5"/>
        <v>-354429</v>
      </c>
      <c r="T91" s="115">
        <v>84</v>
      </c>
    </row>
    <row r="92" spans="1:20" x14ac:dyDescent="0.2">
      <c r="A92" s="91">
        <v>85</v>
      </c>
      <c r="B92" s="91" t="s">
        <v>188</v>
      </c>
      <c r="C92" s="104">
        <v>0</v>
      </c>
      <c r="D92" s="104">
        <v>0</v>
      </c>
      <c r="E92" s="104">
        <v>0</v>
      </c>
      <c r="F92" s="104">
        <v>0</v>
      </c>
      <c r="G92" s="104">
        <v>30999078</v>
      </c>
      <c r="H92" s="104">
        <v>137365</v>
      </c>
      <c r="I92" s="104">
        <v>0</v>
      </c>
      <c r="J92" s="104">
        <v>0</v>
      </c>
      <c r="K92" s="104">
        <v>501861</v>
      </c>
      <c r="L92" s="104">
        <v>2035369</v>
      </c>
      <c r="M92" s="104">
        <f t="shared" si="3"/>
        <v>33673673</v>
      </c>
      <c r="N92" s="104">
        <v>18273560</v>
      </c>
      <c r="O92" s="104">
        <v>11297870</v>
      </c>
      <c r="P92" s="104">
        <v>4314853</v>
      </c>
      <c r="Q92" s="104">
        <v>0</v>
      </c>
      <c r="R92" s="104">
        <f t="shared" si="4"/>
        <v>33886283</v>
      </c>
      <c r="S92" s="104">
        <f t="shared" si="5"/>
        <v>-212610</v>
      </c>
      <c r="T92" s="115">
        <v>85</v>
      </c>
    </row>
    <row r="93" spans="1:20" x14ac:dyDescent="0.2">
      <c r="A93" s="91">
        <v>86</v>
      </c>
      <c r="B93" s="91" t="s">
        <v>189</v>
      </c>
      <c r="C93" s="104">
        <v>0</v>
      </c>
      <c r="D93" s="104">
        <v>0</v>
      </c>
      <c r="E93" s="104">
        <v>0</v>
      </c>
      <c r="F93" s="104">
        <v>3204008</v>
      </c>
      <c r="G93" s="104">
        <v>36027559</v>
      </c>
      <c r="H93" s="104">
        <v>0</v>
      </c>
      <c r="I93" s="104">
        <v>0</v>
      </c>
      <c r="J93" s="104">
        <v>0</v>
      </c>
      <c r="K93" s="104">
        <v>0</v>
      </c>
      <c r="L93" s="104">
        <v>13919504</v>
      </c>
      <c r="M93" s="104">
        <f t="shared" si="3"/>
        <v>49947063</v>
      </c>
      <c r="N93" s="104">
        <v>23492419</v>
      </c>
      <c r="O93" s="104">
        <v>11674370</v>
      </c>
      <c r="P93" s="104">
        <v>0</v>
      </c>
      <c r="Q93" s="104">
        <v>0</v>
      </c>
      <c r="R93" s="104">
        <f t="shared" si="4"/>
        <v>35166789</v>
      </c>
      <c r="S93" s="104">
        <f t="shared" si="5"/>
        <v>14780274</v>
      </c>
      <c r="T93" s="115">
        <v>86</v>
      </c>
    </row>
    <row r="94" spans="1:20" x14ac:dyDescent="0.2">
      <c r="A94" s="91">
        <v>87</v>
      </c>
      <c r="B94" s="91" t="s">
        <v>190</v>
      </c>
      <c r="C94" s="104">
        <v>0</v>
      </c>
      <c r="D94" s="104">
        <v>0</v>
      </c>
      <c r="E94" s="104">
        <v>0</v>
      </c>
      <c r="F94" s="104">
        <v>0</v>
      </c>
      <c r="G94" s="104">
        <v>150495</v>
      </c>
      <c r="H94" s="104">
        <v>794682</v>
      </c>
      <c r="I94" s="104">
        <v>0</v>
      </c>
      <c r="J94" s="104">
        <v>0</v>
      </c>
      <c r="K94" s="104">
        <v>0</v>
      </c>
      <c r="L94" s="104">
        <v>0</v>
      </c>
      <c r="M94" s="104">
        <f t="shared" si="3"/>
        <v>945177</v>
      </c>
      <c r="N94" s="104">
        <v>297704</v>
      </c>
      <c r="O94" s="104">
        <v>209175</v>
      </c>
      <c r="P94" s="104">
        <v>15058</v>
      </c>
      <c r="Q94" s="104">
        <v>0</v>
      </c>
      <c r="R94" s="104">
        <f t="shared" si="4"/>
        <v>521937</v>
      </c>
      <c r="S94" s="104">
        <f t="shared" si="5"/>
        <v>423240</v>
      </c>
      <c r="T94" s="115">
        <v>87</v>
      </c>
    </row>
    <row r="95" spans="1:20" x14ac:dyDescent="0.2">
      <c r="A95" s="91">
        <v>88</v>
      </c>
      <c r="B95" s="91" t="s">
        <v>191</v>
      </c>
      <c r="C95" s="104">
        <v>0</v>
      </c>
      <c r="D95" s="104">
        <v>0</v>
      </c>
      <c r="E95" s="104">
        <v>0</v>
      </c>
      <c r="F95" s="104">
        <v>0</v>
      </c>
      <c r="G95" s="104">
        <v>0</v>
      </c>
      <c r="H95" s="104">
        <v>0</v>
      </c>
      <c r="I95" s="104">
        <v>0</v>
      </c>
      <c r="J95" s="104">
        <v>0</v>
      </c>
      <c r="K95" s="104">
        <v>0</v>
      </c>
      <c r="L95" s="104">
        <v>0</v>
      </c>
      <c r="M95" s="104">
        <f t="shared" si="3"/>
        <v>0</v>
      </c>
      <c r="N95" s="104">
        <v>0</v>
      </c>
      <c r="O95" s="104">
        <v>0</v>
      </c>
      <c r="P95" s="104">
        <v>0</v>
      </c>
      <c r="Q95" s="104">
        <v>0</v>
      </c>
      <c r="R95" s="104">
        <f t="shared" si="4"/>
        <v>0</v>
      </c>
      <c r="S95" s="104">
        <f t="shared" si="5"/>
        <v>0</v>
      </c>
      <c r="T95" s="115">
        <v>88</v>
      </c>
    </row>
    <row r="96" spans="1:20" x14ac:dyDescent="0.2">
      <c r="A96" s="91">
        <v>89</v>
      </c>
      <c r="B96" s="91" t="s">
        <v>192</v>
      </c>
      <c r="C96" s="104">
        <v>0</v>
      </c>
      <c r="D96" s="104">
        <v>0</v>
      </c>
      <c r="E96" s="104">
        <v>0</v>
      </c>
      <c r="F96" s="104">
        <v>0</v>
      </c>
      <c r="G96" s="104">
        <v>6816793</v>
      </c>
      <c r="H96" s="104">
        <v>0</v>
      </c>
      <c r="I96" s="104">
        <v>984958</v>
      </c>
      <c r="J96" s="104">
        <v>6024</v>
      </c>
      <c r="K96" s="104">
        <v>16235</v>
      </c>
      <c r="L96" s="104">
        <v>85474</v>
      </c>
      <c r="M96" s="104">
        <f t="shared" si="3"/>
        <v>7909484</v>
      </c>
      <c r="N96" s="104">
        <v>5817130</v>
      </c>
      <c r="O96" s="104">
        <v>2772782</v>
      </c>
      <c r="P96" s="104">
        <v>278687</v>
      </c>
      <c r="Q96" s="104">
        <v>0</v>
      </c>
      <c r="R96" s="104">
        <f t="shared" si="4"/>
        <v>8868599</v>
      </c>
      <c r="S96" s="104">
        <f t="shared" si="5"/>
        <v>-959115</v>
      </c>
      <c r="T96" s="115">
        <v>89</v>
      </c>
    </row>
    <row r="97" spans="1:20" x14ac:dyDescent="0.2">
      <c r="A97" s="91">
        <v>90</v>
      </c>
      <c r="B97" s="91" t="s">
        <v>193</v>
      </c>
      <c r="C97" s="112">
        <v>0</v>
      </c>
      <c r="D97" s="112">
        <v>0</v>
      </c>
      <c r="E97" s="112">
        <v>0</v>
      </c>
      <c r="F97" s="112">
        <v>0</v>
      </c>
      <c r="G97" s="112">
        <v>176531</v>
      </c>
      <c r="H97" s="112">
        <v>0</v>
      </c>
      <c r="I97" s="112">
        <v>0</v>
      </c>
      <c r="J97" s="112">
        <v>51921</v>
      </c>
      <c r="K97" s="112">
        <v>0</v>
      </c>
      <c r="L97" s="112">
        <v>0</v>
      </c>
      <c r="M97" s="112">
        <f t="shared" si="3"/>
        <v>228452</v>
      </c>
      <c r="N97" s="112">
        <v>140825</v>
      </c>
      <c r="O97" s="112">
        <v>0</v>
      </c>
      <c r="P97" s="112">
        <v>0</v>
      </c>
      <c r="Q97" s="112">
        <v>563259</v>
      </c>
      <c r="R97" s="112">
        <f t="shared" si="4"/>
        <v>704084</v>
      </c>
      <c r="S97" s="112">
        <f t="shared" si="5"/>
        <v>-475632</v>
      </c>
      <c r="T97" s="115">
        <v>90</v>
      </c>
    </row>
    <row r="98" spans="1:20" x14ac:dyDescent="0.2">
      <c r="A98" s="91">
        <v>91</v>
      </c>
      <c r="B98" s="91" t="s">
        <v>194</v>
      </c>
      <c r="C98" s="104">
        <v>0</v>
      </c>
      <c r="D98" s="104">
        <v>0</v>
      </c>
      <c r="E98" s="104">
        <v>0</v>
      </c>
      <c r="F98" s="104">
        <v>0</v>
      </c>
      <c r="G98" s="104">
        <v>1467470</v>
      </c>
      <c r="H98" s="104">
        <v>0</v>
      </c>
      <c r="I98" s="104">
        <v>0</v>
      </c>
      <c r="J98" s="104">
        <v>0</v>
      </c>
      <c r="K98" s="104">
        <v>0</v>
      </c>
      <c r="L98" s="104">
        <v>12528</v>
      </c>
      <c r="M98" s="104">
        <f t="shared" si="3"/>
        <v>1479998</v>
      </c>
      <c r="N98" s="104">
        <v>1508308</v>
      </c>
      <c r="O98" s="104">
        <v>387558</v>
      </c>
      <c r="P98" s="104">
        <v>19281</v>
      </c>
      <c r="Q98" s="104">
        <v>0</v>
      </c>
      <c r="R98" s="104">
        <f t="shared" si="4"/>
        <v>1915147</v>
      </c>
      <c r="S98" s="104">
        <f t="shared" si="5"/>
        <v>-435149</v>
      </c>
      <c r="T98" s="115">
        <v>91</v>
      </c>
    </row>
    <row r="99" spans="1:20" x14ac:dyDescent="0.2">
      <c r="A99" s="91">
        <v>92</v>
      </c>
      <c r="B99" s="91" t="s">
        <v>195</v>
      </c>
      <c r="C99" s="104">
        <v>0</v>
      </c>
      <c r="D99" s="104">
        <v>0</v>
      </c>
      <c r="E99" s="104">
        <v>0</v>
      </c>
      <c r="F99" s="104">
        <v>0</v>
      </c>
      <c r="G99" s="104">
        <v>1459733</v>
      </c>
      <c r="H99" s="104">
        <v>0</v>
      </c>
      <c r="I99" s="104">
        <v>0</v>
      </c>
      <c r="J99" s="104">
        <v>0</v>
      </c>
      <c r="K99" s="104">
        <v>0</v>
      </c>
      <c r="L99" s="104">
        <v>576907</v>
      </c>
      <c r="M99" s="104">
        <f t="shared" si="3"/>
        <v>2036640</v>
      </c>
      <c r="N99" s="104">
        <v>765814</v>
      </c>
      <c r="O99" s="104">
        <v>802811</v>
      </c>
      <c r="P99" s="104">
        <v>387433</v>
      </c>
      <c r="Q99" s="104">
        <v>0</v>
      </c>
      <c r="R99" s="104">
        <f t="shared" si="4"/>
        <v>1956058</v>
      </c>
      <c r="S99" s="104">
        <f t="shared" si="5"/>
        <v>80582</v>
      </c>
      <c r="T99" s="115">
        <v>92</v>
      </c>
    </row>
    <row r="100" spans="1:20" x14ac:dyDescent="0.2">
      <c r="A100" s="91">
        <v>93</v>
      </c>
      <c r="B100" s="91" t="s">
        <v>196</v>
      </c>
      <c r="C100" s="104">
        <v>0</v>
      </c>
      <c r="D100" s="104">
        <v>0</v>
      </c>
      <c r="E100" s="104">
        <v>107500</v>
      </c>
      <c r="F100" s="104">
        <v>0</v>
      </c>
      <c r="G100" s="104">
        <v>2982019</v>
      </c>
      <c r="H100" s="104">
        <v>575000</v>
      </c>
      <c r="I100" s="104">
        <v>0</v>
      </c>
      <c r="J100" s="104">
        <v>0</v>
      </c>
      <c r="K100" s="104">
        <v>0</v>
      </c>
      <c r="L100" s="104">
        <v>341832</v>
      </c>
      <c r="M100" s="104">
        <f t="shared" si="3"/>
        <v>3898851</v>
      </c>
      <c r="N100" s="104">
        <v>3363864</v>
      </c>
      <c r="O100" s="104">
        <v>1257966</v>
      </c>
      <c r="P100" s="104">
        <v>104043</v>
      </c>
      <c r="Q100" s="104">
        <v>0</v>
      </c>
      <c r="R100" s="104">
        <f t="shared" si="4"/>
        <v>4725873</v>
      </c>
      <c r="S100" s="104">
        <f t="shared" si="5"/>
        <v>-827022</v>
      </c>
      <c r="T100" s="115">
        <v>93</v>
      </c>
    </row>
    <row r="101" spans="1:20" x14ac:dyDescent="0.2">
      <c r="A101" s="91">
        <v>94</v>
      </c>
      <c r="B101" s="91" t="s">
        <v>197</v>
      </c>
      <c r="C101" s="104">
        <v>0</v>
      </c>
      <c r="D101" s="104">
        <v>0</v>
      </c>
      <c r="E101" s="104">
        <v>0</v>
      </c>
      <c r="F101" s="104">
        <v>89698</v>
      </c>
      <c r="G101" s="104">
        <v>3094476</v>
      </c>
      <c r="H101" s="104">
        <v>586407</v>
      </c>
      <c r="I101" s="104">
        <v>0</v>
      </c>
      <c r="J101" s="104">
        <v>0</v>
      </c>
      <c r="K101" s="104">
        <v>0</v>
      </c>
      <c r="L101" s="104">
        <v>90611</v>
      </c>
      <c r="M101" s="104">
        <f t="shared" si="3"/>
        <v>3771494</v>
      </c>
      <c r="N101" s="104">
        <v>1586212</v>
      </c>
      <c r="O101" s="104">
        <v>1386317</v>
      </c>
      <c r="P101" s="104">
        <v>567592</v>
      </c>
      <c r="Q101" s="104">
        <v>0</v>
      </c>
      <c r="R101" s="104">
        <f t="shared" si="4"/>
        <v>3540121</v>
      </c>
      <c r="S101" s="104">
        <f t="shared" si="5"/>
        <v>231373</v>
      </c>
      <c r="T101" s="115">
        <v>94</v>
      </c>
    </row>
    <row r="102" spans="1:20" x14ac:dyDescent="0.2">
      <c r="A102" s="106">
        <v>95</v>
      </c>
      <c r="B102" s="91" t="s">
        <v>198</v>
      </c>
      <c r="C102" s="107">
        <v>0</v>
      </c>
      <c r="D102" s="107">
        <v>0</v>
      </c>
      <c r="E102" s="107">
        <v>295161</v>
      </c>
      <c r="F102" s="107">
        <v>0</v>
      </c>
      <c r="G102" s="107">
        <v>10997188</v>
      </c>
      <c r="H102" s="107">
        <v>0</v>
      </c>
      <c r="I102" s="107">
        <v>0</v>
      </c>
      <c r="J102" s="107">
        <v>0</v>
      </c>
      <c r="K102" s="107">
        <v>0</v>
      </c>
      <c r="L102" s="107">
        <v>346692</v>
      </c>
      <c r="M102" s="107">
        <f t="shared" si="3"/>
        <v>11343880</v>
      </c>
      <c r="N102" s="107">
        <v>6632163</v>
      </c>
      <c r="O102" s="107">
        <v>3829415</v>
      </c>
      <c r="P102" s="107">
        <v>1392638</v>
      </c>
      <c r="Q102" s="107">
        <v>43872</v>
      </c>
      <c r="R102" s="107">
        <f t="shared" si="4"/>
        <v>11898088</v>
      </c>
      <c r="S102" s="107">
        <f t="shared" si="5"/>
        <v>-554208</v>
      </c>
      <c r="T102" s="124">
        <v>95</v>
      </c>
    </row>
    <row r="103" spans="1:20" x14ac:dyDescent="0.2">
      <c r="A103" s="106">
        <f>A102</f>
        <v>95</v>
      </c>
      <c r="B103" s="115" t="s">
        <v>107</v>
      </c>
      <c r="C103" s="110">
        <f t="shared" ref="C103:S103" si="6">SUM(C8:C102)</f>
        <v>132869</v>
      </c>
      <c r="D103" s="110">
        <f t="shared" si="6"/>
        <v>1576441</v>
      </c>
      <c r="E103" s="110">
        <f t="shared" si="6"/>
        <v>95572868</v>
      </c>
      <c r="F103" s="110">
        <f t="shared" si="6"/>
        <v>8342503</v>
      </c>
      <c r="G103" s="110">
        <f t="shared" si="6"/>
        <v>792002290</v>
      </c>
      <c r="H103" s="110">
        <f t="shared" si="6"/>
        <v>87827579</v>
      </c>
      <c r="I103" s="110">
        <f t="shared" si="6"/>
        <v>1167901</v>
      </c>
      <c r="J103" s="110">
        <f t="shared" si="6"/>
        <v>26411589</v>
      </c>
      <c r="K103" s="110">
        <f t="shared" si="6"/>
        <v>2742757</v>
      </c>
      <c r="L103" s="110">
        <f t="shared" si="6"/>
        <v>88895624</v>
      </c>
      <c r="M103" s="110">
        <f t="shared" si="6"/>
        <v>999047740</v>
      </c>
      <c r="N103" s="110">
        <f t="shared" si="6"/>
        <v>547939881</v>
      </c>
      <c r="O103" s="110">
        <f t="shared" si="6"/>
        <v>251109593</v>
      </c>
      <c r="P103" s="110">
        <f t="shared" si="6"/>
        <v>66575638</v>
      </c>
      <c r="Q103" s="110">
        <f t="shared" si="6"/>
        <v>11060408</v>
      </c>
      <c r="R103" s="110">
        <f t="shared" si="6"/>
        <v>876685520</v>
      </c>
      <c r="S103" s="110">
        <f t="shared" si="6"/>
        <v>122362220</v>
      </c>
      <c r="T103" s="124">
        <f>T102</f>
        <v>95</v>
      </c>
    </row>
    <row r="104" spans="1:20" x14ac:dyDescent="0.2">
      <c r="A104" s="91"/>
      <c r="B104" s="91"/>
      <c r="C104" s="91"/>
      <c r="D104" s="91"/>
      <c r="E104" s="91"/>
      <c r="F104" s="91"/>
      <c r="G104" s="91"/>
      <c r="H104" s="91"/>
      <c r="I104" s="91"/>
      <c r="J104" s="91"/>
      <c r="K104" s="91"/>
      <c r="L104" s="91"/>
      <c r="M104" s="91"/>
      <c r="N104" s="91"/>
      <c r="O104" s="91"/>
      <c r="P104" s="91"/>
      <c r="Q104" s="91"/>
      <c r="R104" s="91"/>
      <c r="S104" s="91"/>
      <c r="T104" s="115"/>
    </row>
    <row r="105" spans="1:20" x14ac:dyDescent="0.2">
      <c r="A105" s="91"/>
      <c r="B105" s="91"/>
      <c r="C105" s="91"/>
      <c r="D105" s="91"/>
      <c r="E105" s="91"/>
      <c r="F105" s="91"/>
      <c r="G105" s="91"/>
      <c r="H105" s="91"/>
      <c r="I105" s="91"/>
      <c r="J105" s="91"/>
      <c r="K105" s="91"/>
      <c r="L105" s="91"/>
      <c r="M105" s="91"/>
      <c r="N105" s="91"/>
      <c r="O105" s="91"/>
      <c r="P105" s="91"/>
      <c r="Q105" s="91"/>
      <c r="R105" s="91"/>
      <c r="S105" s="91"/>
      <c r="T105" s="115"/>
    </row>
  </sheetData>
  <autoFilter ref="A7:T103"/>
  <mergeCells count="1">
    <mergeCell ref="E6:F6"/>
  </mergeCells>
  <printOptions gridLines="1"/>
  <pageMargins left="0" right="0" top="0.5" bottom="0.5" header="0.5" footer="0.5"/>
  <pageSetup paperSize="5" scale="7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zoomScaleNormal="100" workbookViewId="0"/>
  </sheetViews>
  <sheetFormatPr defaultRowHeight="11.25" x14ac:dyDescent="0.2"/>
  <cols>
    <col min="1" max="1" width="4.1640625" style="93" bestFit="1" customWidth="1"/>
    <col min="2" max="2" width="9.33203125" style="93"/>
    <col min="3" max="3" width="15.33203125" style="93" customWidth="1"/>
    <col min="4" max="4" width="13.6640625" style="93" bestFit="1" customWidth="1"/>
    <col min="5" max="5" width="15.5" style="93" customWidth="1"/>
    <col min="6" max="6" width="14.1640625" style="93" customWidth="1"/>
    <col min="7" max="7" width="15.33203125" style="93" customWidth="1"/>
    <col min="8" max="8" width="13.6640625" style="93" bestFit="1" customWidth="1"/>
    <col min="9" max="9" width="12.1640625" style="93" bestFit="1" customWidth="1"/>
    <col min="10" max="10" width="12.6640625" style="93" bestFit="1" customWidth="1"/>
    <col min="11" max="11" width="13.83203125" style="93" bestFit="1" customWidth="1"/>
    <col min="12" max="12" width="20.33203125" style="93" bestFit="1" customWidth="1"/>
    <col min="13" max="13" width="13.6640625" style="93" bestFit="1" customWidth="1"/>
    <col min="14" max="14" width="12.83203125" style="93" bestFit="1" customWidth="1"/>
    <col min="15" max="15" width="11.5" style="93" bestFit="1" customWidth="1"/>
    <col min="16" max="16" width="4.1640625" style="93" bestFit="1" customWidth="1"/>
    <col min="17" max="16384" width="9.33203125" style="93"/>
  </cols>
  <sheetData>
    <row r="1" spans="1:17" ht="12" x14ac:dyDescent="0.2">
      <c r="A1" s="114" t="s">
        <v>46</v>
      </c>
      <c r="B1" s="114"/>
      <c r="C1" s="90"/>
      <c r="D1" s="118"/>
      <c r="E1" s="90"/>
      <c r="F1" s="90"/>
      <c r="G1" s="90"/>
      <c r="H1" s="90"/>
      <c r="I1" s="90"/>
      <c r="J1" s="90"/>
      <c r="K1" s="90"/>
      <c r="L1" s="90"/>
      <c r="M1" s="90"/>
      <c r="N1" s="90"/>
      <c r="O1" s="90"/>
      <c r="P1" s="90"/>
      <c r="Q1" s="114"/>
    </row>
    <row r="2" spans="1:17" ht="12" x14ac:dyDescent="0.2">
      <c r="A2" s="114" t="s">
        <v>47</v>
      </c>
      <c r="B2" s="114"/>
      <c r="C2" s="90"/>
      <c r="D2" s="118"/>
      <c r="E2" s="90"/>
      <c r="F2" s="90"/>
      <c r="G2" s="90"/>
      <c r="J2" s="90"/>
      <c r="K2" s="90"/>
      <c r="L2" s="90"/>
      <c r="M2" s="90"/>
      <c r="N2" s="90"/>
      <c r="O2" s="90"/>
      <c r="P2" s="118"/>
      <c r="Q2" s="114"/>
    </row>
    <row r="3" spans="1:17" ht="12" x14ac:dyDescent="0.2">
      <c r="A3" s="267" t="s">
        <v>48</v>
      </c>
      <c r="B3" s="114"/>
      <c r="C3" s="90"/>
      <c r="D3" s="118"/>
      <c r="E3" s="117"/>
      <c r="F3" s="90"/>
      <c r="G3" s="90"/>
      <c r="J3" s="90"/>
      <c r="K3" s="90"/>
      <c r="L3" s="90"/>
      <c r="M3" s="90"/>
      <c r="N3" s="90"/>
      <c r="O3" s="90"/>
      <c r="P3" s="118"/>
      <c r="Q3" s="114"/>
    </row>
    <row r="4" spans="1:17" x14ac:dyDescent="0.2">
      <c r="A4" s="91"/>
      <c r="B4" s="91"/>
      <c r="C4" s="91"/>
      <c r="D4" s="91"/>
      <c r="E4" s="91"/>
      <c r="F4" s="91"/>
      <c r="G4" s="91"/>
      <c r="H4" s="91"/>
      <c r="I4" s="91"/>
      <c r="J4" s="91"/>
      <c r="K4" s="91"/>
      <c r="L4" s="98"/>
      <c r="M4" s="98"/>
      <c r="N4" s="98"/>
      <c r="O4" s="98"/>
      <c r="P4" s="91"/>
    </row>
    <row r="5" spans="1:17" x14ac:dyDescent="0.2">
      <c r="A5" s="91"/>
      <c r="C5" s="91"/>
      <c r="D5" s="97" t="s">
        <v>49</v>
      </c>
      <c r="E5" s="97"/>
      <c r="F5" s="97"/>
      <c r="G5" s="97"/>
      <c r="H5" s="91"/>
      <c r="I5" s="91"/>
      <c r="J5" s="115"/>
      <c r="K5" s="91"/>
      <c r="L5" s="97" t="s">
        <v>50</v>
      </c>
      <c r="M5" s="97"/>
      <c r="N5" s="97"/>
      <c r="O5" s="97"/>
      <c r="P5" s="91"/>
    </row>
    <row r="6" spans="1:17" x14ac:dyDescent="0.2">
      <c r="A6" s="91"/>
      <c r="C6" s="91"/>
      <c r="D6" s="97" t="s">
        <v>51</v>
      </c>
      <c r="E6" s="97" t="s">
        <v>52</v>
      </c>
      <c r="F6" s="97" t="s">
        <v>52</v>
      </c>
      <c r="G6" s="97"/>
      <c r="H6" s="115"/>
      <c r="I6" s="115"/>
      <c r="J6" s="115"/>
      <c r="K6" s="115"/>
      <c r="L6" s="97" t="s">
        <v>53</v>
      </c>
      <c r="M6" s="97" t="s">
        <v>54</v>
      </c>
      <c r="N6" s="97"/>
      <c r="O6" s="97"/>
      <c r="P6" s="91"/>
    </row>
    <row r="7" spans="1:17" ht="45" x14ac:dyDescent="0.2">
      <c r="A7" s="137" t="s">
        <v>55</v>
      </c>
      <c r="B7" s="137" t="s">
        <v>56</v>
      </c>
      <c r="C7" s="137" t="s">
        <v>57</v>
      </c>
      <c r="D7" s="151" t="s">
        <v>9</v>
      </c>
      <c r="E7" s="156" t="s">
        <v>58</v>
      </c>
      <c r="F7" s="123" t="s">
        <v>59</v>
      </c>
      <c r="G7" s="123" t="s">
        <v>60</v>
      </c>
      <c r="H7" s="137" t="s">
        <v>61</v>
      </c>
      <c r="I7" s="123" t="s">
        <v>62</v>
      </c>
      <c r="J7" s="123" t="s">
        <v>63</v>
      </c>
      <c r="K7" s="123" t="s">
        <v>64</v>
      </c>
      <c r="L7" s="123" t="s">
        <v>65</v>
      </c>
      <c r="M7" s="123" t="s">
        <v>66</v>
      </c>
      <c r="N7" s="123" t="s">
        <v>67</v>
      </c>
      <c r="O7" s="123" t="s">
        <v>68</v>
      </c>
      <c r="P7" s="268" t="s">
        <v>55</v>
      </c>
    </row>
    <row r="8" spans="1:17" x14ac:dyDescent="0.2">
      <c r="A8" s="91">
        <v>1</v>
      </c>
      <c r="B8" s="270">
        <v>8191</v>
      </c>
      <c r="C8" s="91" t="s">
        <v>199</v>
      </c>
      <c r="D8" s="269">
        <v>10018029</v>
      </c>
      <c r="E8" s="269">
        <v>2378606</v>
      </c>
      <c r="F8" s="269">
        <v>8000</v>
      </c>
      <c r="G8" s="269">
        <v>0</v>
      </c>
      <c r="H8" s="269">
        <f t="shared" ref="H8:H45" si="0">(D8+E8+F8+G8)</f>
        <v>12404635</v>
      </c>
      <c r="I8" s="269">
        <v>0</v>
      </c>
      <c r="J8" s="269">
        <v>0</v>
      </c>
      <c r="K8" s="269">
        <f t="shared" ref="K8:K45" si="1">(H8+I8+J8)</f>
        <v>12404635</v>
      </c>
      <c r="L8" s="269">
        <v>12182929</v>
      </c>
      <c r="M8" s="269">
        <v>0</v>
      </c>
      <c r="N8" s="269">
        <v>0</v>
      </c>
      <c r="O8" s="269">
        <v>0</v>
      </c>
      <c r="P8" s="91">
        <v>1</v>
      </c>
    </row>
    <row r="9" spans="1:17" x14ac:dyDescent="0.2">
      <c r="A9" s="91">
        <v>2</v>
      </c>
      <c r="B9" s="270">
        <v>7225</v>
      </c>
      <c r="C9" s="91" t="s">
        <v>200</v>
      </c>
      <c r="D9" s="270">
        <v>6377722</v>
      </c>
      <c r="E9" s="270">
        <v>2407560</v>
      </c>
      <c r="F9" s="270">
        <v>25710</v>
      </c>
      <c r="G9" s="270">
        <v>0</v>
      </c>
      <c r="H9" s="270">
        <f t="shared" si="0"/>
        <v>8810992</v>
      </c>
      <c r="I9" s="270">
        <v>0</v>
      </c>
      <c r="J9" s="270">
        <v>0</v>
      </c>
      <c r="K9" s="270">
        <f t="shared" si="1"/>
        <v>8810992</v>
      </c>
      <c r="L9" s="270">
        <v>7857259</v>
      </c>
      <c r="M9" s="270">
        <v>0</v>
      </c>
      <c r="N9" s="270">
        <v>0</v>
      </c>
      <c r="O9" s="270">
        <v>0</v>
      </c>
      <c r="P9" s="91">
        <v>2</v>
      </c>
    </row>
    <row r="10" spans="1:17" x14ac:dyDescent="0.2">
      <c r="A10" s="91">
        <v>3</v>
      </c>
      <c r="B10" s="270">
        <v>6172</v>
      </c>
      <c r="C10" s="91" t="s">
        <v>117</v>
      </c>
      <c r="D10" s="270">
        <v>6236141</v>
      </c>
      <c r="E10" s="270">
        <v>2425455</v>
      </c>
      <c r="F10" s="270">
        <v>0</v>
      </c>
      <c r="G10" s="270">
        <v>0</v>
      </c>
      <c r="H10" s="270">
        <f t="shared" si="0"/>
        <v>8661596</v>
      </c>
      <c r="I10" s="270">
        <v>85177</v>
      </c>
      <c r="J10" s="270">
        <v>0</v>
      </c>
      <c r="K10" s="270">
        <f t="shared" si="1"/>
        <v>8746773</v>
      </c>
      <c r="L10" s="270">
        <v>7783337</v>
      </c>
      <c r="M10" s="270">
        <v>0</v>
      </c>
      <c r="N10" s="270">
        <v>0</v>
      </c>
      <c r="O10" s="270">
        <v>0</v>
      </c>
      <c r="P10" s="91">
        <v>3</v>
      </c>
    </row>
    <row r="11" spans="1:17" x14ac:dyDescent="0.2">
      <c r="A11" s="91">
        <v>4</v>
      </c>
      <c r="B11" s="270">
        <v>4185</v>
      </c>
      <c r="C11" s="91" t="s">
        <v>201</v>
      </c>
      <c r="D11" s="270">
        <v>2760175</v>
      </c>
      <c r="E11" s="270">
        <v>934444</v>
      </c>
      <c r="F11" s="270">
        <v>9467</v>
      </c>
      <c r="G11" s="270">
        <v>0</v>
      </c>
      <c r="H11" s="270">
        <f t="shared" si="0"/>
        <v>3704086</v>
      </c>
      <c r="I11" s="270">
        <v>82932</v>
      </c>
      <c r="J11" s="270">
        <v>0</v>
      </c>
      <c r="K11" s="270">
        <f t="shared" si="1"/>
        <v>3787018</v>
      </c>
      <c r="L11" s="270">
        <v>2874813</v>
      </c>
      <c r="M11" s="270">
        <v>0</v>
      </c>
      <c r="N11" s="270">
        <v>121476</v>
      </c>
      <c r="O11" s="270">
        <v>0</v>
      </c>
      <c r="P11" s="91">
        <v>4</v>
      </c>
    </row>
    <row r="12" spans="1:17" x14ac:dyDescent="0.2">
      <c r="A12" s="91">
        <v>5</v>
      </c>
      <c r="B12" s="270">
        <v>5614</v>
      </c>
      <c r="C12" s="91" t="s">
        <v>202</v>
      </c>
      <c r="D12" s="270">
        <v>3050096</v>
      </c>
      <c r="E12" s="270">
        <v>2785662</v>
      </c>
      <c r="F12" s="270">
        <v>10638</v>
      </c>
      <c r="G12" s="270">
        <v>288037</v>
      </c>
      <c r="H12" s="270">
        <f t="shared" si="0"/>
        <v>6134433</v>
      </c>
      <c r="I12" s="270">
        <v>24680</v>
      </c>
      <c r="J12" s="270">
        <v>630000</v>
      </c>
      <c r="K12" s="270">
        <f t="shared" si="1"/>
        <v>6789113</v>
      </c>
      <c r="L12" s="270">
        <v>6579209</v>
      </c>
      <c r="M12" s="270">
        <v>0</v>
      </c>
      <c r="N12" s="270">
        <v>154505</v>
      </c>
      <c r="O12" s="270">
        <v>0</v>
      </c>
      <c r="P12" s="91">
        <v>5</v>
      </c>
    </row>
    <row r="13" spans="1:17" x14ac:dyDescent="0.2">
      <c r="A13" s="91">
        <v>6</v>
      </c>
      <c r="B13" s="270">
        <v>42620</v>
      </c>
      <c r="C13" s="91" t="s">
        <v>203</v>
      </c>
      <c r="D13" s="270">
        <v>26110865</v>
      </c>
      <c r="E13" s="270">
        <v>5792249</v>
      </c>
      <c r="F13" s="270">
        <v>0</v>
      </c>
      <c r="G13" s="270">
        <v>643420</v>
      </c>
      <c r="H13" s="270">
        <f t="shared" si="0"/>
        <v>32546534</v>
      </c>
      <c r="I13" s="270">
        <v>0</v>
      </c>
      <c r="J13" s="270">
        <v>266937</v>
      </c>
      <c r="K13" s="270">
        <f t="shared" si="1"/>
        <v>32813471</v>
      </c>
      <c r="L13" s="270">
        <v>27871518</v>
      </c>
      <c r="M13" s="270">
        <v>0</v>
      </c>
      <c r="N13" s="270">
        <v>2456757</v>
      </c>
      <c r="O13" s="270">
        <v>177521</v>
      </c>
      <c r="P13" s="91">
        <v>6</v>
      </c>
    </row>
    <row r="14" spans="1:17" x14ac:dyDescent="0.2">
      <c r="A14" s="91">
        <v>7</v>
      </c>
      <c r="B14" s="270">
        <v>3621</v>
      </c>
      <c r="C14" s="91" t="s">
        <v>204</v>
      </c>
      <c r="D14" s="270">
        <v>2733942</v>
      </c>
      <c r="E14" s="270">
        <v>1360404</v>
      </c>
      <c r="F14" s="270">
        <v>283688</v>
      </c>
      <c r="G14" s="270">
        <v>0</v>
      </c>
      <c r="H14" s="270">
        <f t="shared" si="0"/>
        <v>4378034</v>
      </c>
      <c r="I14" s="270">
        <v>0</v>
      </c>
      <c r="J14" s="270">
        <v>0</v>
      </c>
      <c r="K14" s="270">
        <f t="shared" si="1"/>
        <v>4378034</v>
      </c>
      <c r="L14" s="270">
        <v>4120825</v>
      </c>
      <c r="M14" s="270">
        <v>0</v>
      </c>
      <c r="N14" s="270">
        <v>0</v>
      </c>
      <c r="O14" s="270">
        <v>0</v>
      </c>
      <c r="P14" s="91">
        <v>7</v>
      </c>
    </row>
    <row r="15" spans="1:17" x14ac:dyDescent="0.2">
      <c r="A15" s="91">
        <v>8</v>
      </c>
      <c r="B15" s="270">
        <v>5444</v>
      </c>
      <c r="C15" s="91" t="s">
        <v>205</v>
      </c>
      <c r="D15" s="270">
        <v>4460903</v>
      </c>
      <c r="E15" s="270">
        <v>1357843</v>
      </c>
      <c r="F15" s="270">
        <v>97689</v>
      </c>
      <c r="G15" s="270">
        <v>0</v>
      </c>
      <c r="H15" s="270">
        <f t="shared" si="0"/>
        <v>5916435</v>
      </c>
      <c r="I15" s="270">
        <v>268625</v>
      </c>
      <c r="J15" s="270">
        <v>0</v>
      </c>
      <c r="K15" s="270">
        <f t="shared" si="1"/>
        <v>6185060</v>
      </c>
      <c r="L15" s="270">
        <v>5457488</v>
      </c>
      <c r="M15" s="270">
        <v>32810</v>
      </c>
      <c r="N15" s="270">
        <v>406464</v>
      </c>
      <c r="O15" s="270">
        <v>0</v>
      </c>
      <c r="P15" s="91">
        <v>8</v>
      </c>
    </row>
    <row r="16" spans="1:17" x14ac:dyDescent="0.2">
      <c r="A16" s="91">
        <v>9</v>
      </c>
      <c r="B16" s="270">
        <v>5644</v>
      </c>
      <c r="C16" s="91" t="s">
        <v>206</v>
      </c>
      <c r="D16" s="270">
        <v>3174792</v>
      </c>
      <c r="E16" s="270">
        <v>874159</v>
      </c>
      <c r="F16" s="270">
        <v>264351</v>
      </c>
      <c r="G16" s="270">
        <v>0</v>
      </c>
      <c r="H16" s="270">
        <f t="shared" si="0"/>
        <v>4313302</v>
      </c>
      <c r="I16" s="270">
        <v>0</v>
      </c>
      <c r="J16" s="270">
        <v>841971</v>
      </c>
      <c r="K16" s="270">
        <f t="shared" si="1"/>
        <v>5155273</v>
      </c>
      <c r="L16" s="270">
        <v>4953328</v>
      </c>
      <c r="M16" s="270">
        <v>0</v>
      </c>
      <c r="N16" s="270">
        <v>288100</v>
      </c>
      <c r="O16" s="270">
        <v>0</v>
      </c>
      <c r="P16" s="91">
        <v>9</v>
      </c>
    </row>
    <row r="17" spans="1:16" x14ac:dyDescent="0.2">
      <c r="A17" s="91">
        <v>10</v>
      </c>
      <c r="B17" s="270">
        <v>3691</v>
      </c>
      <c r="C17" s="91" t="s">
        <v>207</v>
      </c>
      <c r="D17" s="270">
        <v>1361081</v>
      </c>
      <c r="E17" s="270">
        <v>610980</v>
      </c>
      <c r="F17" s="270">
        <v>4644</v>
      </c>
      <c r="G17" s="270">
        <v>0</v>
      </c>
      <c r="H17" s="270">
        <f t="shared" si="0"/>
        <v>1976705</v>
      </c>
      <c r="I17" s="270">
        <v>0</v>
      </c>
      <c r="J17" s="270">
        <v>323376</v>
      </c>
      <c r="K17" s="270">
        <f t="shared" si="1"/>
        <v>2300081</v>
      </c>
      <c r="L17" s="270">
        <v>1531953</v>
      </c>
      <c r="M17" s="270">
        <v>0</v>
      </c>
      <c r="N17" s="270">
        <v>0</v>
      </c>
      <c r="O17" s="270">
        <v>197430</v>
      </c>
      <c r="P17" s="91">
        <v>10</v>
      </c>
    </row>
    <row r="18" spans="1:16" x14ac:dyDescent="0.2">
      <c r="A18" s="91">
        <v>11</v>
      </c>
      <c r="B18" s="270">
        <v>21041</v>
      </c>
      <c r="C18" s="91" t="s">
        <v>208</v>
      </c>
      <c r="D18" s="270">
        <v>27640512</v>
      </c>
      <c r="E18" s="270">
        <v>5793829</v>
      </c>
      <c r="F18" s="270">
        <v>1533839</v>
      </c>
      <c r="G18" s="270">
        <v>186368</v>
      </c>
      <c r="H18" s="270">
        <f t="shared" si="0"/>
        <v>35154548</v>
      </c>
      <c r="I18" s="270">
        <v>0</v>
      </c>
      <c r="J18" s="270">
        <v>0</v>
      </c>
      <c r="K18" s="270">
        <f t="shared" si="1"/>
        <v>35154548</v>
      </c>
      <c r="L18" s="270">
        <v>26010831</v>
      </c>
      <c r="M18" s="270">
        <v>849545</v>
      </c>
      <c r="N18" s="270">
        <v>1021363</v>
      </c>
      <c r="O18" s="270">
        <v>0</v>
      </c>
      <c r="P18" s="91">
        <v>11</v>
      </c>
    </row>
    <row r="19" spans="1:16" x14ac:dyDescent="0.2">
      <c r="A19" s="91">
        <v>12</v>
      </c>
      <c r="B19" s="270">
        <v>3884</v>
      </c>
      <c r="C19" s="93" t="s">
        <v>209</v>
      </c>
      <c r="D19" s="270">
        <v>1764791</v>
      </c>
      <c r="E19" s="270">
        <v>1304877</v>
      </c>
      <c r="F19" s="270">
        <v>297044</v>
      </c>
      <c r="G19" s="270">
        <v>0</v>
      </c>
      <c r="H19" s="270">
        <f t="shared" si="0"/>
        <v>3366712</v>
      </c>
      <c r="I19" s="270">
        <v>0</v>
      </c>
      <c r="J19" s="270">
        <v>0</v>
      </c>
      <c r="K19" s="270">
        <f t="shared" si="1"/>
        <v>3366712</v>
      </c>
      <c r="L19" s="270">
        <v>2916404</v>
      </c>
      <c r="M19" s="270">
        <v>0</v>
      </c>
      <c r="N19" s="270">
        <v>131507</v>
      </c>
      <c r="O19" s="270">
        <v>0</v>
      </c>
      <c r="P19" s="91">
        <v>12</v>
      </c>
    </row>
    <row r="20" spans="1:16" x14ac:dyDescent="0.2">
      <c r="A20" s="91">
        <v>13</v>
      </c>
      <c r="B20" s="270">
        <v>3542</v>
      </c>
      <c r="C20" s="91" t="s">
        <v>210</v>
      </c>
      <c r="D20" s="270">
        <v>5501697</v>
      </c>
      <c r="E20" s="270">
        <v>5070739</v>
      </c>
      <c r="F20" s="270">
        <v>1290529</v>
      </c>
      <c r="G20" s="270">
        <v>109391</v>
      </c>
      <c r="H20" s="270">
        <f t="shared" si="0"/>
        <v>11972356</v>
      </c>
      <c r="I20" s="270">
        <v>10605</v>
      </c>
      <c r="J20" s="270">
        <v>431000</v>
      </c>
      <c r="K20" s="270">
        <f t="shared" si="1"/>
        <v>12413961</v>
      </c>
      <c r="L20" s="270">
        <v>11801680</v>
      </c>
      <c r="M20" s="270">
        <v>0</v>
      </c>
      <c r="N20" s="270">
        <v>735439</v>
      </c>
      <c r="O20" s="270">
        <v>281000</v>
      </c>
      <c r="P20" s="91">
        <v>13</v>
      </c>
    </row>
    <row r="21" spans="1:16" x14ac:dyDescent="0.2">
      <c r="A21" s="91">
        <v>14</v>
      </c>
      <c r="B21" s="270">
        <v>16379</v>
      </c>
      <c r="C21" s="91" t="s">
        <v>131</v>
      </c>
      <c r="D21" s="270">
        <v>12225233</v>
      </c>
      <c r="E21" s="270">
        <v>2627634</v>
      </c>
      <c r="F21" s="270">
        <v>110586</v>
      </c>
      <c r="G21" s="270">
        <v>0</v>
      </c>
      <c r="H21" s="270">
        <f t="shared" si="0"/>
        <v>14963453</v>
      </c>
      <c r="I21" s="270">
        <v>0</v>
      </c>
      <c r="J21" s="270">
        <v>611435</v>
      </c>
      <c r="K21" s="270">
        <f t="shared" si="1"/>
        <v>15574888</v>
      </c>
      <c r="L21" s="270">
        <v>12884657</v>
      </c>
      <c r="M21" s="270">
        <v>404426</v>
      </c>
      <c r="N21" s="270">
        <v>1659591</v>
      </c>
      <c r="O21" s="270">
        <v>0</v>
      </c>
      <c r="P21" s="91">
        <v>14</v>
      </c>
    </row>
    <row r="22" spans="1:16" x14ac:dyDescent="0.2">
      <c r="A22" s="91">
        <v>15</v>
      </c>
      <c r="B22" s="270">
        <v>4961</v>
      </c>
      <c r="C22" s="91" t="s">
        <v>211</v>
      </c>
      <c r="D22" s="270">
        <v>3544947</v>
      </c>
      <c r="E22" s="270">
        <v>690008</v>
      </c>
      <c r="F22" s="270">
        <v>1791</v>
      </c>
      <c r="G22" s="270">
        <v>297675</v>
      </c>
      <c r="H22" s="270">
        <f t="shared" si="0"/>
        <v>4534421</v>
      </c>
      <c r="I22" s="270">
        <v>0</v>
      </c>
      <c r="J22" s="270">
        <v>0</v>
      </c>
      <c r="K22" s="270">
        <f t="shared" si="1"/>
        <v>4534421</v>
      </c>
      <c r="L22" s="270">
        <v>3786141</v>
      </c>
      <c r="M22" s="270">
        <v>0</v>
      </c>
      <c r="N22" s="270">
        <v>0</v>
      </c>
      <c r="O22" s="270">
        <v>0</v>
      </c>
      <c r="P22" s="91">
        <v>15</v>
      </c>
    </row>
    <row r="23" spans="1:16" x14ac:dyDescent="0.2">
      <c r="A23" s="91">
        <v>16</v>
      </c>
      <c r="B23" s="270">
        <v>8216</v>
      </c>
      <c r="C23" s="91" t="s">
        <v>212</v>
      </c>
      <c r="D23" s="270">
        <v>8309645</v>
      </c>
      <c r="E23" s="270">
        <v>2929217</v>
      </c>
      <c r="F23" s="270">
        <v>354520</v>
      </c>
      <c r="G23" s="270">
        <v>0</v>
      </c>
      <c r="H23" s="270">
        <f t="shared" si="0"/>
        <v>11593382</v>
      </c>
      <c r="I23" s="270">
        <v>0</v>
      </c>
      <c r="J23" s="270">
        <v>1259029</v>
      </c>
      <c r="K23" s="270">
        <f t="shared" si="1"/>
        <v>12852411</v>
      </c>
      <c r="L23" s="270">
        <v>10351485</v>
      </c>
      <c r="M23" s="270">
        <v>0</v>
      </c>
      <c r="N23" s="270">
        <v>1548182</v>
      </c>
      <c r="O23" s="270">
        <v>184627</v>
      </c>
      <c r="P23" s="91">
        <v>16</v>
      </c>
    </row>
    <row r="24" spans="1:16" x14ac:dyDescent="0.2">
      <c r="A24" s="91">
        <v>17</v>
      </c>
      <c r="B24" s="270">
        <v>14440</v>
      </c>
      <c r="C24" s="91" t="s">
        <v>213</v>
      </c>
      <c r="D24" s="270">
        <v>11880247</v>
      </c>
      <c r="E24" s="270">
        <v>7040058</v>
      </c>
      <c r="F24" s="270">
        <v>0</v>
      </c>
      <c r="G24" s="270">
        <v>0</v>
      </c>
      <c r="H24" s="270">
        <f t="shared" si="0"/>
        <v>18920305</v>
      </c>
      <c r="I24" s="270">
        <v>0</v>
      </c>
      <c r="J24" s="270">
        <v>3527035</v>
      </c>
      <c r="K24" s="270">
        <f t="shared" si="1"/>
        <v>22447340</v>
      </c>
      <c r="L24" s="270">
        <v>21504169</v>
      </c>
      <c r="M24" s="270">
        <v>0</v>
      </c>
      <c r="N24" s="270">
        <v>0</v>
      </c>
      <c r="O24" s="270">
        <v>0</v>
      </c>
      <c r="P24" s="91">
        <v>17</v>
      </c>
    </row>
    <row r="25" spans="1:16" x14ac:dyDescent="0.2">
      <c r="A25" s="91">
        <v>18</v>
      </c>
      <c r="B25" s="270">
        <v>23292</v>
      </c>
      <c r="C25" s="91" t="s">
        <v>214</v>
      </c>
      <c r="D25" s="270">
        <v>32589838</v>
      </c>
      <c r="E25" s="270">
        <v>4551270</v>
      </c>
      <c r="F25" s="270">
        <v>60831</v>
      </c>
      <c r="G25" s="270">
        <v>49747</v>
      </c>
      <c r="H25" s="270">
        <f t="shared" si="0"/>
        <v>37251686</v>
      </c>
      <c r="I25" s="270">
        <v>0</v>
      </c>
      <c r="J25" s="270">
        <v>0</v>
      </c>
      <c r="K25" s="270">
        <f t="shared" si="1"/>
        <v>37251686</v>
      </c>
      <c r="L25" s="270">
        <v>35183190</v>
      </c>
      <c r="M25" s="270">
        <v>602900</v>
      </c>
      <c r="N25" s="270">
        <v>1759540</v>
      </c>
      <c r="O25" s="270">
        <v>200000</v>
      </c>
      <c r="P25" s="91">
        <v>18</v>
      </c>
    </row>
    <row r="26" spans="1:16" x14ac:dyDescent="0.2">
      <c r="A26" s="91">
        <v>19</v>
      </c>
      <c r="B26" s="270">
        <v>42616</v>
      </c>
      <c r="C26" s="91" t="s">
        <v>215</v>
      </c>
      <c r="D26" s="270">
        <v>44112110</v>
      </c>
      <c r="E26" s="270">
        <v>9302008</v>
      </c>
      <c r="F26" s="270">
        <v>210533</v>
      </c>
      <c r="G26" s="270">
        <v>12149</v>
      </c>
      <c r="H26" s="270">
        <f t="shared" si="0"/>
        <v>53636800</v>
      </c>
      <c r="I26" s="270">
        <v>0</v>
      </c>
      <c r="J26" s="270">
        <v>3059596</v>
      </c>
      <c r="K26" s="270">
        <f t="shared" si="1"/>
        <v>56696396</v>
      </c>
      <c r="L26" s="270">
        <v>46220013</v>
      </c>
      <c r="M26" s="270">
        <v>657246</v>
      </c>
      <c r="N26" s="270">
        <v>0</v>
      </c>
      <c r="O26" s="270">
        <v>0</v>
      </c>
      <c r="P26" s="91">
        <v>19</v>
      </c>
    </row>
    <row r="27" spans="1:16" x14ac:dyDescent="0.2">
      <c r="A27" s="91">
        <v>20</v>
      </c>
      <c r="B27" s="270">
        <v>4895</v>
      </c>
      <c r="C27" s="91" t="s">
        <v>216</v>
      </c>
      <c r="D27" s="270">
        <v>3896014</v>
      </c>
      <c r="E27" s="270">
        <v>1424657</v>
      </c>
      <c r="F27" s="270">
        <v>10306</v>
      </c>
      <c r="G27" s="270">
        <v>0</v>
      </c>
      <c r="H27" s="270">
        <f t="shared" si="0"/>
        <v>5330977</v>
      </c>
      <c r="I27" s="270">
        <v>133798</v>
      </c>
      <c r="J27" s="270">
        <v>0</v>
      </c>
      <c r="K27" s="270">
        <f t="shared" si="1"/>
        <v>5464775</v>
      </c>
      <c r="L27" s="270">
        <v>5002245</v>
      </c>
      <c r="M27" s="270">
        <v>0</v>
      </c>
      <c r="N27" s="270">
        <v>259611</v>
      </c>
      <c r="O27" s="270">
        <v>0</v>
      </c>
      <c r="P27" s="91">
        <v>20</v>
      </c>
    </row>
    <row r="28" spans="1:16" x14ac:dyDescent="0.2">
      <c r="A28" s="91">
        <v>21</v>
      </c>
      <c r="B28" s="270">
        <v>5968</v>
      </c>
      <c r="C28" s="91" t="s">
        <v>217</v>
      </c>
      <c r="D28" s="270">
        <v>4675039</v>
      </c>
      <c r="E28" s="270">
        <v>1894246</v>
      </c>
      <c r="F28" s="270">
        <v>175172</v>
      </c>
      <c r="G28" s="270">
        <v>0</v>
      </c>
      <c r="H28" s="270">
        <f t="shared" si="0"/>
        <v>6744457</v>
      </c>
      <c r="I28" s="270">
        <v>105646</v>
      </c>
      <c r="J28" s="270">
        <v>0</v>
      </c>
      <c r="K28" s="270">
        <f t="shared" si="1"/>
        <v>6850103</v>
      </c>
      <c r="L28" s="270">
        <v>7549355</v>
      </c>
      <c r="M28" s="270">
        <v>406044</v>
      </c>
      <c r="N28" s="270">
        <v>242826</v>
      </c>
      <c r="O28" s="270">
        <v>0</v>
      </c>
      <c r="P28" s="91">
        <v>21</v>
      </c>
    </row>
    <row r="29" spans="1:16" x14ac:dyDescent="0.2">
      <c r="A29" s="91">
        <v>22</v>
      </c>
      <c r="B29" s="270">
        <v>4721</v>
      </c>
      <c r="C29" s="93" t="s">
        <v>171</v>
      </c>
      <c r="D29" s="270">
        <v>3263346</v>
      </c>
      <c r="E29" s="270">
        <v>1379981</v>
      </c>
      <c r="F29" s="270">
        <v>0</v>
      </c>
      <c r="G29" s="270">
        <v>0</v>
      </c>
      <c r="H29" s="270">
        <f t="shared" si="0"/>
        <v>4643327</v>
      </c>
      <c r="I29" s="270">
        <v>0</v>
      </c>
      <c r="J29" s="270">
        <v>0</v>
      </c>
      <c r="K29" s="270">
        <f t="shared" si="1"/>
        <v>4643327</v>
      </c>
      <c r="L29" s="270">
        <v>3989742</v>
      </c>
      <c r="M29" s="270">
        <v>0</v>
      </c>
      <c r="N29" s="270">
        <v>0</v>
      </c>
      <c r="O29" s="270">
        <v>0</v>
      </c>
      <c r="P29" s="91">
        <v>22</v>
      </c>
    </row>
    <row r="30" spans="1:16" x14ac:dyDescent="0.2">
      <c r="A30" s="91">
        <v>23</v>
      </c>
      <c r="B30" s="270">
        <v>9086</v>
      </c>
      <c r="C30" s="91" t="s">
        <v>179</v>
      </c>
      <c r="D30" s="270">
        <v>5497873</v>
      </c>
      <c r="E30" s="270">
        <v>2968021</v>
      </c>
      <c r="F30" s="270">
        <v>461862</v>
      </c>
      <c r="G30" s="270">
        <v>0</v>
      </c>
      <c r="H30" s="270">
        <f t="shared" si="0"/>
        <v>8927756</v>
      </c>
      <c r="I30" s="270">
        <v>344606</v>
      </c>
      <c r="J30" s="270">
        <v>196336</v>
      </c>
      <c r="K30" s="270">
        <f t="shared" si="1"/>
        <v>9468698</v>
      </c>
      <c r="L30" s="270">
        <v>8943311</v>
      </c>
      <c r="M30" s="270">
        <v>262665</v>
      </c>
      <c r="N30" s="270">
        <v>778891</v>
      </c>
      <c r="O30" s="270">
        <v>0</v>
      </c>
      <c r="P30" s="91">
        <v>23</v>
      </c>
    </row>
    <row r="31" spans="1:16" x14ac:dyDescent="0.2">
      <c r="A31" s="91">
        <v>24</v>
      </c>
      <c r="B31" s="270">
        <v>7727</v>
      </c>
      <c r="C31" s="105" t="s">
        <v>218</v>
      </c>
      <c r="D31" s="270">
        <v>9064528</v>
      </c>
      <c r="E31" s="270">
        <v>1180119</v>
      </c>
      <c r="F31" s="270">
        <v>131345</v>
      </c>
      <c r="G31" s="270">
        <v>27331</v>
      </c>
      <c r="H31" s="270">
        <f t="shared" si="0"/>
        <v>10403323</v>
      </c>
      <c r="I31" s="270">
        <v>0</v>
      </c>
      <c r="J31" s="270">
        <v>1157162</v>
      </c>
      <c r="K31" s="270">
        <f t="shared" si="1"/>
        <v>11560485</v>
      </c>
      <c r="L31" s="270">
        <v>8577282</v>
      </c>
      <c r="M31" s="270">
        <v>180000</v>
      </c>
      <c r="N31" s="270">
        <v>0</v>
      </c>
      <c r="O31" s="270">
        <v>0</v>
      </c>
      <c r="P31" s="91">
        <v>24</v>
      </c>
    </row>
    <row r="32" spans="1:16" x14ac:dyDescent="0.2">
      <c r="A32" s="91">
        <v>25</v>
      </c>
      <c r="B32" s="270">
        <v>5823</v>
      </c>
      <c r="C32" s="91" t="s">
        <v>219</v>
      </c>
      <c r="D32" s="270">
        <v>3616134</v>
      </c>
      <c r="E32" s="270">
        <v>1031289</v>
      </c>
      <c r="F32" s="270">
        <v>89842</v>
      </c>
      <c r="G32" s="270">
        <v>0</v>
      </c>
      <c r="H32" s="270">
        <f t="shared" si="0"/>
        <v>4737265</v>
      </c>
      <c r="I32" s="270">
        <v>0</v>
      </c>
      <c r="J32" s="270">
        <v>0</v>
      </c>
      <c r="K32" s="270">
        <f t="shared" si="1"/>
        <v>4737265</v>
      </c>
      <c r="L32" s="270">
        <v>4446696</v>
      </c>
      <c r="M32" s="270">
        <v>459647</v>
      </c>
      <c r="N32" s="270">
        <v>92806</v>
      </c>
      <c r="O32" s="270">
        <v>0</v>
      </c>
      <c r="P32" s="91">
        <v>25</v>
      </c>
    </row>
    <row r="33" spans="1:16" x14ac:dyDescent="0.2">
      <c r="A33" s="91">
        <v>26</v>
      </c>
      <c r="B33" s="270">
        <v>4799</v>
      </c>
      <c r="C33" s="91" t="s">
        <v>220</v>
      </c>
      <c r="D33" s="270">
        <v>5457025</v>
      </c>
      <c r="E33" s="270">
        <v>1798862</v>
      </c>
      <c r="F33" s="270">
        <v>8779</v>
      </c>
      <c r="G33" s="270">
        <v>0</v>
      </c>
      <c r="H33" s="270">
        <f t="shared" si="0"/>
        <v>7264666</v>
      </c>
      <c r="I33" s="270">
        <v>0</v>
      </c>
      <c r="J33" s="270">
        <v>1281670</v>
      </c>
      <c r="K33" s="270">
        <f t="shared" si="1"/>
        <v>8546336</v>
      </c>
      <c r="L33" s="270">
        <v>7802834</v>
      </c>
      <c r="M33" s="270">
        <v>0</v>
      </c>
      <c r="N33" s="270">
        <v>0</v>
      </c>
      <c r="O33" s="270">
        <v>0</v>
      </c>
      <c r="P33" s="91">
        <v>26</v>
      </c>
    </row>
    <row r="34" spans="1:16" x14ac:dyDescent="0.2">
      <c r="A34" s="91">
        <v>27</v>
      </c>
      <c r="B34" s="270">
        <v>8089</v>
      </c>
      <c r="C34" s="91" t="s">
        <v>221</v>
      </c>
      <c r="D34" s="270">
        <v>7202595</v>
      </c>
      <c r="E34" s="270">
        <v>1897541</v>
      </c>
      <c r="F34" s="270">
        <v>564799</v>
      </c>
      <c r="G34" s="270">
        <v>0</v>
      </c>
      <c r="H34" s="270">
        <f t="shared" si="0"/>
        <v>9664935</v>
      </c>
      <c r="I34" s="270">
        <v>0</v>
      </c>
      <c r="J34" s="270">
        <v>0</v>
      </c>
      <c r="K34" s="270">
        <f t="shared" si="1"/>
        <v>9664935</v>
      </c>
      <c r="L34" s="270">
        <v>9069390</v>
      </c>
      <c r="M34" s="270">
        <v>319452</v>
      </c>
      <c r="N34" s="270">
        <v>141167</v>
      </c>
      <c r="O34" s="270">
        <v>0</v>
      </c>
      <c r="P34" s="91">
        <v>27</v>
      </c>
    </row>
    <row r="35" spans="1:16" x14ac:dyDescent="0.2">
      <c r="A35" s="91">
        <v>28</v>
      </c>
      <c r="B35" s="270">
        <v>8142</v>
      </c>
      <c r="C35" s="91" t="s">
        <v>222</v>
      </c>
      <c r="D35" s="270">
        <v>6285172</v>
      </c>
      <c r="E35" s="270">
        <v>4816130</v>
      </c>
      <c r="F35" s="270">
        <v>20863</v>
      </c>
      <c r="G35" s="270">
        <v>0</v>
      </c>
      <c r="H35" s="270">
        <f t="shared" si="0"/>
        <v>11122165</v>
      </c>
      <c r="I35" s="270">
        <v>0</v>
      </c>
      <c r="J35" s="270">
        <v>0</v>
      </c>
      <c r="K35" s="270">
        <f t="shared" si="1"/>
        <v>11122165</v>
      </c>
      <c r="L35" s="270">
        <v>9919974</v>
      </c>
      <c r="M35" s="270">
        <v>0</v>
      </c>
      <c r="N35" s="270">
        <v>0</v>
      </c>
      <c r="O35" s="270">
        <v>0</v>
      </c>
      <c r="P35" s="91">
        <v>28</v>
      </c>
    </row>
    <row r="36" spans="1:16" x14ac:dyDescent="0.2">
      <c r="A36" s="91">
        <v>29</v>
      </c>
      <c r="B36" s="270">
        <v>4650</v>
      </c>
      <c r="C36" s="91" t="s">
        <v>223</v>
      </c>
      <c r="D36" s="270">
        <v>7574476</v>
      </c>
      <c r="E36" s="270">
        <v>1841126</v>
      </c>
      <c r="F36" s="270">
        <v>8964</v>
      </c>
      <c r="G36" s="270">
        <v>0</v>
      </c>
      <c r="H36" s="270">
        <f t="shared" si="0"/>
        <v>9424566</v>
      </c>
      <c r="I36" s="270">
        <v>0</v>
      </c>
      <c r="J36" s="270">
        <v>362398</v>
      </c>
      <c r="K36" s="270">
        <f t="shared" si="1"/>
        <v>9786964</v>
      </c>
      <c r="L36" s="270">
        <v>7537245</v>
      </c>
      <c r="M36" s="270">
        <v>68617</v>
      </c>
      <c r="N36" s="270">
        <v>0</v>
      </c>
      <c r="O36" s="270">
        <v>0</v>
      </c>
      <c r="P36" s="91">
        <v>29</v>
      </c>
    </row>
    <row r="37" spans="1:16" x14ac:dyDescent="0.2">
      <c r="A37" s="91">
        <v>30</v>
      </c>
      <c r="B37" s="270">
        <v>6398</v>
      </c>
      <c r="C37" s="91" t="s">
        <v>224</v>
      </c>
      <c r="D37" s="270">
        <v>4143131</v>
      </c>
      <c r="E37" s="270">
        <v>506490</v>
      </c>
      <c r="F37" s="270">
        <v>6904</v>
      </c>
      <c r="G37" s="270">
        <v>0</v>
      </c>
      <c r="H37" s="270">
        <f t="shared" si="0"/>
        <v>4656525</v>
      </c>
      <c r="I37" s="270">
        <v>75339</v>
      </c>
      <c r="J37" s="270">
        <v>0</v>
      </c>
      <c r="K37" s="270">
        <f t="shared" si="1"/>
        <v>4731864</v>
      </c>
      <c r="L37" s="270">
        <v>3918324</v>
      </c>
      <c r="M37" s="270">
        <v>1136277</v>
      </c>
      <c r="N37" s="270">
        <v>280819</v>
      </c>
      <c r="O37" s="270">
        <v>0</v>
      </c>
      <c r="P37" s="91">
        <v>30</v>
      </c>
    </row>
    <row r="38" spans="1:16" x14ac:dyDescent="0.2">
      <c r="A38" s="91">
        <v>31</v>
      </c>
      <c r="B38" s="270">
        <v>4627</v>
      </c>
      <c r="C38" s="91" t="s">
        <v>192</v>
      </c>
      <c r="D38" s="270">
        <v>3388579</v>
      </c>
      <c r="E38" s="270">
        <v>1335478</v>
      </c>
      <c r="F38" s="270">
        <v>30145</v>
      </c>
      <c r="G38" s="270">
        <v>0</v>
      </c>
      <c r="H38" s="270">
        <f t="shared" si="0"/>
        <v>4754202</v>
      </c>
      <c r="I38" s="270">
        <v>29000</v>
      </c>
      <c r="J38" s="270">
        <v>0</v>
      </c>
      <c r="K38" s="270">
        <f t="shared" si="1"/>
        <v>4783202</v>
      </c>
      <c r="L38" s="270">
        <v>4952980</v>
      </c>
      <c r="M38" s="270">
        <v>10513</v>
      </c>
      <c r="N38" s="270">
        <v>136132</v>
      </c>
      <c r="O38" s="270">
        <v>0</v>
      </c>
      <c r="P38" s="91">
        <v>31</v>
      </c>
    </row>
    <row r="39" spans="1:16" x14ac:dyDescent="0.2">
      <c r="A39" s="91">
        <v>32</v>
      </c>
      <c r="B39" s="270">
        <v>15687</v>
      </c>
      <c r="C39" s="91" t="s">
        <v>225</v>
      </c>
      <c r="D39" s="270">
        <v>23635660</v>
      </c>
      <c r="E39" s="270">
        <v>3268326</v>
      </c>
      <c r="F39" s="270">
        <v>33171</v>
      </c>
      <c r="G39" s="270">
        <v>81922</v>
      </c>
      <c r="H39" s="270">
        <f t="shared" si="0"/>
        <v>27019079</v>
      </c>
      <c r="I39" s="270">
        <v>518000</v>
      </c>
      <c r="J39" s="270">
        <v>1918605</v>
      </c>
      <c r="K39" s="270">
        <f t="shared" si="1"/>
        <v>29455684</v>
      </c>
      <c r="L39" s="270">
        <v>23532594</v>
      </c>
      <c r="M39" s="270">
        <v>1520023</v>
      </c>
      <c r="N39" s="270">
        <v>0</v>
      </c>
      <c r="O39" s="270">
        <v>689749</v>
      </c>
      <c r="P39" s="91">
        <v>32</v>
      </c>
    </row>
    <row r="40" spans="1:16" x14ac:dyDescent="0.2">
      <c r="A40" s="91">
        <v>33</v>
      </c>
      <c r="B40" s="270">
        <v>8098</v>
      </c>
      <c r="C40" s="91" t="s">
        <v>226</v>
      </c>
      <c r="D40" s="270">
        <v>6074740</v>
      </c>
      <c r="E40" s="270">
        <v>2413731</v>
      </c>
      <c r="F40" s="270">
        <v>265614</v>
      </c>
      <c r="G40" s="270">
        <v>0</v>
      </c>
      <c r="H40" s="270">
        <f t="shared" si="0"/>
        <v>8754085</v>
      </c>
      <c r="I40" s="270">
        <v>80430</v>
      </c>
      <c r="J40" s="270">
        <v>0</v>
      </c>
      <c r="K40" s="270">
        <f t="shared" si="1"/>
        <v>8834515</v>
      </c>
      <c r="L40" s="270">
        <v>8517150</v>
      </c>
      <c r="M40" s="270">
        <v>0</v>
      </c>
      <c r="N40" s="270">
        <v>627163</v>
      </c>
      <c r="O40" s="270">
        <v>0</v>
      </c>
      <c r="P40" s="91">
        <v>33</v>
      </c>
    </row>
    <row r="41" spans="1:16" x14ac:dyDescent="0.2">
      <c r="A41" s="91">
        <v>34</v>
      </c>
      <c r="B41" s="270">
        <v>9611</v>
      </c>
      <c r="C41" s="91" t="s">
        <v>227</v>
      </c>
      <c r="D41" s="270">
        <v>10116838</v>
      </c>
      <c r="E41" s="270">
        <v>2993657</v>
      </c>
      <c r="F41" s="270">
        <v>393976</v>
      </c>
      <c r="G41" s="270">
        <v>0</v>
      </c>
      <c r="H41" s="270">
        <f t="shared" si="0"/>
        <v>13504471</v>
      </c>
      <c r="I41" s="270">
        <v>0</v>
      </c>
      <c r="J41" s="270">
        <v>0</v>
      </c>
      <c r="K41" s="270">
        <f t="shared" si="1"/>
        <v>13504471</v>
      </c>
      <c r="L41" s="270">
        <v>12222882</v>
      </c>
      <c r="M41" s="270">
        <v>333333</v>
      </c>
      <c r="N41" s="270">
        <v>636590</v>
      </c>
      <c r="O41" s="270">
        <v>55690</v>
      </c>
      <c r="P41" s="91">
        <v>34</v>
      </c>
    </row>
    <row r="42" spans="1:16" x14ac:dyDescent="0.2">
      <c r="A42" s="91">
        <v>35</v>
      </c>
      <c r="B42" s="270">
        <v>3306</v>
      </c>
      <c r="C42" s="91" t="s">
        <v>228</v>
      </c>
      <c r="D42" s="270">
        <v>7816344</v>
      </c>
      <c r="E42" s="270">
        <v>5649866</v>
      </c>
      <c r="F42" s="270">
        <v>407283</v>
      </c>
      <c r="G42" s="270">
        <v>0</v>
      </c>
      <c r="H42" s="270">
        <f t="shared" si="0"/>
        <v>13873493</v>
      </c>
      <c r="I42" s="270">
        <v>0</v>
      </c>
      <c r="J42" s="270">
        <v>0</v>
      </c>
      <c r="K42" s="270">
        <f t="shared" si="1"/>
        <v>13873493</v>
      </c>
      <c r="L42" s="270">
        <v>13242550</v>
      </c>
      <c r="M42" s="270">
        <v>0</v>
      </c>
      <c r="N42" s="270">
        <v>627992</v>
      </c>
      <c r="O42" s="270">
        <v>0</v>
      </c>
      <c r="P42" s="91">
        <v>35</v>
      </c>
    </row>
    <row r="43" spans="1:16" x14ac:dyDescent="0.2">
      <c r="A43" s="91">
        <v>36</v>
      </c>
      <c r="B43" s="270">
        <v>3286</v>
      </c>
      <c r="C43" s="91" t="s">
        <v>196</v>
      </c>
      <c r="D43" s="270">
        <v>3437198</v>
      </c>
      <c r="E43" s="270">
        <v>799340</v>
      </c>
      <c r="F43" s="270">
        <v>29424</v>
      </c>
      <c r="G43" s="270">
        <v>0</v>
      </c>
      <c r="H43" s="270">
        <f>(D43+E43+F43+G43)</f>
        <v>4265962</v>
      </c>
      <c r="I43" s="270">
        <v>0</v>
      </c>
      <c r="J43" s="270">
        <v>0</v>
      </c>
      <c r="K43" s="270">
        <f>(H43+I43+J43)</f>
        <v>4265962</v>
      </c>
      <c r="L43" s="270">
        <v>2989865</v>
      </c>
      <c r="M43" s="270">
        <v>446888</v>
      </c>
      <c r="N43" s="270">
        <v>0</v>
      </c>
      <c r="O43" s="270">
        <v>595608</v>
      </c>
      <c r="P43" s="91">
        <v>36</v>
      </c>
    </row>
    <row r="44" spans="1:16" x14ac:dyDescent="0.2">
      <c r="A44" s="91">
        <v>37</v>
      </c>
      <c r="B44" s="270">
        <v>5097</v>
      </c>
      <c r="C44" s="91" t="s">
        <v>229</v>
      </c>
      <c r="D44" s="270">
        <v>4338579</v>
      </c>
      <c r="E44" s="270">
        <v>1183323</v>
      </c>
      <c r="F44" s="270">
        <v>11976</v>
      </c>
      <c r="G44" s="270">
        <v>0</v>
      </c>
      <c r="H44" s="270">
        <f>(D44+E44+F44+G44)</f>
        <v>5533878</v>
      </c>
      <c r="I44" s="270">
        <v>0</v>
      </c>
      <c r="J44" s="270">
        <v>0</v>
      </c>
      <c r="K44" s="270">
        <f>(H44+I44+J44)</f>
        <v>5533878</v>
      </c>
      <c r="L44" s="270">
        <v>4732299</v>
      </c>
      <c r="M44" s="270">
        <v>143156</v>
      </c>
      <c r="N44" s="270">
        <v>136912</v>
      </c>
      <c r="O44" s="270">
        <v>0</v>
      </c>
      <c r="P44" s="91">
        <v>36</v>
      </c>
    </row>
    <row r="45" spans="1:16" x14ac:dyDescent="0.2">
      <c r="A45" s="106">
        <v>38</v>
      </c>
      <c r="B45" s="270">
        <v>8211</v>
      </c>
      <c r="C45" s="93" t="s">
        <v>230</v>
      </c>
      <c r="D45" s="271">
        <v>11279678</v>
      </c>
      <c r="E45" s="271">
        <v>3433887</v>
      </c>
      <c r="F45" s="271">
        <v>1153973</v>
      </c>
      <c r="G45" s="271">
        <v>9035</v>
      </c>
      <c r="H45" s="271">
        <f t="shared" si="0"/>
        <v>15876573</v>
      </c>
      <c r="I45" s="271">
        <v>52845</v>
      </c>
      <c r="J45" s="271">
        <v>0</v>
      </c>
      <c r="K45" s="271">
        <f t="shared" si="1"/>
        <v>15929418</v>
      </c>
      <c r="L45" s="271">
        <v>17823641</v>
      </c>
      <c r="M45" s="271">
        <v>0</v>
      </c>
      <c r="N45" s="271">
        <v>973105</v>
      </c>
      <c r="O45" s="271">
        <v>0</v>
      </c>
      <c r="P45" s="106">
        <v>38</v>
      </c>
    </row>
    <row r="46" spans="1:16" x14ac:dyDescent="0.2">
      <c r="A46" s="106">
        <f>A45</f>
        <v>38</v>
      </c>
      <c r="B46" s="271">
        <f>SUM(B8:B45)</f>
        <v>358999</v>
      </c>
      <c r="C46" s="115" t="s">
        <v>107</v>
      </c>
      <c r="D46" s="272">
        <f t="shared" ref="D46:O46" si="2">SUM(D8:D45)</f>
        <v>344615715</v>
      </c>
      <c r="E46" s="272">
        <f t="shared" si="2"/>
        <v>102053072</v>
      </c>
      <c r="F46" s="272">
        <f t="shared" si="2"/>
        <v>8368258</v>
      </c>
      <c r="G46" s="272">
        <f t="shared" si="2"/>
        <v>1705075</v>
      </c>
      <c r="H46" s="272">
        <f t="shared" si="2"/>
        <v>456742120</v>
      </c>
      <c r="I46" s="272">
        <f t="shared" si="2"/>
        <v>1811683</v>
      </c>
      <c r="J46" s="272">
        <f t="shared" si="2"/>
        <v>15866550</v>
      </c>
      <c r="K46" s="272">
        <f t="shared" si="2"/>
        <v>474420353</v>
      </c>
      <c r="L46" s="272">
        <f t="shared" si="2"/>
        <v>416641588</v>
      </c>
      <c r="M46" s="272">
        <f t="shared" si="2"/>
        <v>7833542</v>
      </c>
      <c r="N46" s="272">
        <f t="shared" si="2"/>
        <v>15216938</v>
      </c>
      <c r="O46" s="272">
        <f t="shared" si="2"/>
        <v>2381625</v>
      </c>
      <c r="P46" s="106">
        <f>P45</f>
        <v>38</v>
      </c>
    </row>
    <row r="47" spans="1:16" x14ac:dyDescent="0.2">
      <c r="A47" s="92"/>
      <c r="B47" s="92"/>
      <c r="C47" s="91"/>
      <c r="D47" s="92"/>
      <c r="E47" s="92"/>
      <c r="F47" s="92"/>
      <c r="G47" s="92"/>
      <c r="H47" s="92"/>
      <c r="I47" s="92"/>
      <c r="J47" s="92"/>
      <c r="K47" s="92"/>
      <c r="L47" s="92"/>
      <c r="M47" s="92"/>
      <c r="N47" s="92"/>
      <c r="O47" s="92"/>
      <c r="P47" s="92"/>
    </row>
    <row r="48" spans="1:16" x14ac:dyDescent="0.2">
      <c r="A48" s="92"/>
      <c r="B48" s="92"/>
      <c r="C48" s="91"/>
      <c r="D48" s="92"/>
      <c r="E48" s="92"/>
      <c r="F48" s="92"/>
      <c r="G48" s="92"/>
      <c r="H48" s="92"/>
      <c r="I48" s="92"/>
      <c r="J48" s="92"/>
      <c r="K48" s="92"/>
      <c r="L48" s="92"/>
      <c r="M48" s="92"/>
      <c r="N48" s="92"/>
      <c r="O48" s="92"/>
      <c r="P48" s="92"/>
    </row>
  </sheetData>
  <printOptions gridLines="1"/>
  <pageMargins left="0.5" right="0.25" top="0.5" bottom="0.25" header="0.5" footer="0.5"/>
  <pageSetup paperSize="5"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zoomScaleNormal="100" workbookViewId="0"/>
  </sheetViews>
  <sheetFormatPr defaultRowHeight="11.25" x14ac:dyDescent="0.2"/>
  <cols>
    <col min="1" max="1" width="4.5" style="93" bestFit="1" customWidth="1"/>
    <col min="2" max="2" width="16" style="93" customWidth="1"/>
    <col min="3" max="3" width="16.1640625" style="93" bestFit="1" customWidth="1"/>
    <col min="4" max="4" width="7.6640625" style="93" bestFit="1" customWidth="1"/>
    <col min="5" max="5" width="14.5" style="93" customWidth="1"/>
    <col min="6" max="6" width="10.33203125" style="93" bestFit="1" customWidth="1"/>
    <col min="7" max="7" width="13.6640625" style="93" bestFit="1" customWidth="1"/>
    <col min="8" max="8" width="16.6640625" style="93" bestFit="1" customWidth="1"/>
    <col min="9" max="9" width="14.5" style="93" customWidth="1"/>
    <col min="10" max="10" width="14.83203125" style="93" customWidth="1"/>
    <col min="11" max="11" width="13" style="93" customWidth="1"/>
    <col min="12" max="12" width="13.83203125" style="93" customWidth="1"/>
    <col min="13" max="13" width="14.6640625" style="93" bestFit="1" customWidth="1"/>
    <col min="14" max="14" width="14.1640625" style="93" customWidth="1"/>
    <col min="15" max="15" width="12.5" style="93" bestFit="1" customWidth="1"/>
    <col min="16" max="16" width="13.33203125" style="93" customWidth="1"/>
    <col min="17" max="17" width="11.5" style="93" bestFit="1" customWidth="1"/>
    <col min="18" max="18" width="13.6640625" style="93" bestFit="1" customWidth="1"/>
    <col min="19" max="19" width="14.1640625" style="93" bestFit="1" customWidth="1"/>
    <col min="20" max="20" width="4.1640625" style="93" bestFit="1" customWidth="1"/>
    <col min="21" max="16384" width="9.33203125" style="93"/>
  </cols>
  <sheetData>
    <row r="1" spans="1:20" ht="12" x14ac:dyDescent="0.2">
      <c r="A1" s="90" t="s">
        <v>46</v>
      </c>
      <c r="B1" s="91"/>
      <c r="C1" s="91"/>
      <c r="D1" s="91"/>
      <c r="E1" s="91"/>
      <c r="F1" s="91"/>
      <c r="G1" s="91"/>
      <c r="H1" s="91"/>
      <c r="I1" s="91"/>
      <c r="J1" s="91"/>
      <c r="K1" s="91"/>
      <c r="L1" s="91"/>
      <c r="M1" s="91"/>
      <c r="N1" s="91"/>
      <c r="O1" s="91"/>
      <c r="P1" s="91"/>
      <c r="Q1" s="91"/>
      <c r="R1" s="91"/>
      <c r="S1" s="91"/>
      <c r="T1" s="115"/>
    </row>
    <row r="2" spans="1:20" ht="12" x14ac:dyDescent="0.2">
      <c r="A2" s="90" t="s">
        <v>375</v>
      </c>
      <c r="B2" s="90"/>
      <c r="C2" s="90"/>
      <c r="D2" s="90"/>
      <c r="E2" s="90"/>
      <c r="F2" s="90"/>
      <c r="G2" s="90"/>
      <c r="H2" s="90"/>
      <c r="I2" s="90"/>
      <c r="J2" s="90"/>
      <c r="K2" s="90"/>
      <c r="L2" s="90"/>
      <c r="M2" s="90"/>
      <c r="N2" s="90"/>
      <c r="O2" s="90"/>
      <c r="P2" s="90"/>
      <c r="Q2" s="90"/>
      <c r="R2" s="90"/>
      <c r="S2" s="90"/>
      <c r="T2" s="116"/>
    </row>
    <row r="3" spans="1:20" ht="12" x14ac:dyDescent="0.2">
      <c r="A3" s="117" t="s">
        <v>48</v>
      </c>
      <c r="B3" s="90"/>
      <c r="C3" s="90"/>
      <c r="D3" s="90"/>
      <c r="E3" s="90"/>
      <c r="F3" s="90"/>
      <c r="G3" s="90"/>
      <c r="H3" s="90"/>
      <c r="I3" s="90"/>
      <c r="J3" s="90"/>
      <c r="K3" s="90"/>
      <c r="L3" s="90"/>
      <c r="M3" s="118"/>
      <c r="N3" s="119"/>
      <c r="O3" s="90"/>
      <c r="P3" s="90"/>
      <c r="Q3" s="90"/>
      <c r="R3" s="90"/>
      <c r="S3" s="90"/>
      <c r="T3" s="118"/>
    </row>
    <row r="4" spans="1:20" x14ac:dyDescent="0.2">
      <c r="A4" s="91"/>
      <c r="B4" s="91"/>
      <c r="C4" s="91"/>
      <c r="D4" s="91"/>
      <c r="E4" s="120"/>
      <c r="F4" s="91"/>
      <c r="G4" s="91"/>
      <c r="H4" s="91"/>
      <c r="I4" s="91"/>
      <c r="J4" s="91"/>
      <c r="K4" s="91"/>
      <c r="L4" s="91"/>
      <c r="M4" s="91"/>
      <c r="N4" s="91"/>
      <c r="O4" s="91"/>
      <c r="P4" s="91"/>
      <c r="Q4" s="91"/>
      <c r="R4" s="91"/>
      <c r="S4" s="91"/>
      <c r="T4" s="115"/>
    </row>
    <row r="5" spans="1:20" x14ac:dyDescent="0.2">
      <c r="A5" s="91"/>
      <c r="B5" s="91"/>
      <c r="C5" s="121"/>
      <c r="D5" s="122"/>
      <c r="E5" s="122"/>
      <c r="F5" s="122"/>
      <c r="G5" s="97" t="s">
        <v>376</v>
      </c>
      <c r="H5" s="97"/>
      <c r="I5" s="97"/>
      <c r="J5" s="97"/>
      <c r="K5" s="97"/>
      <c r="L5" s="97"/>
      <c r="M5" s="91"/>
      <c r="N5" s="91"/>
      <c r="O5" s="91"/>
      <c r="P5" s="91"/>
      <c r="Q5" s="91"/>
      <c r="R5" s="91"/>
      <c r="S5" s="91"/>
      <c r="T5" s="115"/>
    </row>
    <row r="6" spans="1:20" ht="33.75" x14ac:dyDescent="0.2">
      <c r="A6" s="91"/>
      <c r="B6" s="91"/>
      <c r="C6" s="123" t="s">
        <v>377</v>
      </c>
      <c r="D6" s="97"/>
      <c r="E6" s="292" t="s">
        <v>378</v>
      </c>
      <c r="F6" s="292"/>
      <c r="G6" s="91"/>
      <c r="H6" s="97" t="s">
        <v>379</v>
      </c>
      <c r="I6" s="97"/>
      <c r="J6" s="97"/>
      <c r="K6" s="97"/>
      <c r="L6" s="91"/>
      <c r="M6" s="91"/>
      <c r="N6" s="97" t="s">
        <v>380</v>
      </c>
      <c r="O6" s="97"/>
      <c r="P6" s="97"/>
      <c r="Q6" s="97"/>
      <c r="R6" s="97"/>
      <c r="S6" s="91"/>
      <c r="T6" s="115"/>
    </row>
    <row r="7" spans="1:20" s="102" customFormat="1" ht="33.75" x14ac:dyDescent="0.2">
      <c r="A7" s="100" t="s">
        <v>55</v>
      </c>
      <c r="B7" s="100" t="s">
        <v>57</v>
      </c>
      <c r="C7" s="100" t="s">
        <v>381</v>
      </c>
      <c r="D7" s="100" t="s">
        <v>382</v>
      </c>
      <c r="E7" s="100" t="s">
        <v>381</v>
      </c>
      <c r="F7" s="100" t="s">
        <v>382</v>
      </c>
      <c r="G7" s="100" t="s">
        <v>383</v>
      </c>
      <c r="H7" s="100" t="s">
        <v>384</v>
      </c>
      <c r="I7" s="100" t="s">
        <v>385</v>
      </c>
      <c r="J7" s="100" t="s">
        <v>386</v>
      </c>
      <c r="K7" s="100" t="s">
        <v>252</v>
      </c>
      <c r="L7" s="100" t="s">
        <v>387</v>
      </c>
      <c r="M7" s="100" t="s">
        <v>388</v>
      </c>
      <c r="N7" s="100" t="s">
        <v>389</v>
      </c>
      <c r="O7" s="100" t="s">
        <v>390</v>
      </c>
      <c r="P7" s="100" t="s">
        <v>391</v>
      </c>
      <c r="Q7" s="100" t="s">
        <v>392</v>
      </c>
      <c r="R7" s="100" t="s">
        <v>393</v>
      </c>
      <c r="S7" s="100" t="s">
        <v>394</v>
      </c>
      <c r="T7" s="100" t="s">
        <v>395</v>
      </c>
    </row>
    <row r="8" spans="1:20" x14ac:dyDescent="0.2">
      <c r="A8" s="91">
        <v>1</v>
      </c>
      <c r="B8" s="91" t="s">
        <v>199</v>
      </c>
      <c r="C8" s="103">
        <v>0</v>
      </c>
      <c r="D8" s="103">
        <v>0</v>
      </c>
      <c r="E8" s="103">
        <v>0</v>
      </c>
      <c r="F8" s="103">
        <v>0</v>
      </c>
      <c r="G8" s="103">
        <v>3102474</v>
      </c>
      <c r="H8" s="103">
        <v>0</v>
      </c>
      <c r="I8" s="103">
        <v>0</v>
      </c>
      <c r="J8" s="103">
        <v>0</v>
      </c>
      <c r="K8" s="103">
        <v>0</v>
      </c>
      <c r="L8" s="103">
        <v>44762</v>
      </c>
      <c r="M8" s="103">
        <f t="shared" ref="M8:M45" si="0">SUM(G8:L8)</f>
        <v>3147236</v>
      </c>
      <c r="N8" s="103">
        <v>1969670</v>
      </c>
      <c r="O8" s="103">
        <v>666140</v>
      </c>
      <c r="P8" s="103">
        <v>25531</v>
      </c>
      <c r="Q8" s="103">
        <v>0</v>
      </c>
      <c r="R8" s="103">
        <f t="shared" ref="R8:R45" si="1">SUM(N8:Q8)</f>
        <v>2661341</v>
      </c>
      <c r="S8" s="103">
        <f t="shared" ref="S8:S45" si="2">(M8-R8)</f>
        <v>485895</v>
      </c>
      <c r="T8" s="115">
        <v>1</v>
      </c>
    </row>
    <row r="9" spans="1:20" x14ac:dyDescent="0.2">
      <c r="A9" s="91">
        <v>2</v>
      </c>
      <c r="B9" s="91" t="s">
        <v>200</v>
      </c>
      <c r="C9" s="104">
        <v>0</v>
      </c>
      <c r="D9" s="104">
        <v>0</v>
      </c>
      <c r="E9" s="104">
        <v>0</v>
      </c>
      <c r="F9" s="104">
        <v>0</v>
      </c>
      <c r="G9" s="104">
        <v>0</v>
      </c>
      <c r="H9" s="104">
        <v>0</v>
      </c>
      <c r="I9" s="104">
        <v>0</v>
      </c>
      <c r="J9" s="104">
        <v>0</v>
      </c>
      <c r="K9" s="104">
        <v>0</v>
      </c>
      <c r="L9" s="104">
        <v>0</v>
      </c>
      <c r="M9" s="104">
        <f t="shared" si="0"/>
        <v>0</v>
      </c>
      <c r="N9" s="104">
        <v>0</v>
      </c>
      <c r="O9" s="104">
        <v>0</v>
      </c>
      <c r="P9" s="104">
        <v>0</v>
      </c>
      <c r="Q9" s="104">
        <v>0</v>
      </c>
      <c r="R9" s="104">
        <f t="shared" si="1"/>
        <v>0</v>
      </c>
      <c r="S9" s="104">
        <f t="shared" si="2"/>
        <v>0</v>
      </c>
      <c r="T9" s="115">
        <v>2</v>
      </c>
    </row>
    <row r="10" spans="1:20" x14ac:dyDescent="0.2">
      <c r="A10" s="91">
        <v>3</v>
      </c>
      <c r="B10" s="91" t="s">
        <v>117</v>
      </c>
      <c r="C10" s="112">
        <v>0</v>
      </c>
      <c r="D10" s="104">
        <v>0</v>
      </c>
      <c r="E10" s="104">
        <v>0</v>
      </c>
      <c r="F10" s="104">
        <v>0</v>
      </c>
      <c r="G10" s="104">
        <v>24285460</v>
      </c>
      <c r="H10" s="104">
        <v>0</v>
      </c>
      <c r="I10" s="104">
        <v>0</v>
      </c>
      <c r="J10" s="104">
        <v>0</v>
      </c>
      <c r="K10" s="104">
        <v>0</v>
      </c>
      <c r="L10" s="104">
        <v>348194</v>
      </c>
      <c r="M10" s="104">
        <f t="shared" si="0"/>
        <v>24633654</v>
      </c>
      <c r="N10" s="104">
        <v>19019111</v>
      </c>
      <c r="O10" s="104">
        <v>825103</v>
      </c>
      <c r="P10" s="104">
        <v>401803</v>
      </c>
      <c r="Q10" s="104">
        <v>0</v>
      </c>
      <c r="R10" s="104">
        <f t="shared" si="1"/>
        <v>20246017</v>
      </c>
      <c r="S10" s="104">
        <f t="shared" si="2"/>
        <v>4387637</v>
      </c>
      <c r="T10" s="115">
        <v>3</v>
      </c>
    </row>
    <row r="11" spans="1:20" x14ac:dyDescent="0.2">
      <c r="A11" s="91">
        <v>4</v>
      </c>
      <c r="B11" s="91" t="s">
        <v>201</v>
      </c>
      <c r="C11" s="104">
        <v>0</v>
      </c>
      <c r="D11" s="104">
        <v>0</v>
      </c>
      <c r="E11" s="104">
        <v>0</v>
      </c>
      <c r="F11" s="104">
        <v>0</v>
      </c>
      <c r="G11" s="104">
        <v>3366746</v>
      </c>
      <c r="H11" s="104">
        <v>0</v>
      </c>
      <c r="I11" s="104">
        <v>0</v>
      </c>
      <c r="J11" s="104">
        <v>0</v>
      </c>
      <c r="K11" s="104">
        <v>0</v>
      </c>
      <c r="L11" s="104">
        <v>21075</v>
      </c>
      <c r="M11" s="104">
        <f t="shared" si="0"/>
        <v>3387821</v>
      </c>
      <c r="N11" s="104">
        <v>1527751</v>
      </c>
      <c r="O11" s="104">
        <v>1062167</v>
      </c>
      <c r="P11" s="104">
        <v>0</v>
      </c>
      <c r="Q11" s="104">
        <v>0</v>
      </c>
      <c r="R11" s="104">
        <f t="shared" si="1"/>
        <v>2589918</v>
      </c>
      <c r="S11" s="104">
        <f t="shared" si="2"/>
        <v>797903</v>
      </c>
      <c r="T11" s="115">
        <v>4</v>
      </c>
    </row>
    <row r="12" spans="1:20" x14ac:dyDescent="0.2">
      <c r="A12" s="91">
        <v>5</v>
      </c>
      <c r="B12" s="91" t="s">
        <v>202</v>
      </c>
      <c r="C12" s="104">
        <v>0</v>
      </c>
      <c r="D12" s="104">
        <v>0</v>
      </c>
      <c r="E12" s="104">
        <v>0</v>
      </c>
      <c r="F12" s="104">
        <v>0</v>
      </c>
      <c r="G12" s="104">
        <v>4038930</v>
      </c>
      <c r="H12" s="104">
        <v>0</v>
      </c>
      <c r="I12" s="104">
        <v>20971</v>
      </c>
      <c r="J12" s="104">
        <v>0</v>
      </c>
      <c r="K12" s="104">
        <v>0</v>
      </c>
      <c r="L12" s="104">
        <v>57980</v>
      </c>
      <c r="M12" s="104">
        <f t="shared" si="0"/>
        <v>4117881</v>
      </c>
      <c r="N12" s="104">
        <v>2484341</v>
      </c>
      <c r="O12" s="104">
        <v>1255024</v>
      </c>
      <c r="P12" s="104">
        <v>409245</v>
      </c>
      <c r="Q12" s="104">
        <v>0</v>
      </c>
      <c r="R12" s="104">
        <f t="shared" si="1"/>
        <v>4148610</v>
      </c>
      <c r="S12" s="104">
        <f t="shared" si="2"/>
        <v>-30729</v>
      </c>
      <c r="T12" s="115">
        <v>5</v>
      </c>
    </row>
    <row r="13" spans="1:20" x14ac:dyDescent="0.2">
      <c r="A13" s="91">
        <v>6</v>
      </c>
      <c r="B13" s="91" t="s">
        <v>203</v>
      </c>
      <c r="C13" s="104">
        <v>0</v>
      </c>
      <c r="D13" s="104">
        <v>0</v>
      </c>
      <c r="E13" s="104">
        <v>50000</v>
      </c>
      <c r="F13" s="104">
        <v>0</v>
      </c>
      <c r="G13" s="104">
        <v>14130027</v>
      </c>
      <c r="H13" s="104">
        <v>-89416</v>
      </c>
      <c r="I13" s="104">
        <v>0</v>
      </c>
      <c r="J13" s="104">
        <v>1860774</v>
      </c>
      <c r="K13" s="104">
        <v>1768514</v>
      </c>
      <c r="L13" s="104">
        <v>236492</v>
      </c>
      <c r="M13" s="104">
        <f t="shared" si="0"/>
        <v>17906391</v>
      </c>
      <c r="N13" s="104">
        <v>15531373</v>
      </c>
      <c r="O13" s="104">
        <v>3720842</v>
      </c>
      <c r="P13" s="104">
        <v>120255</v>
      </c>
      <c r="Q13" s="104">
        <v>2408552</v>
      </c>
      <c r="R13" s="104">
        <f t="shared" si="1"/>
        <v>21781022</v>
      </c>
      <c r="S13" s="104">
        <f t="shared" si="2"/>
        <v>-3874631</v>
      </c>
      <c r="T13" s="115">
        <v>6</v>
      </c>
    </row>
    <row r="14" spans="1:20" x14ac:dyDescent="0.2">
      <c r="A14" s="91">
        <v>7</v>
      </c>
      <c r="B14" s="91" t="s">
        <v>204</v>
      </c>
      <c r="C14" s="104">
        <v>0</v>
      </c>
      <c r="D14" s="104">
        <v>0</v>
      </c>
      <c r="E14" s="104">
        <v>0</v>
      </c>
      <c r="F14" s="104">
        <v>0</v>
      </c>
      <c r="G14" s="104">
        <v>6892624</v>
      </c>
      <c r="H14" s="104">
        <v>0</v>
      </c>
      <c r="I14" s="104">
        <v>0</v>
      </c>
      <c r="J14" s="104">
        <v>0</v>
      </c>
      <c r="K14" s="104">
        <v>0</v>
      </c>
      <c r="L14" s="104">
        <v>9259</v>
      </c>
      <c r="M14" s="104">
        <f t="shared" si="0"/>
        <v>6901883</v>
      </c>
      <c r="N14" s="104">
        <v>4951520</v>
      </c>
      <c r="O14" s="104">
        <v>783000</v>
      </c>
      <c r="P14" s="104">
        <v>207654</v>
      </c>
      <c r="Q14" s="104">
        <v>0</v>
      </c>
      <c r="R14" s="104">
        <f t="shared" si="1"/>
        <v>5942174</v>
      </c>
      <c r="S14" s="104">
        <f t="shared" si="2"/>
        <v>959709</v>
      </c>
      <c r="T14" s="115">
        <v>7</v>
      </c>
    </row>
    <row r="15" spans="1:20" x14ac:dyDescent="0.2">
      <c r="A15" s="91">
        <v>8</v>
      </c>
      <c r="B15" s="91" t="s">
        <v>205</v>
      </c>
      <c r="C15" s="104">
        <v>0</v>
      </c>
      <c r="D15" s="104">
        <v>0</v>
      </c>
      <c r="E15" s="104">
        <v>0</v>
      </c>
      <c r="F15" s="104">
        <v>0</v>
      </c>
      <c r="G15" s="104">
        <v>1008648</v>
      </c>
      <c r="H15" s="104">
        <v>0</v>
      </c>
      <c r="I15" s="104">
        <v>0</v>
      </c>
      <c r="J15" s="104">
        <v>133630</v>
      </c>
      <c r="K15" s="104">
        <v>156738</v>
      </c>
      <c r="L15" s="104">
        <v>19304</v>
      </c>
      <c r="M15" s="104">
        <f t="shared" si="0"/>
        <v>1318320</v>
      </c>
      <c r="N15" s="104">
        <v>1128252</v>
      </c>
      <c r="O15" s="104">
        <v>246462</v>
      </c>
      <c r="P15" s="104">
        <v>78833</v>
      </c>
      <c r="Q15" s="104">
        <v>0</v>
      </c>
      <c r="R15" s="104">
        <f t="shared" si="1"/>
        <v>1453547</v>
      </c>
      <c r="S15" s="104">
        <f t="shared" si="2"/>
        <v>-135227</v>
      </c>
      <c r="T15" s="115">
        <v>8</v>
      </c>
    </row>
    <row r="16" spans="1:20" x14ac:dyDescent="0.2">
      <c r="A16" s="91">
        <v>9</v>
      </c>
      <c r="B16" s="91" t="s">
        <v>206</v>
      </c>
      <c r="C16" s="104">
        <v>0</v>
      </c>
      <c r="D16" s="104">
        <v>0</v>
      </c>
      <c r="E16" s="104">
        <v>305148</v>
      </c>
      <c r="F16" s="104">
        <v>551972</v>
      </c>
      <c r="G16" s="104">
        <v>2720504</v>
      </c>
      <c r="H16" s="104">
        <v>-841971</v>
      </c>
      <c r="I16" s="104">
        <v>0</v>
      </c>
      <c r="J16" s="104">
        <v>0</v>
      </c>
      <c r="K16" s="104">
        <v>0</v>
      </c>
      <c r="L16" s="104">
        <v>0</v>
      </c>
      <c r="M16" s="104">
        <f t="shared" si="0"/>
        <v>1878533</v>
      </c>
      <c r="N16" s="104">
        <v>1081179</v>
      </c>
      <c r="O16" s="104">
        <v>220814</v>
      </c>
      <c r="P16" s="104">
        <v>14872</v>
      </c>
      <c r="Q16" s="104">
        <v>0</v>
      </c>
      <c r="R16" s="104">
        <f t="shared" si="1"/>
        <v>1316865</v>
      </c>
      <c r="S16" s="104">
        <f t="shared" si="2"/>
        <v>561668</v>
      </c>
      <c r="T16" s="115">
        <v>9</v>
      </c>
    </row>
    <row r="17" spans="1:20" x14ac:dyDescent="0.2">
      <c r="A17" s="91">
        <v>10</v>
      </c>
      <c r="B17" s="91" t="s">
        <v>207</v>
      </c>
      <c r="C17" s="104">
        <v>0</v>
      </c>
      <c r="D17" s="104">
        <v>0</v>
      </c>
      <c r="E17" s="104">
        <v>0</v>
      </c>
      <c r="F17" s="104">
        <v>0</v>
      </c>
      <c r="G17" s="104">
        <v>3740937</v>
      </c>
      <c r="H17" s="104">
        <v>-125946</v>
      </c>
      <c r="I17" s="104">
        <v>0</v>
      </c>
      <c r="J17" s="104">
        <v>0</v>
      </c>
      <c r="K17" s="104">
        <v>0</v>
      </c>
      <c r="L17" s="104">
        <v>44243</v>
      </c>
      <c r="M17" s="104">
        <f t="shared" si="0"/>
        <v>3659234</v>
      </c>
      <c r="N17" s="104">
        <v>2391441</v>
      </c>
      <c r="O17" s="104">
        <v>573806</v>
      </c>
      <c r="P17" s="104">
        <v>346525</v>
      </c>
      <c r="Q17" s="104">
        <v>5376</v>
      </c>
      <c r="R17" s="104">
        <f t="shared" si="1"/>
        <v>3317148</v>
      </c>
      <c r="S17" s="104">
        <f t="shared" si="2"/>
        <v>342086</v>
      </c>
      <c r="T17" s="115">
        <v>10</v>
      </c>
    </row>
    <row r="18" spans="1:20" x14ac:dyDescent="0.2">
      <c r="A18" s="91">
        <v>11</v>
      </c>
      <c r="B18" s="91" t="s">
        <v>208</v>
      </c>
      <c r="C18" s="104">
        <v>68270</v>
      </c>
      <c r="D18" s="104">
        <v>0</v>
      </c>
      <c r="E18" s="104">
        <v>0</v>
      </c>
      <c r="F18" s="104">
        <v>0</v>
      </c>
      <c r="G18" s="104">
        <v>8913642</v>
      </c>
      <c r="H18" s="104">
        <v>0</v>
      </c>
      <c r="I18" s="104">
        <v>0</v>
      </c>
      <c r="J18" s="104">
        <v>0</v>
      </c>
      <c r="K18" s="104">
        <v>0</v>
      </c>
      <c r="L18" s="104">
        <v>0</v>
      </c>
      <c r="M18" s="104">
        <f t="shared" si="0"/>
        <v>8913642</v>
      </c>
      <c r="N18" s="104">
        <v>5812062</v>
      </c>
      <c r="O18" s="104">
        <v>1911711</v>
      </c>
      <c r="P18" s="104">
        <v>203738</v>
      </c>
      <c r="Q18" s="104">
        <v>0</v>
      </c>
      <c r="R18" s="104">
        <f t="shared" si="1"/>
        <v>7927511</v>
      </c>
      <c r="S18" s="104">
        <f t="shared" si="2"/>
        <v>986131</v>
      </c>
      <c r="T18" s="115">
        <v>11</v>
      </c>
    </row>
    <row r="19" spans="1:20" x14ac:dyDescent="0.2">
      <c r="A19" s="91">
        <v>12</v>
      </c>
      <c r="B19" s="93" t="s">
        <v>209</v>
      </c>
      <c r="C19" s="104">
        <v>0</v>
      </c>
      <c r="D19" s="104">
        <v>0</v>
      </c>
      <c r="E19" s="104">
        <v>0</v>
      </c>
      <c r="F19" s="104">
        <v>0</v>
      </c>
      <c r="G19" s="104">
        <v>3072621</v>
      </c>
      <c r="H19" s="104">
        <v>0</v>
      </c>
      <c r="I19" s="104">
        <v>0</v>
      </c>
      <c r="J19" s="104">
        <v>0</v>
      </c>
      <c r="K19" s="104">
        <v>0</v>
      </c>
      <c r="L19" s="104">
        <v>24</v>
      </c>
      <c r="M19" s="104">
        <f t="shared" si="0"/>
        <v>3072645</v>
      </c>
      <c r="N19" s="104">
        <v>1829173</v>
      </c>
      <c r="O19" s="104">
        <v>389687</v>
      </c>
      <c r="P19" s="104">
        <v>57885</v>
      </c>
      <c r="Q19" s="104">
        <v>0</v>
      </c>
      <c r="R19" s="104">
        <f t="shared" si="1"/>
        <v>2276745</v>
      </c>
      <c r="S19" s="104">
        <f t="shared" si="2"/>
        <v>795900</v>
      </c>
      <c r="T19" s="115">
        <v>12</v>
      </c>
    </row>
    <row r="20" spans="1:20" x14ac:dyDescent="0.2">
      <c r="A20" s="91">
        <v>13</v>
      </c>
      <c r="B20" s="91" t="s">
        <v>210</v>
      </c>
      <c r="C20" s="104">
        <v>0</v>
      </c>
      <c r="D20" s="104">
        <v>0</v>
      </c>
      <c r="E20" s="104">
        <v>0</v>
      </c>
      <c r="F20" s="104">
        <v>0</v>
      </c>
      <c r="G20" s="104">
        <v>2623959</v>
      </c>
      <c r="H20" s="104">
        <v>0</v>
      </c>
      <c r="I20" s="104">
        <v>5000</v>
      </c>
      <c r="J20" s="104">
        <v>0</v>
      </c>
      <c r="K20" s="104">
        <v>0</v>
      </c>
      <c r="L20" s="104">
        <v>118005</v>
      </c>
      <c r="M20" s="104">
        <f t="shared" si="0"/>
        <v>2746964</v>
      </c>
      <c r="N20" s="104">
        <v>1667768</v>
      </c>
      <c r="O20" s="104">
        <v>726263</v>
      </c>
      <c r="P20" s="104">
        <v>162069</v>
      </c>
      <c r="Q20" s="104">
        <v>19000</v>
      </c>
      <c r="R20" s="104">
        <f t="shared" si="1"/>
        <v>2575100</v>
      </c>
      <c r="S20" s="104">
        <f t="shared" si="2"/>
        <v>171864</v>
      </c>
      <c r="T20" s="115">
        <v>13</v>
      </c>
    </row>
    <row r="21" spans="1:20" x14ac:dyDescent="0.2">
      <c r="A21" s="91">
        <v>14</v>
      </c>
      <c r="B21" s="91" t="s">
        <v>131</v>
      </c>
      <c r="C21" s="104">
        <v>0</v>
      </c>
      <c r="D21" s="104">
        <v>0</v>
      </c>
      <c r="E21" s="104">
        <v>0</v>
      </c>
      <c r="F21" s="104">
        <v>0</v>
      </c>
      <c r="G21" s="104">
        <v>19493958</v>
      </c>
      <c r="H21" s="104">
        <v>-611435</v>
      </c>
      <c r="I21" s="104">
        <v>0</v>
      </c>
      <c r="J21" s="104">
        <v>29542</v>
      </c>
      <c r="K21" s="104">
        <v>0</v>
      </c>
      <c r="L21" s="104">
        <v>2582491</v>
      </c>
      <c r="M21" s="104">
        <f t="shared" si="0"/>
        <v>21494556</v>
      </c>
      <c r="N21" s="104">
        <v>16697265</v>
      </c>
      <c r="O21" s="104">
        <v>3129132</v>
      </c>
      <c r="P21" s="104">
        <v>533646</v>
      </c>
      <c r="Q21" s="104">
        <v>0</v>
      </c>
      <c r="R21" s="104">
        <f t="shared" si="1"/>
        <v>20360043</v>
      </c>
      <c r="S21" s="104">
        <f t="shared" si="2"/>
        <v>1134513</v>
      </c>
      <c r="T21" s="115">
        <v>14</v>
      </c>
    </row>
    <row r="22" spans="1:20" x14ac:dyDescent="0.2">
      <c r="A22" s="91">
        <v>15</v>
      </c>
      <c r="B22" s="91" t="s">
        <v>211</v>
      </c>
      <c r="C22" s="104">
        <v>0</v>
      </c>
      <c r="D22" s="104">
        <v>0</v>
      </c>
      <c r="E22" s="104">
        <v>0</v>
      </c>
      <c r="F22" s="104">
        <v>0</v>
      </c>
      <c r="G22" s="104">
        <v>0</v>
      </c>
      <c r="H22" s="104">
        <v>0</v>
      </c>
      <c r="I22" s="104">
        <v>0</v>
      </c>
      <c r="J22" s="104">
        <v>0</v>
      </c>
      <c r="K22" s="104">
        <v>0</v>
      </c>
      <c r="L22" s="104">
        <v>0</v>
      </c>
      <c r="M22" s="104">
        <f t="shared" si="0"/>
        <v>0</v>
      </c>
      <c r="N22" s="104">
        <v>0</v>
      </c>
      <c r="O22" s="104">
        <v>0</v>
      </c>
      <c r="P22" s="104">
        <v>0</v>
      </c>
      <c r="Q22" s="104">
        <v>0</v>
      </c>
      <c r="R22" s="104">
        <f t="shared" si="1"/>
        <v>0</v>
      </c>
      <c r="S22" s="104">
        <f t="shared" si="2"/>
        <v>0</v>
      </c>
      <c r="T22" s="115">
        <v>15</v>
      </c>
    </row>
    <row r="23" spans="1:20" x14ac:dyDescent="0.2">
      <c r="A23" s="91">
        <v>16</v>
      </c>
      <c r="B23" s="91" t="s">
        <v>212</v>
      </c>
      <c r="C23" s="104">
        <v>0</v>
      </c>
      <c r="D23" s="104">
        <v>0</v>
      </c>
      <c r="E23" s="104">
        <v>0</v>
      </c>
      <c r="F23" s="104">
        <v>0</v>
      </c>
      <c r="G23" s="104">
        <v>4482163</v>
      </c>
      <c r="H23" s="104">
        <v>-1074402</v>
      </c>
      <c r="I23" s="104">
        <v>251250</v>
      </c>
      <c r="J23" s="104">
        <v>241514</v>
      </c>
      <c r="K23" s="104">
        <v>344656</v>
      </c>
      <c r="L23" s="104">
        <v>46266</v>
      </c>
      <c r="M23" s="104">
        <f t="shared" si="0"/>
        <v>4291447</v>
      </c>
      <c r="N23" s="104">
        <v>3375534</v>
      </c>
      <c r="O23" s="104">
        <v>630365</v>
      </c>
      <c r="P23" s="104">
        <v>134343</v>
      </c>
      <c r="Q23" s="104">
        <v>0</v>
      </c>
      <c r="R23" s="104">
        <f t="shared" si="1"/>
        <v>4140242</v>
      </c>
      <c r="S23" s="104">
        <f t="shared" si="2"/>
        <v>151205</v>
      </c>
      <c r="T23" s="115">
        <v>16</v>
      </c>
    </row>
    <row r="24" spans="1:20" x14ac:dyDescent="0.2">
      <c r="A24" s="91">
        <v>17</v>
      </c>
      <c r="B24" s="91" t="s">
        <v>213</v>
      </c>
      <c r="C24" s="104">
        <v>0</v>
      </c>
      <c r="D24" s="104">
        <v>0</v>
      </c>
      <c r="E24" s="104">
        <v>0</v>
      </c>
      <c r="F24" s="104">
        <v>0</v>
      </c>
      <c r="G24" s="104">
        <v>28810622</v>
      </c>
      <c r="H24" s="104">
        <v>-3527035</v>
      </c>
      <c r="I24" s="104">
        <v>0</v>
      </c>
      <c r="J24" s="104">
        <v>0</v>
      </c>
      <c r="K24" s="104">
        <v>0</v>
      </c>
      <c r="L24" s="104">
        <v>326343</v>
      </c>
      <c r="M24" s="104">
        <f t="shared" si="0"/>
        <v>25609930</v>
      </c>
      <c r="N24" s="104">
        <v>19751387</v>
      </c>
      <c r="O24" s="104">
        <v>2879985</v>
      </c>
      <c r="P24" s="104">
        <v>434422</v>
      </c>
      <c r="Q24" s="104">
        <v>0</v>
      </c>
      <c r="R24" s="104">
        <f t="shared" si="1"/>
        <v>23065794</v>
      </c>
      <c r="S24" s="104">
        <f t="shared" si="2"/>
        <v>2544136</v>
      </c>
      <c r="T24" s="115">
        <v>17</v>
      </c>
    </row>
    <row r="25" spans="1:20" x14ac:dyDescent="0.2">
      <c r="A25" s="91">
        <v>18</v>
      </c>
      <c r="B25" s="91" t="s">
        <v>214</v>
      </c>
      <c r="C25" s="104">
        <v>0</v>
      </c>
      <c r="D25" s="104">
        <v>0</v>
      </c>
      <c r="E25" s="104">
        <v>0</v>
      </c>
      <c r="F25" s="104">
        <v>0</v>
      </c>
      <c r="G25" s="104">
        <v>6407172</v>
      </c>
      <c r="H25" s="104">
        <v>200000</v>
      </c>
      <c r="I25" s="104">
        <v>0</v>
      </c>
      <c r="J25" s="104">
        <v>0</v>
      </c>
      <c r="K25" s="104">
        <v>0</v>
      </c>
      <c r="L25" s="104">
        <v>143107</v>
      </c>
      <c r="M25" s="104">
        <f t="shared" si="0"/>
        <v>6750279</v>
      </c>
      <c r="N25" s="104">
        <v>6818341</v>
      </c>
      <c r="O25" s="104">
        <v>900459</v>
      </c>
      <c r="P25" s="104">
        <v>0</v>
      </c>
      <c r="Q25" s="104">
        <v>0</v>
      </c>
      <c r="R25" s="104">
        <f t="shared" si="1"/>
        <v>7718800</v>
      </c>
      <c r="S25" s="104">
        <f t="shared" si="2"/>
        <v>-968521</v>
      </c>
      <c r="T25" s="115">
        <v>18</v>
      </c>
    </row>
    <row r="26" spans="1:20" x14ac:dyDescent="0.2">
      <c r="A26" s="91">
        <v>19</v>
      </c>
      <c r="B26" s="91" t="s">
        <v>215</v>
      </c>
      <c r="C26" s="104">
        <v>0</v>
      </c>
      <c r="D26" s="104">
        <v>0</v>
      </c>
      <c r="E26" s="104">
        <v>0</v>
      </c>
      <c r="F26" s="104">
        <v>0</v>
      </c>
      <c r="G26" s="104">
        <v>19631920</v>
      </c>
      <c r="H26" s="104">
        <v>-1422107</v>
      </c>
      <c r="I26" s="104">
        <v>0</v>
      </c>
      <c r="J26" s="104">
        <v>0</v>
      </c>
      <c r="K26" s="104">
        <v>0</v>
      </c>
      <c r="L26" s="104">
        <v>3343737</v>
      </c>
      <c r="M26" s="104">
        <f t="shared" si="0"/>
        <v>21553550</v>
      </c>
      <c r="N26" s="104">
        <v>11076596</v>
      </c>
      <c r="O26" s="104">
        <v>5485291</v>
      </c>
      <c r="P26" s="104">
        <v>2526745</v>
      </c>
      <c r="Q26" s="104">
        <v>79815</v>
      </c>
      <c r="R26" s="104">
        <f t="shared" si="1"/>
        <v>19168447</v>
      </c>
      <c r="S26" s="104">
        <f t="shared" si="2"/>
        <v>2385103</v>
      </c>
      <c r="T26" s="115">
        <v>19</v>
      </c>
    </row>
    <row r="27" spans="1:20" x14ac:dyDescent="0.2">
      <c r="A27" s="91">
        <v>20</v>
      </c>
      <c r="B27" s="91" t="s">
        <v>216</v>
      </c>
      <c r="C27" s="104">
        <v>0</v>
      </c>
      <c r="D27" s="104">
        <v>0</v>
      </c>
      <c r="E27" s="104">
        <v>89600</v>
      </c>
      <c r="F27" s="104">
        <v>0</v>
      </c>
      <c r="G27" s="104">
        <v>2953848</v>
      </c>
      <c r="H27" s="104">
        <v>0</v>
      </c>
      <c r="I27" s="104">
        <v>0</v>
      </c>
      <c r="J27" s="104">
        <v>0</v>
      </c>
      <c r="K27" s="104">
        <v>0</v>
      </c>
      <c r="L27" s="104">
        <v>1534</v>
      </c>
      <c r="M27" s="104">
        <f t="shared" si="0"/>
        <v>2955382</v>
      </c>
      <c r="N27" s="104">
        <v>1814844</v>
      </c>
      <c r="O27" s="104">
        <v>779894</v>
      </c>
      <c r="P27" s="104">
        <v>338810</v>
      </c>
      <c r="Q27" s="104">
        <v>0</v>
      </c>
      <c r="R27" s="104">
        <f t="shared" si="1"/>
        <v>2933548</v>
      </c>
      <c r="S27" s="104">
        <f t="shared" si="2"/>
        <v>21834</v>
      </c>
      <c r="T27" s="115">
        <v>20</v>
      </c>
    </row>
    <row r="28" spans="1:20" x14ac:dyDescent="0.2">
      <c r="A28" s="91">
        <v>21</v>
      </c>
      <c r="B28" s="91" t="s">
        <v>217</v>
      </c>
      <c r="C28" s="104">
        <v>0</v>
      </c>
      <c r="D28" s="104">
        <v>0</v>
      </c>
      <c r="E28" s="104">
        <v>0</v>
      </c>
      <c r="F28" s="104">
        <v>0</v>
      </c>
      <c r="G28" s="104">
        <v>3113505</v>
      </c>
      <c r="H28" s="104">
        <v>0</v>
      </c>
      <c r="I28" s="104">
        <v>0</v>
      </c>
      <c r="J28" s="104">
        <v>0</v>
      </c>
      <c r="K28" s="104">
        <v>0</v>
      </c>
      <c r="L28" s="104">
        <v>3747</v>
      </c>
      <c r="M28" s="104">
        <f t="shared" si="0"/>
        <v>3117252</v>
      </c>
      <c r="N28" s="104">
        <v>1465545</v>
      </c>
      <c r="O28" s="104">
        <v>660174</v>
      </c>
      <c r="P28" s="104">
        <v>95063</v>
      </c>
      <c r="Q28" s="104">
        <v>0</v>
      </c>
      <c r="R28" s="104">
        <f t="shared" si="1"/>
        <v>2220782</v>
      </c>
      <c r="S28" s="104">
        <f t="shared" si="2"/>
        <v>896470</v>
      </c>
      <c r="T28" s="115">
        <v>21</v>
      </c>
    </row>
    <row r="29" spans="1:20" x14ac:dyDescent="0.2">
      <c r="A29" s="91">
        <v>22</v>
      </c>
      <c r="B29" s="93" t="s">
        <v>171</v>
      </c>
      <c r="C29" s="104">
        <v>0</v>
      </c>
      <c r="D29" s="104">
        <v>0</v>
      </c>
      <c r="E29" s="104">
        <v>0</v>
      </c>
      <c r="F29" s="104">
        <v>0</v>
      </c>
      <c r="G29" s="104">
        <v>2876411</v>
      </c>
      <c r="H29" s="104">
        <v>0</v>
      </c>
      <c r="I29" s="104">
        <v>0</v>
      </c>
      <c r="J29" s="104">
        <v>0</v>
      </c>
      <c r="K29" s="104">
        <v>0</v>
      </c>
      <c r="L29" s="104">
        <v>1618</v>
      </c>
      <c r="M29" s="104">
        <f t="shared" si="0"/>
        <v>2878029</v>
      </c>
      <c r="N29" s="104">
        <v>2342605</v>
      </c>
      <c r="O29" s="104">
        <v>932102</v>
      </c>
      <c r="P29" s="104">
        <v>74638</v>
      </c>
      <c r="Q29" s="104">
        <v>0</v>
      </c>
      <c r="R29" s="104">
        <f t="shared" si="1"/>
        <v>3349345</v>
      </c>
      <c r="S29" s="104">
        <f t="shared" si="2"/>
        <v>-471316</v>
      </c>
      <c r="T29" s="115">
        <v>22</v>
      </c>
    </row>
    <row r="30" spans="1:20" x14ac:dyDescent="0.2">
      <c r="A30" s="91">
        <v>23</v>
      </c>
      <c r="B30" s="91" t="s">
        <v>179</v>
      </c>
      <c r="C30" s="104">
        <v>0</v>
      </c>
      <c r="D30" s="104">
        <v>0</v>
      </c>
      <c r="E30" s="104">
        <v>18151</v>
      </c>
      <c r="F30" s="104">
        <v>0</v>
      </c>
      <c r="G30" s="104">
        <v>4981057</v>
      </c>
      <c r="H30" s="104">
        <v>0</v>
      </c>
      <c r="I30" s="104">
        <v>0</v>
      </c>
      <c r="J30" s="104">
        <v>62393</v>
      </c>
      <c r="K30" s="104">
        <v>0</v>
      </c>
      <c r="L30" s="104">
        <v>336818</v>
      </c>
      <c r="M30" s="104">
        <f t="shared" si="0"/>
        <v>5380268</v>
      </c>
      <c r="N30" s="104">
        <v>4307880</v>
      </c>
      <c r="O30" s="104">
        <v>595381</v>
      </c>
      <c r="P30" s="104">
        <v>56555</v>
      </c>
      <c r="Q30" s="104">
        <v>0</v>
      </c>
      <c r="R30" s="104">
        <f t="shared" si="1"/>
        <v>4959816</v>
      </c>
      <c r="S30" s="104">
        <f t="shared" si="2"/>
        <v>420452</v>
      </c>
      <c r="T30" s="115">
        <v>23</v>
      </c>
    </row>
    <row r="31" spans="1:20" x14ac:dyDescent="0.2">
      <c r="A31" s="91">
        <v>24</v>
      </c>
      <c r="B31" s="105" t="s">
        <v>218</v>
      </c>
      <c r="C31" s="104">
        <v>0</v>
      </c>
      <c r="D31" s="104">
        <v>0</v>
      </c>
      <c r="E31" s="104">
        <v>0</v>
      </c>
      <c r="F31" s="104">
        <v>0</v>
      </c>
      <c r="G31" s="104">
        <v>5076520</v>
      </c>
      <c r="H31" s="104">
        <v>-1157162</v>
      </c>
      <c r="I31" s="104">
        <v>25902</v>
      </c>
      <c r="J31" s="104">
        <v>0</v>
      </c>
      <c r="K31" s="104">
        <v>0</v>
      </c>
      <c r="L31" s="104">
        <v>579991</v>
      </c>
      <c r="M31" s="104">
        <f t="shared" si="0"/>
        <v>4525251</v>
      </c>
      <c r="N31" s="104">
        <v>2853730</v>
      </c>
      <c r="O31" s="104">
        <v>1054653</v>
      </c>
      <c r="P31" s="104">
        <v>1575519</v>
      </c>
      <c r="Q31" s="104">
        <v>0</v>
      </c>
      <c r="R31" s="104">
        <f t="shared" si="1"/>
        <v>5483902</v>
      </c>
      <c r="S31" s="104">
        <f t="shared" si="2"/>
        <v>-958651</v>
      </c>
      <c r="T31" s="115">
        <v>24</v>
      </c>
    </row>
    <row r="32" spans="1:20" x14ac:dyDescent="0.2">
      <c r="A32" s="91">
        <v>25</v>
      </c>
      <c r="B32" s="91" t="s">
        <v>219</v>
      </c>
      <c r="C32" s="104">
        <v>0</v>
      </c>
      <c r="D32" s="104">
        <v>0</v>
      </c>
      <c r="E32" s="104">
        <v>0</v>
      </c>
      <c r="F32" s="104">
        <v>0</v>
      </c>
      <c r="G32" s="104">
        <v>8356287</v>
      </c>
      <c r="H32" s="104">
        <v>0</v>
      </c>
      <c r="I32" s="104">
        <v>0</v>
      </c>
      <c r="J32" s="104">
        <v>0</v>
      </c>
      <c r="K32" s="104">
        <v>0</v>
      </c>
      <c r="L32" s="104">
        <v>7348</v>
      </c>
      <c r="M32" s="104">
        <f t="shared" si="0"/>
        <v>8363635</v>
      </c>
      <c r="N32" s="104">
        <v>7962107</v>
      </c>
      <c r="O32" s="104">
        <v>613750</v>
      </c>
      <c r="P32" s="104">
        <v>5139</v>
      </c>
      <c r="Q32" s="104">
        <v>0</v>
      </c>
      <c r="R32" s="104">
        <f t="shared" si="1"/>
        <v>8580996</v>
      </c>
      <c r="S32" s="104">
        <f t="shared" si="2"/>
        <v>-217361</v>
      </c>
      <c r="T32" s="115">
        <v>25</v>
      </c>
    </row>
    <row r="33" spans="1:20" x14ac:dyDescent="0.2">
      <c r="A33" s="91">
        <v>26</v>
      </c>
      <c r="B33" s="91" t="s">
        <v>220</v>
      </c>
      <c r="C33" s="104">
        <v>0</v>
      </c>
      <c r="D33" s="104">
        <v>0</v>
      </c>
      <c r="E33" s="104">
        <v>0</v>
      </c>
      <c r="F33" s="104">
        <v>0</v>
      </c>
      <c r="G33" s="104">
        <v>2534892</v>
      </c>
      <c r="H33" s="104">
        <v>0</v>
      </c>
      <c r="I33" s="104">
        <v>46509</v>
      </c>
      <c r="J33" s="104">
        <v>4000</v>
      </c>
      <c r="K33" s="104">
        <v>0</v>
      </c>
      <c r="L33" s="104">
        <v>0</v>
      </c>
      <c r="M33" s="104">
        <f t="shared" si="0"/>
        <v>2585401</v>
      </c>
      <c r="N33" s="104">
        <v>1530964</v>
      </c>
      <c r="O33" s="104">
        <v>753291</v>
      </c>
      <c r="P33" s="104">
        <v>141383</v>
      </c>
      <c r="Q33" s="104">
        <v>0</v>
      </c>
      <c r="R33" s="104">
        <f t="shared" si="1"/>
        <v>2425638</v>
      </c>
      <c r="S33" s="104">
        <f t="shared" si="2"/>
        <v>159763</v>
      </c>
      <c r="T33" s="115">
        <v>26</v>
      </c>
    </row>
    <row r="34" spans="1:20" x14ac:dyDescent="0.2">
      <c r="A34" s="91">
        <v>27</v>
      </c>
      <c r="B34" s="91" t="s">
        <v>221</v>
      </c>
      <c r="C34" s="104">
        <v>0</v>
      </c>
      <c r="D34" s="104">
        <v>0</v>
      </c>
      <c r="E34" s="104">
        <v>0</v>
      </c>
      <c r="F34" s="104">
        <v>0</v>
      </c>
      <c r="G34" s="104">
        <v>2839731</v>
      </c>
      <c r="H34" s="104">
        <v>0</v>
      </c>
      <c r="I34" s="104">
        <v>0</v>
      </c>
      <c r="J34" s="104">
        <v>0</v>
      </c>
      <c r="K34" s="104">
        <v>0</v>
      </c>
      <c r="L34" s="104">
        <v>34126</v>
      </c>
      <c r="M34" s="104">
        <f t="shared" si="0"/>
        <v>2873857</v>
      </c>
      <c r="N34" s="104">
        <v>1822918</v>
      </c>
      <c r="O34" s="104">
        <v>680994</v>
      </c>
      <c r="P34" s="104">
        <v>49563</v>
      </c>
      <c r="Q34" s="104">
        <v>0</v>
      </c>
      <c r="R34" s="104">
        <f t="shared" si="1"/>
        <v>2553475</v>
      </c>
      <c r="S34" s="104">
        <f t="shared" si="2"/>
        <v>320382</v>
      </c>
      <c r="T34" s="115">
        <v>27</v>
      </c>
    </row>
    <row r="35" spans="1:20" x14ac:dyDescent="0.2">
      <c r="A35" s="91">
        <v>28</v>
      </c>
      <c r="B35" s="91" t="s">
        <v>222</v>
      </c>
      <c r="C35" s="104">
        <v>0</v>
      </c>
      <c r="D35" s="104">
        <v>0</v>
      </c>
      <c r="E35" s="104">
        <v>0</v>
      </c>
      <c r="F35" s="104">
        <v>0</v>
      </c>
      <c r="G35" s="104">
        <v>0</v>
      </c>
      <c r="H35" s="104">
        <v>0</v>
      </c>
      <c r="I35" s="104">
        <v>0</v>
      </c>
      <c r="J35" s="104">
        <v>0</v>
      </c>
      <c r="K35" s="104">
        <v>0</v>
      </c>
      <c r="L35" s="104">
        <v>0</v>
      </c>
      <c r="M35" s="104">
        <f t="shared" si="0"/>
        <v>0</v>
      </c>
      <c r="N35" s="104">
        <v>0</v>
      </c>
      <c r="O35" s="104">
        <v>0</v>
      </c>
      <c r="P35" s="104">
        <v>0</v>
      </c>
      <c r="Q35" s="104">
        <v>0</v>
      </c>
      <c r="R35" s="104">
        <f t="shared" si="1"/>
        <v>0</v>
      </c>
      <c r="S35" s="104">
        <f t="shared" si="2"/>
        <v>0</v>
      </c>
      <c r="T35" s="115">
        <v>28</v>
      </c>
    </row>
    <row r="36" spans="1:20" x14ac:dyDescent="0.2">
      <c r="A36" s="91">
        <v>29</v>
      </c>
      <c r="B36" s="91" t="s">
        <v>223</v>
      </c>
      <c r="C36" s="104">
        <v>0</v>
      </c>
      <c r="D36" s="104">
        <v>0</v>
      </c>
      <c r="E36" s="104">
        <v>0</v>
      </c>
      <c r="F36" s="104">
        <v>0</v>
      </c>
      <c r="G36" s="104">
        <v>3959644</v>
      </c>
      <c r="H36" s="104">
        <v>-362398</v>
      </c>
      <c r="I36" s="104">
        <v>0</v>
      </c>
      <c r="J36" s="104">
        <v>0</v>
      </c>
      <c r="K36" s="104">
        <v>0</v>
      </c>
      <c r="L36" s="104">
        <v>14238</v>
      </c>
      <c r="M36" s="104">
        <f t="shared" si="0"/>
        <v>3611484</v>
      </c>
      <c r="N36" s="104">
        <v>2228192</v>
      </c>
      <c r="O36" s="104">
        <v>586670</v>
      </c>
      <c r="P36" s="104">
        <v>40768</v>
      </c>
      <c r="Q36" s="104">
        <v>0</v>
      </c>
      <c r="R36" s="104">
        <f t="shared" si="1"/>
        <v>2855630</v>
      </c>
      <c r="S36" s="104">
        <f t="shared" si="2"/>
        <v>755854</v>
      </c>
      <c r="T36" s="115">
        <v>29</v>
      </c>
    </row>
    <row r="37" spans="1:20" x14ac:dyDescent="0.2">
      <c r="A37" s="91">
        <v>30</v>
      </c>
      <c r="B37" s="91" t="s">
        <v>224</v>
      </c>
      <c r="C37" s="104">
        <v>0</v>
      </c>
      <c r="D37" s="104">
        <v>0</v>
      </c>
      <c r="E37" s="104">
        <v>0</v>
      </c>
      <c r="F37" s="104">
        <v>0</v>
      </c>
      <c r="G37" s="104">
        <v>4533710</v>
      </c>
      <c r="H37" s="104">
        <v>0</v>
      </c>
      <c r="I37" s="104">
        <v>0</v>
      </c>
      <c r="J37" s="104">
        <v>0</v>
      </c>
      <c r="K37" s="104">
        <v>0</v>
      </c>
      <c r="L37" s="104">
        <v>66944</v>
      </c>
      <c r="M37" s="104">
        <f t="shared" si="0"/>
        <v>4600654</v>
      </c>
      <c r="N37" s="104">
        <v>3350012</v>
      </c>
      <c r="O37" s="104">
        <v>629567</v>
      </c>
      <c r="P37" s="104">
        <v>271083</v>
      </c>
      <c r="Q37" s="104">
        <v>0</v>
      </c>
      <c r="R37" s="104">
        <f t="shared" si="1"/>
        <v>4250662</v>
      </c>
      <c r="S37" s="104">
        <f t="shared" si="2"/>
        <v>349992</v>
      </c>
      <c r="T37" s="115">
        <v>30</v>
      </c>
    </row>
    <row r="38" spans="1:20" x14ac:dyDescent="0.2">
      <c r="A38" s="91">
        <v>31</v>
      </c>
      <c r="B38" s="91" t="s">
        <v>192</v>
      </c>
      <c r="C38" s="104">
        <v>0</v>
      </c>
      <c r="D38" s="104">
        <v>0</v>
      </c>
      <c r="E38" s="104">
        <v>0</v>
      </c>
      <c r="F38" s="104">
        <v>0</v>
      </c>
      <c r="G38" s="104">
        <v>2448917</v>
      </c>
      <c r="H38" s="104">
        <v>0</v>
      </c>
      <c r="I38" s="104">
        <v>0</v>
      </c>
      <c r="J38" s="104">
        <v>0</v>
      </c>
      <c r="K38" s="104">
        <v>0</v>
      </c>
      <c r="L38" s="104">
        <v>84315</v>
      </c>
      <c r="M38" s="104">
        <f t="shared" si="0"/>
        <v>2533232</v>
      </c>
      <c r="N38" s="104">
        <v>2197122</v>
      </c>
      <c r="O38" s="104">
        <v>387070</v>
      </c>
      <c r="P38" s="104">
        <v>83691</v>
      </c>
      <c r="Q38" s="104">
        <v>0</v>
      </c>
      <c r="R38" s="104">
        <f t="shared" si="1"/>
        <v>2667883</v>
      </c>
      <c r="S38" s="104">
        <f t="shared" si="2"/>
        <v>-134651</v>
      </c>
      <c r="T38" s="115">
        <v>31</v>
      </c>
    </row>
    <row r="39" spans="1:20" x14ac:dyDescent="0.2">
      <c r="A39" s="91">
        <v>32</v>
      </c>
      <c r="B39" s="91" t="s">
        <v>225</v>
      </c>
      <c r="C39" s="104">
        <v>0</v>
      </c>
      <c r="D39" s="104">
        <v>0</v>
      </c>
      <c r="E39" s="104">
        <v>0</v>
      </c>
      <c r="F39" s="104">
        <v>0</v>
      </c>
      <c r="G39" s="104">
        <v>7386960</v>
      </c>
      <c r="H39" s="104">
        <v>-657548</v>
      </c>
      <c r="I39" s="104">
        <v>0</v>
      </c>
      <c r="J39" s="104">
        <v>0</v>
      </c>
      <c r="K39" s="104">
        <v>0</v>
      </c>
      <c r="L39" s="104">
        <v>328786</v>
      </c>
      <c r="M39" s="104">
        <f t="shared" si="0"/>
        <v>7058198</v>
      </c>
      <c r="N39" s="104">
        <v>6353901</v>
      </c>
      <c r="O39" s="104">
        <v>666181</v>
      </c>
      <c r="P39" s="104">
        <v>2244</v>
      </c>
      <c r="Q39" s="104">
        <v>0</v>
      </c>
      <c r="R39" s="104">
        <f t="shared" si="1"/>
        <v>7022326</v>
      </c>
      <c r="S39" s="104">
        <f t="shared" si="2"/>
        <v>35872</v>
      </c>
      <c r="T39" s="115">
        <v>32</v>
      </c>
    </row>
    <row r="40" spans="1:20" x14ac:dyDescent="0.2">
      <c r="A40" s="91">
        <v>33</v>
      </c>
      <c r="B40" s="91" t="s">
        <v>226</v>
      </c>
      <c r="C40" s="104">
        <v>0</v>
      </c>
      <c r="D40" s="104">
        <v>0</v>
      </c>
      <c r="E40" s="104">
        <v>0</v>
      </c>
      <c r="F40" s="104">
        <v>0</v>
      </c>
      <c r="G40" s="104">
        <v>3736700</v>
      </c>
      <c r="H40" s="104">
        <v>0</v>
      </c>
      <c r="I40" s="104">
        <v>0</v>
      </c>
      <c r="J40" s="104">
        <v>0</v>
      </c>
      <c r="K40" s="104">
        <v>0</v>
      </c>
      <c r="L40" s="104">
        <v>2266</v>
      </c>
      <c r="M40" s="104">
        <f t="shared" si="0"/>
        <v>3738966</v>
      </c>
      <c r="N40" s="104">
        <v>2182323</v>
      </c>
      <c r="O40" s="104">
        <v>721776</v>
      </c>
      <c r="P40" s="104">
        <v>184157</v>
      </c>
      <c r="Q40" s="104">
        <v>0</v>
      </c>
      <c r="R40" s="104">
        <f t="shared" si="1"/>
        <v>3088256</v>
      </c>
      <c r="S40" s="104">
        <f t="shared" si="2"/>
        <v>650710</v>
      </c>
      <c r="T40" s="115">
        <v>33</v>
      </c>
    </row>
    <row r="41" spans="1:20" x14ac:dyDescent="0.2">
      <c r="A41" s="91">
        <v>34</v>
      </c>
      <c r="B41" s="91" t="s">
        <v>227</v>
      </c>
      <c r="C41" s="104">
        <v>0</v>
      </c>
      <c r="D41" s="104">
        <v>0</v>
      </c>
      <c r="E41" s="104">
        <v>0</v>
      </c>
      <c r="F41" s="104">
        <v>0</v>
      </c>
      <c r="G41" s="104">
        <v>5552493</v>
      </c>
      <c r="H41" s="104">
        <v>55690</v>
      </c>
      <c r="I41" s="104">
        <v>0</v>
      </c>
      <c r="J41" s="104">
        <v>8500</v>
      </c>
      <c r="K41" s="104">
        <v>0</v>
      </c>
      <c r="L41" s="104">
        <v>313915</v>
      </c>
      <c r="M41" s="104">
        <f t="shared" si="0"/>
        <v>5930598</v>
      </c>
      <c r="N41" s="104">
        <v>3859547</v>
      </c>
      <c r="O41" s="104">
        <v>1227156</v>
      </c>
      <c r="P41" s="104">
        <v>124989</v>
      </c>
      <c r="Q41" s="104">
        <v>0</v>
      </c>
      <c r="R41" s="104">
        <f t="shared" si="1"/>
        <v>5211692</v>
      </c>
      <c r="S41" s="104">
        <f t="shared" si="2"/>
        <v>718906</v>
      </c>
      <c r="T41" s="115">
        <v>34</v>
      </c>
    </row>
    <row r="42" spans="1:20" x14ac:dyDescent="0.2">
      <c r="A42" s="91">
        <v>35</v>
      </c>
      <c r="B42" s="91" t="s">
        <v>228</v>
      </c>
      <c r="C42" s="104">
        <v>0</v>
      </c>
      <c r="D42" s="104">
        <v>0</v>
      </c>
      <c r="E42" s="104">
        <v>30000</v>
      </c>
      <c r="F42" s="104">
        <v>0</v>
      </c>
      <c r="G42" s="104">
        <v>746129</v>
      </c>
      <c r="H42" s="104">
        <v>0</v>
      </c>
      <c r="I42" s="104">
        <v>0</v>
      </c>
      <c r="J42" s="104">
        <v>0</v>
      </c>
      <c r="K42" s="104">
        <v>0</v>
      </c>
      <c r="L42" s="104">
        <v>3001</v>
      </c>
      <c r="M42" s="104">
        <f t="shared" si="0"/>
        <v>749130</v>
      </c>
      <c r="N42" s="104">
        <v>396837</v>
      </c>
      <c r="O42" s="104">
        <v>135357</v>
      </c>
      <c r="P42" s="104">
        <v>19352</v>
      </c>
      <c r="Q42" s="104">
        <v>0</v>
      </c>
      <c r="R42" s="104">
        <f t="shared" si="1"/>
        <v>551546</v>
      </c>
      <c r="S42" s="104">
        <f t="shared" si="2"/>
        <v>197584</v>
      </c>
      <c r="T42" s="115">
        <v>35</v>
      </c>
    </row>
    <row r="43" spans="1:20" x14ac:dyDescent="0.2">
      <c r="A43" s="91">
        <v>36</v>
      </c>
      <c r="B43" s="91" t="s">
        <v>196</v>
      </c>
      <c r="C43" s="104">
        <v>0</v>
      </c>
      <c r="D43" s="104">
        <v>0</v>
      </c>
      <c r="E43" s="104">
        <v>3000</v>
      </c>
      <c r="F43" s="104">
        <v>0</v>
      </c>
      <c r="G43" s="104">
        <v>2938254</v>
      </c>
      <c r="H43" s="104">
        <v>595608</v>
      </c>
      <c r="I43" s="104">
        <v>0</v>
      </c>
      <c r="J43" s="104">
        <v>0</v>
      </c>
      <c r="K43" s="104">
        <v>0</v>
      </c>
      <c r="L43" s="104">
        <v>10380</v>
      </c>
      <c r="M43" s="104">
        <f>SUM(G43:L43)</f>
        <v>3544242</v>
      </c>
      <c r="N43" s="104">
        <v>2310559</v>
      </c>
      <c r="O43" s="104">
        <v>473107</v>
      </c>
      <c r="P43" s="104">
        <v>56733</v>
      </c>
      <c r="Q43" s="104">
        <v>0</v>
      </c>
      <c r="R43" s="104">
        <f>SUM(N43:Q43)</f>
        <v>2840399</v>
      </c>
      <c r="S43" s="104">
        <f>(M43-R43)</f>
        <v>703843</v>
      </c>
      <c r="T43" s="115">
        <v>36</v>
      </c>
    </row>
    <row r="44" spans="1:20" x14ac:dyDescent="0.2">
      <c r="A44" s="91">
        <v>37</v>
      </c>
      <c r="B44" s="91" t="s">
        <v>229</v>
      </c>
      <c r="C44" s="104">
        <v>0</v>
      </c>
      <c r="D44" s="104">
        <v>0</v>
      </c>
      <c r="E44" s="104">
        <v>0</v>
      </c>
      <c r="F44" s="104">
        <v>0</v>
      </c>
      <c r="G44" s="104">
        <v>4203321</v>
      </c>
      <c r="H44" s="104">
        <v>0</v>
      </c>
      <c r="I44" s="104">
        <v>0</v>
      </c>
      <c r="J44" s="104">
        <v>0</v>
      </c>
      <c r="K44" s="104">
        <v>0</v>
      </c>
      <c r="L44" s="104">
        <v>18364</v>
      </c>
      <c r="M44" s="104">
        <f>SUM(G44:L44)</f>
        <v>4221685</v>
      </c>
      <c r="N44" s="104">
        <v>2440205</v>
      </c>
      <c r="O44" s="104">
        <v>937869</v>
      </c>
      <c r="P44" s="104">
        <v>208901</v>
      </c>
      <c r="Q44" s="104">
        <v>23081</v>
      </c>
      <c r="R44" s="104">
        <f>SUM(N44:Q44)</f>
        <v>3610056</v>
      </c>
      <c r="S44" s="104">
        <f>(M44-R44)</f>
        <v>611629</v>
      </c>
      <c r="T44" s="115">
        <v>37</v>
      </c>
    </row>
    <row r="45" spans="1:20" x14ac:dyDescent="0.2">
      <c r="A45" s="106">
        <v>38</v>
      </c>
      <c r="B45" s="93" t="s">
        <v>230</v>
      </c>
      <c r="C45" s="107">
        <v>0</v>
      </c>
      <c r="D45" s="107">
        <v>0</v>
      </c>
      <c r="E45" s="107">
        <v>438153</v>
      </c>
      <c r="F45" s="107">
        <v>0</v>
      </c>
      <c r="G45" s="107">
        <v>6280999</v>
      </c>
      <c r="H45" s="107">
        <v>0</v>
      </c>
      <c r="I45" s="107">
        <v>0</v>
      </c>
      <c r="J45" s="107">
        <v>0</v>
      </c>
      <c r="K45" s="107">
        <v>0</v>
      </c>
      <c r="L45" s="107">
        <v>7603</v>
      </c>
      <c r="M45" s="107">
        <f t="shared" si="0"/>
        <v>6288602</v>
      </c>
      <c r="N45" s="107">
        <v>3686132</v>
      </c>
      <c r="O45" s="107">
        <v>1461944</v>
      </c>
      <c r="P45" s="107">
        <v>370848</v>
      </c>
      <c r="Q45" s="107">
        <v>0</v>
      </c>
      <c r="R45" s="107">
        <f t="shared" si="1"/>
        <v>5518924</v>
      </c>
      <c r="S45" s="107">
        <f t="shared" si="2"/>
        <v>769678</v>
      </c>
      <c r="T45" s="115">
        <v>38</v>
      </c>
    </row>
    <row r="46" spans="1:20" x14ac:dyDescent="0.2">
      <c r="A46" s="106">
        <f>A45</f>
        <v>38</v>
      </c>
      <c r="B46" s="115" t="s">
        <v>107</v>
      </c>
      <c r="C46" s="110">
        <f t="shared" ref="C46:S46" si="3">SUM(C8:C45)</f>
        <v>68270</v>
      </c>
      <c r="D46" s="110">
        <f t="shared" si="3"/>
        <v>0</v>
      </c>
      <c r="E46" s="110">
        <f t="shared" si="3"/>
        <v>934052</v>
      </c>
      <c r="F46" s="110">
        <f t="shared" si="3"/>
        <v>551972</v>
      </c>
      <c r="G46" s="110">
        <f t="shared" si="3"/>
        <v>231241785</v>
      </c>
      <c r="H46" s="110">
        <f t="shared" si="3"/>
        <v>-9018122</v>
      </c>
      <c r="I46" s="110">
        <f t="shared" si="3"/>
        <v>349632</v>
      </c>
      <c r="J46" s="110">
        <f t="shared" si="3"/>
        <v>2340353</v>
      </c>
      <c r="K46" s="110">
        <f t="shared" si="3"/>
        <v>2269908</v>
      </c>
      <c r="L46" s="110">
        <f t="shared" si="3"/>
        <v>9156276</v>
      </c>
      <c r="M46" s="110">
        <f t="shared" si="3"/>
        <v>236339832</v>
      </c>
      <c r="N46" s="110">
        <f t="shared" si="3"/>
        <v>170218187</v>
      </c>
      <c r="O46" s="110">
        <f t="shared" si="3"/>
        <v>38703187</v>
      </c>
      <c r="P46" s="110">
        <f t="shared" si="3"/>
        <v>9357002</v>
      </c>
      <c r="Q46" s="110">
        <f t="shared" si="3"/>
        <v>2535824</v>
      </c>
      <c r="R46" s="110">
        <f t="shared" si="3"/>
        <v>220814200</v>
      </c>
      <c r="S46" s="110">
        <f t="shared" si="3"/>
        <v>15525632</v>
      </c>
      <c r="T46" s="124">
        <f>T45</f>
        <v>38</v>
      </c>
    </row>
    <row r="47" spans="1:20" x14ac:dyDescent="0.2">
      <c r="A47" s="91"/>
      <c r="B47" s="91"/>
      <c r="C47" s="91"/>
      <c r="D47" s="91"/>
      <c r="E47" s="91"/>
      <c r="F47" s="91"/>
      <c r="G47" s="91"/>
      <c r="H47" s="91"/>
      <c r="I47" s="91"/>
      <c r="J47" s="91"/>
      <c r="K47" s="91"/>
      <c r="L47" s="91"/>
      <c r="M47" s="91"/>
      <c r="N47" s="91"/>
      <c r="O47" s="91"/>
      <c r="P47" s="91"/>
      <c r="Q47" s="91"/>
      <c r="R47" s="91"/>
      <c r="S47" s="91"/>
      <c r="T47" s="115"/>
    </row>
  </sheetData>
  <mergeCells count="1">
    <mergeCell ref="E6:F6"/>
  </mergeCells>
  <printOptions gridLines="1"/>
  <pageMargins left="0.25" right="0.25" top="0.5" bottom="0.5" header="0.5" footer="0.5"/>
  <pageSetup paperSize="5" scale="86"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B228"/>
  <sheetViews>
    <sheetView zoomScaleNormal="100" workbookViewId="0"/>
  </sheetViews>
  <sheetFormatPr defaultColWidth="14.83203125" defaultRowHeight="9.75" customHeight="1" x14ac:dyDescent="0.2"/>
  <cols>
    <col min="1" max="1" width="4.6640625" style="93" customWidth="1"/>
    <col min="2" max="2" width="13.1640625" style="93" customWidth="1"/>
    <col min="3" max="3" width="16" style="93" customWidth="1"/>
    <col min="4" max="4" width="13.1640625" style="93" customWidth="1"/>
    <col min="5" max="5" width="14.6640625" style="93" customWidth="1"/>
    <col min="6" max="6" width="14.1640625" style="93" customWidth="1"/>
    <col min="7" max="7" width="15.83203125" style="93" customWidth="1"/>
    <col min="8" max="8" width="14.83203125" style="93" customWidth="1"/>
    <col min="9" max="9" width="15.33203125" style="93" customWidth="1"/>
    <col min="10" max="10" width="14.83203125" style="93" customWidth="1"/>
    <col min="11" max="11" width="14.6640625" style="93" customWidth="1"/>
    <col min="12" max="12" width="15.6640625" style="93" customWidth="1"/>
    <col min="13" max="13" width="13.1640625" style="93" customWidth="1"/>
    <col min="14" max="14" width="17" style="93" customWidth="1"/>
    <col min="15" max="15" width="1" style="93" customWidth="1"/>
    <col min="16" max="16384" width="14.83203125" style="93"/>
  </cols>
  <sheetData>
    <row r="1" spans="1:54" ht="12" x14ac:dyDescent="0.2">
      <c r="A1" s="90" t="s">
        <v>46</v>
      </c>
      <c r="B1" s="92"/>
      <c r="C1" s="92"/>
      <c r="D1" s="92"/>
      <c r="E1" s="92"/>
      <c r="F1" s="92"/>
      <c r="G1" s="92"/>
      <c r="H1" s="92"/>
      <c r="I1" s="92"/>
      <c r="J1" s="92"/>
      <c r="K1" s="92"/>
      <c r="L1" s="92"/>
      <c r="M1" s="92"/>
    </row>
    <row r="2" spans="1:54" ht="12" x14ac:dyDescent="0.2">
      <c r="A2" s="94" t="s">
        <v>396</v>
      </c>
      <c r="B2" s="92"/>
      <c r="C2" s="92"/>
      <c r="D2" s="92"/>
      <c r="E2" s="92"/>
      <c r="F2" s="92"/>
      <c r="G2" s="92"/>
      <c r="H2" s="92"/>
      <c r="I2" s="92"/>
      <c r="J2" s="92"/>
      <c r="K2" s="92"/>
      <c r="L2" s="92"/>
      <c r="M2" s="92"/>
    </row>
    <row r="3" spans="1:54" ht="12" x14ac:dyDescent="0.2">
      <c r="A3" s="95" t="s">
        <v>48</v>
      </c>
      <c r="B3" s="92"/>
      <c r="C3" s="92"/>
      <c r="D3" s="92"/>
      <c r="E3" s="92"/>
      <c r="F3" s="92"/>
      <c r="G3" s="92"/>
      <c r="H3" s="92"/>
      <c r="I3" s="92"/>
      <c r="J3" s="92"/>
      <c r="K3" s="92"/>
      <c r="L3" s="92"/>
      <c r="M3" s="92"/>
    </row>
    <row r="4" spans="1:54" ht="12" x14ac:dyDescent="0.2">
      <c r="A4" s="95"/>
      <c r="B4" s="92"/>
      <c r="C4" s="92"/>
      <c r="D4" s="92"/>
      <c r="E4" s="92"/>
      <c r="F4" s="92"/>
      <c r="G4" s="92"/>
      <c r="H4" s="92"/>
      <c r="I4" s="92"/>
      <c r="J4" s="92"/>
      <c r="K4" s="92"/>
      <c r="L4" s="92"/>
      <c r="M4" s="92"/>
    </row>
    <row r="5" spans="1:54" ht="12" x14ac:dyDescent="0.2">
      <c r="A5" s="96"/>
      <c r="B5" s="92"/>
      <c r="C5" s="92"/>
      <c r="D5" s="92"/>
      <c r="E5" s="92"/>
      <c r="F5" s="92"/>
      <c r="G5" s="92"/>
      <c r="H5" s="92"/>
      <c r="I5" s="92"/>
      <c r="J5" s="92"/>
      <c r="K5" s="92"/>
      <c r="L5" s="92"/>
      <c r="M5" s="92"/>
    </row>
    <row r="6" spans="1:54" ht="11.25" x14ac:dyDescent="0.2">
      <c r="A6" s="91"/>
      <c r="B6" s="91"/>
      <c r="C6" s="97" t="s">
        <v>397</v>
      </c>
      <c r="D6" s="97"/>
      <c r="E6" s="97"/>
      <c r="F6" s="97"/>
      <c r="G6" s="98"/>
      <c r="H6" s="97" t="s">
        <v>398</v>
      </c>
      <c r="I6" s="97"/>
      <c r="J6" s="97"/>
      <c r="K6" s="97"/>
      <c r="L6" s="98"/>
      <c r="M6" s="91"/>
      <c r="N6" s="99" t="s">
        <v>399</v>
      </c>
    </row>
    <row r="7" spans="1:54" s="102" customFormat="1" ht="33.75" x14ac:dyDescent="0.2">
      <c r="A7" s="100" t="s">
        <v>55</v>
      </c>
      <c r="B7" s="100" t="s">
        <v>57</v>
      </c>
      <c r="C7" s="101" t="s">
        <v>400</v>
      </c>
      <c r="D7" s="101" t="s">
        <v>401</v>
      </c>
      <c r="E7" s="101" t="s">
        <v>402</v>
      </c>
      <c r="F7" s="101" t="s">
        <v>403</v>
      </c>
      <c r="G7" s="101" t="s">
        <v>372</v>
      </c>
      <c r="H7" s="101" t="s">
        <v>358</v>
      </c>
      <c r="I7" s="101" t="s">
        <v>404</v>
      </c>
      <c r="J7" s="101" t="s">
        <v>405</v>
      </c>
      <c r="K7" s="101" t="s">
        <v>406</v>
      </c>
      <c r="L7" s="101" t="s">
        <v>372</v>
      </c>
      <c r="M7" s="101" t="s">
        <v>407</v>
      </c>
      <c r="N7" s="101" t="s">
        <v>408</v>
      </c>
    </row>
    <row r="8" spans="1:54" ht="11.25" x14ac:dyDescent="0.2">
      <c r="A8" s="111">
        <v>1</v>
      </c>
      <c r="B8" s="91" t="s">
        <v>69</v>
      </c>
      <c r="C8" s="103">
        <v>604128527</v>
      </c>
      <c r="D8" s="103">
        <v>0</v>
      </c>
      <c r="E8" s="103">
        <v>521591025</v>
      </c>
      <c r="F8" s="103">
        <v>0</v>
      </c>
      <c r="G8" s="103">
        <f t="shared" ref="G8:G45" si="0">(C8+D8+E8+F8)</f>
        <v>1125719552</v>
      </c>
      <c r="H8" s="103">
        <v>407570101</v>
      </c>
      <c r="I8" s="103">
        <v>12324117</v>
      </c>
      <c r="J8" s="103">
        <v>705825334</v>
      </c>
      <c r="K8" s="103">
        <v>0</v>
      </c>
      <c r="L8" s="103">
        <f t="shared" ref="L8:L45" si="1">(H8+I8+J8+K8)</f>
        <v>1125719552</v>
      </c>
      <c r="M8" s="103">
        <v>0</v>
      </c>
      <c r="N8" s="103">
        <f t="shared" ref="N8:N45" si="2">(G8-M8)</f>
        <v>1125719552</v>
      </c>
      <c r="O8" s="91"/>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row>
    <row r="9" spans="1:54" ht="11.25" x14ac:dyDescent="0.2">
      <c r="A9" s="111">
        <v>2</v>
      </c>
      <c r="B9" s="91" t="s">
        <v>70</v>
      </c>
      <c r="C9" s="104">
        <v>140572316</v>
      </c>
      <c r="D9" s="104">
        <v>240000</v>
      </c>
      <c r="E9" s="104">
        <v>67635600</v>
      </c>
      <c r="F9" s="104">
        <v>0</v>
      </c>
      <c r="G9" s="104">
        <f t="shared" si="0"/>
        <v>208447916</v>
      </c>
      <c r="H9" s="104">
        <v>28639871</v>
      </c>
      <c r="I9" s="104">
        <v>0</v>
      </c>
      <c r="J9" s="104">
        <v>179808045</v>
      </c>
      <c r="K9" s="104">
        <v>0</v>
      </c>
      <c r="L9" s="104">
        <f t="shared" si="1"/>
        <v>208447916</v>
      </c>
      <c r="M9" s="104">
        <v>0</v>
      </c>
      <c r="N9" s="104">
        <f t="shared" si="2"/>
        <v>208447916</v>
      </c>
      <c r="O9" s="91"/>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row>
    <row r="10" spans="1:54" ht="11.25" x14ac:dyDescent="0.2">
      <c r="A10" s="111">
        <v>3</v>
      </c>
      <c r="B10" s="91" t="s">
        <v>71</v>
      </c>
      <c r="C10" s="104">
        <v>18582141</v>
      </c>
      <c r="D10" s="104">
        <v>0</v>
      </c>
      <c r="E10" s="104">
        <v>17390101</v>
      </c>
      <c r="F10" s="104">
        <v>0</v>
      </c>
      <c r="G10" s="104">
        <f t="shared" si="0"/>
        <v>35972242</v>
      </c>
      <c r="H10" s="104">
        <v>12853456</v>
      </c>
      <c r="I10" s="104">
        <v>0</v>
      </c>
      <c r="J10" s="104">
        <v>16401228</v>
      </c>
      <c r="K10" s="104">
        <v>6717558</v>
      </c>
      <c r="L10" s="104">
        <f t="shared" si="1"/>
        <v>35972242</v>
      </c>
      <c r="M10" s="104">
        <v>0</v>
      </c>
      <c r="N10" s="104">
        <f t="shared" si="2"/>
        <v>35972242</v>
      </c>
      <c r="O10" s="91"/>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row>
    <row r="11" spans="1:54" ht="11.25" x14ac:dyDescent="0.2">
      <c r="A11" s="111">
        <v>4</v>
      </c>
      <c r="B11" s="91" t="s">
        <v>72</v>
      </c>
      <c r="C11" s="104">
        <v>140542518</v>
      </c>
      <c r="D11" s="104">
        <v>0</v>
      </c>
      <c r="E11" s="104">
        <v>164790955</v>
      </c>
      <c r="F11" s="104">
        <v>0</v>
      </c>
      <c r="G11" s="104">
        <f t="shared" si="0"/>
        <v>305333473</v>
      </c>
      <c r="H11" s="104">
        <v>86073136</v>
      </c>
      <c r="I11" s="104">
        <v>27719331</v>
      </c>
      <c r="J11" s="104">
        <v>137213897</v>
      </c>
      <c r="K11" s="104">
        <v>54327109</v>
      </c>
      <c r="L11" s="104">
        <f t="shared" si="1"/>
        <v>305333473</v>
      </c>
      <c r="M11" s="104">
        <v>11880014</v>
      </c>
      <c r="N11" s="104">
        <f t="shared" si="2"/>
        <v>293453459</v>
      </c>
      <c r="O11" s="91"/>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row>
    <row r="12" spans="1:54" ht="11.25" x14ac:dyDescent="0.2">
      <c r="A12" s="111">
        <v>5</v>
      </c>
      <c r="B12" s="91" t="s">
        <v>73</v>
      </c>
      <c r="C12" s="104">
        <v>729224684</v>
      </c>
      <c r="D12" s="104">
        <v>598607</v>
      </c>
      <c r="E12" s="104">
        <v>1082504442</v>
      </c>
      <c r="F12" s="104">
        <v>0</v>
      </c>
      <c r="G12" s="104">
        <f t="shared" si="0"/>
        <v>1812327733</v>
      </c>
      <c r="H12" s="104">
        <v>914462922</v>
      </c>
      <c r="I12" s="104">
        <v>102144727</v>
      </c>
      <c r="J12" s="104">
        <v>325216240</v>
      </c>
      <c r="K12" s="104">
        <v>470503844</v>
      </c>
      <c r="L12" s="104">
        <f t="shared" si="1"/>
        <v>1812327733</v>
      </c>
      <c r="M12" s="104">
        <v>37161498</v>
      </c>
      <c r="N12" s="104">
        <f t="shared" si="2"/>
        <v>1775166235</v>
      </c>
      <c r="O12" s="91"/>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row>
    <row r="13" spans="1:54" ht="11.25" x14ac:dyDescent="0.2">
      <c r="A13" s="111">
        <v>6</v>
      </c>
      <c r="B13" s="91" t="s">
        <v>74</v>
      </c>
      <c r="C13" s="104">
        <v>42789372</v>
      </c>
      <c r="D13" s="104">
        <v>0</v>
      </c>
      <c r="E13" s="104">
        <v>58236553</v>
      </c>
      <c r="F13" s="104">
        <v>0</v>
      </c>
      <c r="G13" s="104">
        <f t="shared" si="0"/>
        <v>101025925</v>
      </c>
      <c r="H13" s="104">
        <v>48476855</v>
      </c>
      <c r="I13" s="104">
        <v>0</v>
      </c>
      <c r="J13" s="104">
        <v>47055374</v>
      </c>
      <c r="K13" s="104">
        <v>5493696</v>
      </c>
      <c r="L13" s="104">
        <f t="shared" si="1"/>
        <v>101025925</v>
      </c>
      <c r="M13" s="104">
        <v>0</v>
      </c>
      <c r="N13" s="104">
        <f t="shared" si="2"/>
        <v>101025925</v>
      </c>
      <c r="O13" s="91"/>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row>
    <row r="14" spans="1:54" ht="11.25" x14ac:dyDescent="0.2">
      <c r="A14" s="111">
        <v>7</v>
      </c>
      <c r="B14" s="91" t="s">
        <v>75</v>
      </c>
      <c r="C14" s="104">
        <v>29234491</v>
      </c>
      <c r="D14" s="104">
        <v>11220000</v>
      </c>
      <c r="E14" s="104">
        <v>24122446</v>
      </c>
      <c r="F14" s="104">
        <v>0</v>
      </c>
      <c r="G14" s="104">
        <f t="shared" si="0"/>
        <v>64576937</v>
      </c>
      <c r="H14" s="104">
        <v>34338295</v>
      </c>
      <c r="I14" s="104">
        <v>0</v>
      </c>
      <c r="J14" s="104">
        <v>14082440</v>
      </c>
      <c r="K14" s="104">
        <v>16156202</v>
      </c>
      <c r="L14" s="104">
        <f t="shared" si="1"/>
        <v>64576937</v>
      </c>
      <c r="M14" s="104">
        <v>0</v>
      </c>
      <c r="N14" s="104">
        <f t="shared" si="2"/>
        <v>64576937</v>
      </c>
      <c r="O14" s="91"/>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row>
    <row r="15" spans="1:54" ht="11.25" x14ac:dyDescent="0.2">
      <c r="A15" s="111">
        <v>8</v>
      </c>
      <c r="B15" s="91" t="s">
        <v>76</v>
      </c>
      <c r="C15" s="104">
        <v>99968439</v>
      </c>
      <c r="D15" s="104">
        <v>0</v>
      </c>
      <c r="E15" s="104">
        <v>69599376</v>
      </c>
      <c r="F15" s="104">
        <v>0</v>
      </c>
      <c r="G15" s="104">
        <f t="shared" si="0"/>
        <v>169567815</v>
      </c>
      <c r="H15" s="104">
        <v>61844491</v>
      </c>
      <c r="I15" s="104">
        <v>0</v>
      </c>
      <c r="J15" s="104">
        <v>62987677</v>
      </c>
      <c r="K15" s="104">
        <v>44735647</v>
      </c>
      <c r="L15" s="104">
        <f t="shared" si="1"/>
        <v>169567815</v>
      </c>
      <c r="M15" s="104">
        <v>0</v>
      </c>
      <c r="N15" s="104">
        <f t="shared" si="2"/>
        <v>169567815</v>
      </c>
      <c r="O15" s="91"/>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row>
    <row r="16" spans="1:54" ht="11.25" x14ac:dyDescent="0.2">
      <c r="A16" s="111">
        <v>9</v>
      </c>
      <c r="B16" s="91" t="s">
        <v>77</v>
      </c>
      <c r="C16" s="104">
        <v>25287010</v>
      </c>
      <c r="D16" s="104">
        <v>0</v>
      </c>
      <c r="E16" s="104">
        <v>1774746</v>
      </c>
      <c r="F16" s="104">
        <v>0</v>
      </c>
      <c r="G16" s="104">
        <f t="shared" si="0"/>
        <v>27061756</v>
      </c>
      <c r="H16" s="104">
        <v>0</v>
      </c>
      <c r="I16" s="104">
        <v>0</v>
      </c>
      <c r="J16" s="104">
        <v>6626239</v>
      </c>
      <c r="K16" s="104">
        <v>20435517</v>
      </c>
      <c r="L16" s="104">
        <f t="shared" si="1"/>
        <v>27061756</v>
      </c>
      <c r="M16" s="104">
        <v>0</v>
      </c>
      <c r="N16" s="104">
        <f t="shared" si="2"/>
        <v>27061756</v>
      </c>
      <c r="O16" s="91"/>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row>
    <row r="17" spans="1:54" ht="11.25" x14ac:dyDescent="0.2">
      <c r="A17" s="111">
        <v>10</v>
      </c>
      <c r="B17" s="91" t="s">
        <v>78</v>
      </c>
      <c r="C17" s="104">
        <v>145445798</v>
      </c>
      <c r="D17" s="104">
        <v>0</v>
      </c>
      <c r="E17" s="104">
        <v>75486780</v>
      </c>
      <c r="F17" s="104">
        <v>0</v>
      </c>
      <c r="G17" s="104">
        <f t="shared" si="0"/>
        <v>220932578</v>
      </c>
      <c r="H17" s="104">
        <v>183803</v>
      </c>
      <c r="I17" s="104">
        <v>0</v>
      </c>
      <c r="J17" s="104">
        <v>194040287</v>
      </c>
      <c r="K17" s="104">
        <v>26708488</v>
      </c>
      <c r="L17" s="104">
        <f t="shared" si="1"/>
        <v>220932578</v>
      </c>
      <c r="M17" s="104">
        <v>0</v>
      </c>
      <c r="N17" s="104">
        <f t="shared" si="2"/>
        <v>220932578</v>
      </c>
      <c r="O17" s="91"/>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row>
    <row r="18" spans="1:54" ht="11.25" x14ac:dyDescent="0.2">
      <c r="A18" s="111">
        <v>11</v>
      </c>
      <c r="B18" s="91" t="s">
        <v>79</v>
      </c>
      <c r="C18" s="104">
        <v>67941828</v>
      </c>
      <c r="D18" s="104">
        <v>0</v>
      </c>
      <c r="E18" s="104">
        <v>49904968</v>
      </c>
      <c r="F18" s="104">
        <v>0</v>
      </c>
      <c r="G18" s="104">
        <f t="shared" si="0"/>
        <v>117846796</v>
      </c>
      <c r="H18" s="104">
        <v>88449654</v>
      </c>
      <c r="I18" s="104">
        <v>4151110</v>
      </c>
      <c r="J18" s="104">
        <v>12566998</v>
      </c>
      <c r="K18" s="104">
        <v>12679034</v>
      </c>
      <c r="L18" s="104">
        <f t="shared" si="1"/>
        <v>117846796</v>
      </c>
      <c r="M18" s="104">
        <v>0</v>
      </c>
      <c r="N18" s="104">
        <f t="shared" si="2"/>
        <v>117846796</v>
      </c>
      <c r="O18" s="91"/>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row>
    <row r="19" spans="1:54" ht="11.25" x14ac:dyDescent="0.2">
      <c r="A19" s="111">
        <v>12</v>
      </c>
      <c r="B19" s="91" t="s">
        <v>80</v>
      </c>
      <c r="C19" s="104">
        <v>19493835</v>
      </c>
      <c r="D19" s="104">
        <v>0</v>
      </c>
      <c r="E19" s="104">
        <v>23774801</v>
      </c>
      <c r="F19" s="104">
        <v>0</v>
      </c>
      <c r="G19" s="104">
        <f t="shared" si="0"/>
        <v>43268636</v>
      </c>
      <c r="H19" s="104">
        <v>21052362</v>
      </c>
      <c r="I19" s="104">
        <v>0</v>
      </c>
      <c r="J19" s="104">
        <v>17343269</v>
      </c>
      <c r="K19" s="104">
        <v>4873005</v>
      </c>
      <c r="L19" s="104">
        <f t="shared" si="1"/>
        <v>43268636</v>
      </c>
      <c r="M19" s="104">
        <v>0</v>
      </c>
      <c r="N19" s="104">
        <f t="shared" si="2"/>
        <v>43268636</v>
      </c>
      <c r="O19" s="91"/>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row>
    <row r="20" spans="1:54" ht="11.25" x14ac:dyDescent="0.2">
      <c r="A20" s="111">
        <v>13</v>
      </c>
      <c r="B20" s="91" t="s">
        <v>81</v>
      </c>
      <c r="C20" s="104">
        <v>114240195</v>
      </c>
      <c r="D20" s="104">
        <v>0</v>
      </c>
      <c r="E20" s="104">
        <v>83118494</v>
      </c>
      <c r="F20" s="104">
        <v>0</v>
      </c>
      <c r="G20" s="104">
        <f t="shared" si="0"/>
        <v>197358689</v>
      </c>
      <c r="H20" s="104">
        <v>90564465</v>
      </c>
      <c r="I20" s="104">
        <v>0</v>
      </c>
      <c r="J20" s="104">
        <v>80076696</v>
      </c>
      <c r="K20" s="104">
        <v>26717528</v>
      </c>
      <c r="L20" s="104">
        <f t="shared" si="1"/>
        <v>197358689</v>
      </c>
      <c r="M20" s="104">
        <v>0</v>
      </c>
      <c r="N20" s="104">
        <f t="shared" si="2"/>
        <v>197358689</v>
      </c>
      <c r="O20" s="91"/>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row>
    <row r="21" spans="1:54" ht="11.25" x14ac:dyDescent="0.2">
      <c r="A21" s="111">
        <v>14</v>
      </c>
      <c r="B21" s="91" t="s">
        <v>82</v>
      </c>
      <c r="C21" s="104">
        <v>8693750</v>
      </c>
      <c r="D21" s="104">
        <v>393318</v>
      </c>
      <c r="E21" s="104">
        <v>18733047</v>
      </c>
      <c r="F21" s="104">
        <v>0</v>
      </c>
      <c r="G21" s="104">
        <f t="shared" si="0"/>
        <v>27820115</v>
      </c>
      <c r="H21" s="104">
        <v>14087431</v>
      </c>
      <c r="I21" s="104">
        <v>0</v>
      </c>
      <c r="J21" s="104">
        <v>11165130</v>
      </c>
      <c r="K21" s="104">
        <v>2567554</v>
      </c>
      <c r="L21" s="104">
        <f t="shared" si="1"/>
        <v>27820115</v>
      </c>
      <c r="M21" s="104">
        <v>0</v>
      </c>
      <c r="N21" s="104">
        <f t="shared" si="2"/>
        <v>27820115</v>
      </c>
      <c r="O21" s="91"/>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row>
    <row r="22" spans="1:54" ht="11.25" x14ac:dyDescent="0.2">
      <c r="A22" s="111">
        <v>15</v>
      </c>
      <c r="B22" s="91" t="s">
        <v>83</v>
      </c>
      <c r="C22" s="104">
        <v>348647911</v>
      </c>
      <c r="D22" s="104">
        <v>0</v>
      </c>
      <c r="E22" s="104">
        <v>459242888</v>
      </c>
      <c r="F22" s="104">
        <v>0</v>
      </c>
      <c r="G22" s="104">
        <f t="shared" si="0"/>
        <v>807890799</v>
      </c>
      <c r="H22" s="104">
        <v>227388212</v>
      </c>
      <c r="I22" s="104">
        <v>481265189</v>
      </c>
      <c r="J22" s="104">
        <v>0</v>
      </c>
      <c r="K22" s="104">
        <v>99237398</v>
      </c>
      <c r="L22" s="104">
        <f t="shared" si="1"/>
        <v>807890799</v>
      </c>
      <c r="M22" s="104">
        <v>8318823</v>
      </c>
      <c r="N22" s="104">
        <f t="shared" si="2"/>
        <v>799571976</v>
      </c>
      <c r="O22" s="91"/>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row>
    <row r="23" spans="1:54" ht="11.25" x14ac:dyDescent="0.2">
      <c r="A23" s="111">
        <v>16</v>
      </c>
      <c r="B23" s="91" t="s">
        <v>84</v>
      </c>
      <c r="C23" s="104">
        <v>194344702</v>
      </c>
      <c r="D23" s="104">
        <v>0</v>
      </c>
      <c r="E23" s="104">
        <v>123143183</v>
      </c>
      <c r="F23" s="104">
        <v>0</v>
      </c>
      <c r="G23" s="104">
        <f t="shared" si="0"/>
        <v>317487885</v>
      </c>
      <c r="H23" s="104">
        <v>169961264</v>
      </c>
      <c r="I23" s="104">
        <v>27610687</v>
      </c>
      <c r="J23" s="104">
        <v>83804136</v>
      </c>
      <c r="K23" s="104">
        <v>36111798</v>
      </c>
      <c r="L23" s="104">
        <f t="shared" si="1"/>
        <v>317487885</v>
      </c>
      <c r="M23" s="104">
        <v>0</v>
      </c>
      <c r="N23" s="104">
        <f t="shared" si="2"/>
        <v>317487885</v>
      </c>
      <c r="O23" s="91"/>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row>
    <row r="24" spans="1:54" ht="11.25" x14ac:dyDescent="0.2">
      <c r="A24" s="111">
        <v>17</v>
      </c>
      <c r="B24" s="91" t="s">
        <v>85</v>
      </c>
      <c r="C24" s="104">
        <v>91679542</v>
      </c>
      <c r="D24" s="104">
        <v>1599200</v>
      </c>
      <c r="E24" s="104">
        <v>82750193</v>
      </c>
      <c r="F24" s="104">
        <v>0</v>
      </c>
      <c r="G24" s="104">
        <f t="shared" si="0"/>
        <v>176028935</v>
      </c>
      <c r="H24" s="104">
        <v>68602089</v>
      </c>
      <c r="I24" s="104">
        <v>34852530</v>
      </c>
      <c r="J24" s="104">
        <v>30137012</v>
      </c>
      <c r="K24" s="104">
        <v>42437304</v>
      </c>
      <c r="L24" s="104">
        <f t="shared" si="1"/>
        <v>176028935</v>
      </c>
      <c r="M24" s="104">
        <v>0</v>
      </c>
      <c r="N24" s="104">
        <f t="shared" si="2"/>
        <v>176028935</v>
      </c>
      <c r="O24" s="91"/>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row>
    <row r="25" spans="1:54" ht="11.25" x14ac:dyDescent="0.2">
      <c r="A25" s="111">
        <v>18</v>
      </c>
      <c r="B25" s="91" t="s">
        <v>86</v>
      </c>
      <c r="C25" s="104">
        <v>31438405</v>
      </c>
      <c r="D25" s="104">
        <v>0</v>
      </c>
      <c r="E25" s="104">
        <v>9633582</v>
      </c>
      <c r="F25" s="104">
        <v>0</v>
      </c>
      <c r="G25" s="104">
        <f t="shared" si="0"/>
        <v>41071987</v>
      </c>
      <c r="H25" s="104">
        <v>22243719</v>
      </c>
      <c r="I25" s="104">
        <v>0</v>
      </c>
      <c r="J25" s="104">
        <v>15328875</v>
      </c>
      <c r="K25" s="104">
        <v>3499393</v>
      </c>
      <c r="L25" s="104">
        <f t="shared" si="1"/>
        <v>41071987</v>
      </c>
      <c r="M25" s="104">
        <v>0</v>
      </c>
      <c r="N25" s="104">
        <f t="shared" si="2"/>
        <v>41071987</v>
      </c>
      <c r="O25" s="91"/>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row>
    <row r="26" spans="1:54" ht="11.25" x14ac:dyDescent="0.2">
      <c r="A26" s="111">
        <v>19</v>
      </c>
      <c r="B26" s="91" t="s">
        <v>87</v>
      </c>
      <c r="C26" s="104">
        <v>369343754</v>
      </c>
      <c r="D26" s="104">
        <v>0</v>
      </c>
      <c r="E26" s="104">
        <v>235503860</v>
      </c>
      <c r="F26" s="104">
        <v>0</v>
      </c>
      <c r="G26" s="104">
        <f t="shared" si="0"/>
        <v>604847614</v>
      </c>
      <c r="H26" s="104">
        <v>212668067</v>
      </c>
      <c r="I26" s="104">
        <v>37592306</v>
      </c>
      <c r="J26" s="104">
        <v>165289398</v>
      </c>
      <c r="K26" s="104">
        <v>189297843</v>
      </c>
      <c r="L26" s="104">
        <f t="shared" si="1"/>
        <v>604847614</v>
      </c>
      <c r="M26" s="104">
        <v>0</v>
      </c>
      <c r="N26" s="104">
        <f t="shared" si="2"/>
        <v>604847614</v>
      </c>
      <c r="O26" s="91"/>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row>
    <row r="27" spans="1:54" ht="11.25" x14ac:dyDescent="0.2">
      <c r="A27" s="111">
        <v>20</v>
      </c>
      <c r="B27" s="91" t="s">
        <v>88</v>
      </c>
      <c r="C27" s="104">
        <v>123907788</v>
      </c>
      <c r="D27" s="104">
        <v>0</v>
      </c>
      <c r="E27" s="104">
        <v>143779474</v>
      </c>
      <c r="F27" s="104">
        <v>0</v>
      </c>
      <c r="G27" s="104">
        <f t="shared" si="0"/>
        <v>267687262</v>
      </c>
      <c r="H27" s="104">
        <v>170988954</v>
      </c>
      <c r="I27" s="104">
        <v>11523696</v>
      </c>
      <c r="J27" s="104">
        <v>48184637</v>
      </c>
      <c r="K27" s="104">
        <v>36989975</v>
      </c>
      <c r="L27" s="104">
        <f t="shared" si="1"/>
        <v>267687262</v>
      </c>
      <c r="M27" s="104">
        <v>0</v>
      </c>
      <c r="N27" s="104">
        <f t="shared" si="2"/>
        <v>267687262</v>
      </c>
      <c r="O27" s="91"/>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row>
    <row r="28" spans="1:54" ht="11.25" x14ac:dyDescent="0.2">
      <c r="A28" s="111">
        <v>21</v>
      </c>
      <c r="B28" s="91" t="s">
        <v>89</v>
      </c>
      <c r="C28" s="104">
        <v>115082975</v>
      </c>
      <c r="D28" s="104">
        <v>7400000</v>
      </c>
      <c r="E28" s="104">
        <v>48457719</v>
      </c>
      <c r="F28" s="104">
        <v>0</v>
      </c>
      <c r="G28" s="104">
        <f t="shared" si="0"/>
        <v>170940694</v>
      </c>
      <c r="H28" s="104">
        <v>105419357</v>
      </c>
      <c r="I28" s="104">
        <v>0</v>
      </c>
      <c r="J28" s="104">
        <v>50918725</v>
      </c>
      <c r="K28" s="104">
        <v>14602612</v>
      </c>
      <c r="L28" s="104">
        <f t="shared" si="1"/>
        <v>170940694</v>
      </c>
      <c r="M28" s="104">
        <v>0</v>
      </c>
      <c r="N28" s="104">
        <f t="shared" si="2"/>
        <v>170940694</v>
      </c>
      <c r="O28" s="91"/>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row>
    <row r="29" spans="1:54" ht="11.25" x14ac:dyDescent="0.2">
      <c r="A29" s="111">
        <v>22</v>
      </c>
      <c r="B29" s="91" t="s">
        <v>90</v>
      </c>
      <c r="C29" s="104">
        <v>19916070</v>
      </c>
      <c r="D29" s="104">
        <v>1500000</v>
      </c>
      <c r="E29" s="104">
        <v>57577541</v>
      </c>
      <c r="F29" s="104">
        <v>0</v>
      </c>
      <c r="G29" s="104">
        <f t="shared" si="0"/>
        <v>78993611</v>
      </c>
      <c r="H29" s="104">
        <v>34562325</v>
      </c>
      <c r="I29" s="104">
        <v>0</v>
      </c>
      <c r="J29" s="104">
        <v>26359636</v>
      </c>
      <c r="K29" s="104">
        <v>18071650</v>
      </c>
      <c r="L29" s="104">
        <f t="shared" si="1"/>
        <v>78993611</v>
      </c>
      <c r="M29" s="104">
        <v>0</v>
      </c>
      <c r="N29" s="104">
        <f t="shared" si="2"/>
        <v>78993611</v>
      </c>
      <c r="O29" s="91"/>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row>
    <row r="30" spans="1:54" ht="11.25" x14ac:dyDescent="0.2">
      <c r="A30" s="111">
        <v>23</v>
      </c>
      <c r="B30" s="91" t="s">
        <v>91</v>
      </c>
      <c r="C30" s="104">
        <v>639135654</v>
      </c>
      <c r="D30" s="104">
        <v>4198821</v>
      </c>
      <c r="E30" s="104">
        <v>903051947</v>
      </c>
      <c r="F30" s="104">
        <v>0</v>
      </c>
      <c r="G30" s="104">
        <f t="shared" si="0"/>
        <v>1546386422</v>
      </c>
      <c r="H30" s="104">
        <v>516248384</v>
      </c>
      <c r="I30" s="104">
        <v>51963033</v>
      </c>
      <c r="J30" s="104">
        <v>749635793</v>
      </c>
      <c r="K30" s="104">
        <v>228539212</v>
      </c>
      <c r="L30" s="104">
        <f t="shared" si="1"/>
        <v>1546386422</v>
      </c>
      <c r="M30" s="104">
        <v>2096466</v>
      </c>
      <c r="N30" s="104">
        <f t="shared" si="2"/>
        <v>1544289956</v>
      </c>
      <c r="O30" s="91"/>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row>
    <row r="31" spans="1:54" ht="11.25" x14ac:dyDescent="0.2">
      <c r="A31" s="111">
        <v>24</v>
      </c>
      <c r="B31" s="91" t="s">
        <v>92</v>
      </c>
      <c r="C31" s="104">
        <v>1348321728</v>
      </c>
      <c r="D31" s="104">
        <v>0</v>
      </c>
      <c r="E31" s="104">
        <v>761211795</v>
      </c>
      <c r="F31" s="104">
        <v>212576296</v>
      </c>
      <c r="G31" s="104">
        <f t="shared" si="0"/>
        <v>2322109819</v>
      </c>
      <c r="H31" s="104">
        <v>546494193</v>
      </c>
      <c r="I31" s="104">
        <v>29104289</v>
      </c>
      <c r="J31" s="104">
        <v>1033848630</v>
      </c>
      <c r="K31" s="104">
        <v>712662707</v>
      </c>
      <c r="L31" s="104">
        <f t="shared" si="1"/>
        <v>2322109819</v>
      </c>
      <c r="M31" s="104">
        <v>0</v>
      </c>
      <c r="N31" s="104">
        <f t="shared" si="2"/>
        <v>2322109819</v>
      </c>
      <c r="O31" s="91"/>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row>
    <row r="32" spans="1:54" ht="11.25" x14ac:dyDescent="0.2">
      <c r="A32" s="111">
        <v>25</v>
      </c>
      <c r="B32" s="91" t="s">
        <v>93</v>
      </c>
      <c r="C32" s="104">
        <v>18548262</v>
      </c>
      <c r="D32" s="104">
        <v>0</v>
      </c>
      <c r="E32" s="104">
        <v>10883605</v>
      </c>
      <c r="F32" s="104">
        <v>0</v>
      </c>
      <c r="G32" s="104">
        <f t="shared" si="0"/>
        <v>29431867</v>
      </c>
      <c r="H32" s="104">
        <v>17278818</v>
      </c>
      <c r="I32" s="104">
        <v>0</v>
      </c>
      <c r="J32" s="104">
        <v>3814748</v>
      </c>
      <c r="K32" s="104">
        <v>8338301</v>
      </c>
      <c r="L32" s="104">
        <f t="shared" si="1"/>
        <v>29431867</v>
      </c>
      <c r="M32" s="104">
        <v>0</v>
      </c>
      <c r="N32" s="104">
        <f t="shared" si="2"/>
        <v>29431867</v>
      </c>
      <c r="O32" s="91"/>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row>
    <row r="33" spans="1:54" ht="11.25" x14ac:dyDescent="0.2">
      <c r="A33" s="111">
        <v>26</v>
      </c>
      <c r="B33" s="91" t="s">
        <v>94</v>
      </c>
      <c r="C33" s="104">
        <v>58933000</v>
      </c>
      <c r="D33" s="104">
        <v>1750000</v>
      </c>
      <c r="E33" s="104">
        <v>82181492</v>
      </c>
      <c r="F33" s="104">
        <v>0</v>
      </c>
      <c r="G33" s="104">
        <f t="shared" si="0"/>
        <v>142864492</v>
      </c>
      <c r="H33" s="104">
        <v>54592434</v>
      </c>
      <c r="I33" s="104">
        <v>0</v>
      </c>
      <c r="J33" s="104">
        <v>72367106</v>
      </c>
      <c r="K33" s="104">
        <v>15904952</v>
      </c>
      <c r="L33" s="104">
        <f t="shared" si="1"/>
        <v>142864492</v>
      </c>
      <c r="M33" s="104">
        <v>0</v>
      </c>
      <c r="N33" s="104">
        <f t="shared" si="2"/>
        <v>142864492</v>
      </c>
      <c r="O33" s="91"/>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row>
    <row r="34" spans="1:54" ht="11.25" x14ac:dyDescent="0.2">
      <c r="A34" s="111">
        <v>27</v>
      </c>
      <c r="B34" s="91" t="s">
        <v>95</v>
      </c>
      <c r="C34" s="104">
        <v>34162162</v>
      </c>
      <c r="D34" s="104">
        <v>500000</v>
      </c>
      <c r="E34" s="104">
        <v>26117504</v>
      </c>
      <c r="F34" s="104">
        <v>0</v>
      </c>
      <c r="G34" s="104">
        <f t="shared" si="0"/>
        <v>60779666</v>
      </c>
      <c r="H34" s="104">
        <v>26200050</v>
      </c>
      <c r="I34" s="104">
        <v>0</v>
      </c>
      <c r="J34" s="104">
        <v>27508517</v>
      </c>
      <c r="K34" s="104">
        <v>7071099</v>
      </c>
      <c r="L34" s="104">
        <f t="shared" si="1"/>
        <v>60779666</v>
      </c>
      <c r="M34" s="104">
        <v>422584</v>
      </c>
      <c r="N34" s="104">
        <f t="shared" si="2"/>
        <v>60357082</v>
      </c>
      <c r="O34" s="91"/>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row>
    <row r="35" spans="1:54" ht="11.25" x14ac:dyDescent="0.2">
      <c r="A35" s="111">
        <v>28</v>
      </c>
      <c r="B35" s="91" t="s">
        <v>96</v>
      </c>
      <c r="C35" s="104">
        <v>573181974</v>
      </c>
      <c r="D35" s="104">
        <v>250000</v>
      </c>
      <c r="E35" s="104">
        <v>416248874</v>
      </c>
      <c r="F35" s="104">
        <v>0</v>
      </c>
      <c r="G35" s="104">
        <f t="shared" si="0"/>
        <v>989680848</v>
      </c>
      <c r="H35" s="104">
        <v>30221424</v>
      </c>
      <c r="I35" s="104">
        <v>0</v>
      </c>
      <c r="J35" s="104">
        <v>819024492</v>
      </c>
      <c r="K35" s="104">
        <v>140434932</v>
      </c>
      <c r="L35" s="104">
        <f t="shared" si="1"/>
        <v>989680848</v>
      </c>
      <c r="M35" s="104">
        <v>3285138</v>
      </c>
      <c r="N35" s="104">
        <f t="shared" si="2"/>
        <v>986395710</v>
      </c>
      <c r="O35" s="91"/>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row>
    <row r="36" spans="1:54" ht="11.25" x14ac:dyDescent="0.2">
      <c r="A36" s="111">
        <v>29</v>
      </c>
      <c r="B36" s="91" t="s">
        <v>97</v>
      </c>
      <c r="C36" s="104">
        <v>21685877</v>
      </c>
      <c r="D36" s="104">
        <v>0</v>
      </c>
      <c r="E36" s="104">
        <v>26947007</v>
      </c>
      <c r="F36" s="104">
        <v>0</v>
      </c>
      <c r="G36" s="104">
        <f t="shared" si="0"/>
        <v>48632884</v>
      </c>
      <c r="H36" s="104">
        <v>26166871</v>
      </c>
      <c r="I36" s="104">
        <v>0</v>
      </c>
      <c r="J36" s="104">
        <v>18441869</v>
      </c>
      <c r="K36" s="104">
        <v>4024144</v>
      </c>
      <c r="L36" s="104">
        <f t="shared" si="1"/>
        <v>48632884</v>
      </c>
      <c r="M36" s="104">
        <v>0</v>
      </c>
      <c r="N36" s="104">
        <f t="shared" si="2"/>
        <v>48632884</v>
      </c>
      <c r="O36" s="91"/>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row>
    <row r="37" spans="1:54" ht="11.25" x14ac:dyDescent="0.2">
      <c r="A37" s="111">
        <v>30</v>
      </c>
      <c r="B37" s="91" t="s">
        <v>98</v>
      </c>
      <c r="C37" s="104">
        <v>1782886827</v>
      </c>
      <c r="D37" s="104">
        <v>0</v>
      </c>
      <c r="E37" s="104">
        <v>770220418</v>
      </c>
      <c r="F37" s="104">
        <v>0</v>
      </c>
      <c r="G37" s="104">
        <f t="shared" si="0"/>
        <v>2553107245</v>
      </c>
      <c r="H37" s="104">
        <v>536938280</v>
      </c>
      <c r="I37" s="104">
        <v>65566281</v>
      </c>
      <c r="J37" s="104">
        <v>923690712</v>
      </c>
      <c r="K37" s="104">
        <v>1026911972</v>
      </c>
      <c r="L37" s="104">
        <f t="shared" si="1"/>
        <v>2553107245</v>
      </c>
      <c r="M37" s="104">
        <v>6509903</v>
      </c>
      <c r="N37" s="104">
        <f t="shared" si="2"/>
        <v>2546597342</v>
      </c>
      <c r="O37" s="91"/>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row>
    <row r="38" spans="1:54" ht="11.25" x14ac:dyDescent="0.2">
      <c r="A38" s="111">
        <v>31</v>
      </c>
      <c r="B38" s="91" t="s">
        <v>99</v>
      </c>
      <c r="C38" s="104">
        <v>247324412</v>
      </c>
      <c r="D38" s="104">
        <v>750000</v>
      </c>
      <c r="E38" s="104">
        <v>345533601</v>
      </c>
      <c r="F38" s="104">
        <v>0</v>
      </c>
      <c r="G38" s="104">
        <f t="shared" si="0"/>
        <v>593608013</v>
      </c>
      <c r="H38" s="104">
        <v>259982545</v>
      </c>
      <c r="I38" s="104">
        <v>33744250</v>
      </c>
      <c r="J38" s="104">
        <v>273486590</v>
      </c>
      <c r="K38" s="104">
        <v>26394628</v>
      </c>
      <c r="L38" s="104">
        <f t="shared" si="1"/>
        <v>593608013</v>
      </c>
      <c r="M38" s="104">
        <v>539265</v>
      </c>
      <c r="N38" s="104">
        <f t="shared" si="2"/>
        <v>593068748</v>
      </c>
      <c r="O38" s="91"/>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row>
    <row r="39" spans="1:54" ht="11.25" x14ac:dyDescent="0.2">
      <c r="A39" s="111">
        <v>32</v>
      </c>
      <c r="B39" s="91" t="s">
        <v>100</v>
      </c>
      <c r="C39" s="104">
        <v>79640799</v>
      </c>
      <c r="D39" s="104">
        <v>0</v>
      </c>
      <c r="E39" s="104">
        <v>84583594</v>
      </c>
      <c r="F39" s="104">
        <v>0</v>
      </c>
      <c r="G39" s="104">
        <f t="shared" si="0"/>
        <v>164224393</v>
      </c>
      <c r="H39" s="104">
        <v>57580800</v>
      </c>
      <c r="I39" s="104">
        <v>252250</v>
      </c>
      <c r="J39" s="104">
        <v>51193679</v>
      </c>
      <c r="K39" s="104">
        <v>55197664</v>
      </c>
      <c r="L39" s="104">
        <f t="shared" si="1"/>
        <v>164224393</v>
      </c>
      <c r="M39" s="104">
        <v>0</v>
      </c>
      <c r="N39" s="104">
        <f t="shared" si="2"/>
        <v>164224393</v>
      </c>
      <c r="O39" s="91"/>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row>
    <row r="40" spans="1:54" ht="11.25" x14ac:dyDescent="0.2">
      <c r="A40" s="111">
        <v>33</v>
      </c>
      <c r="B40" s="91" t="s">
        <v>101</v>
      </c>
      <c r="C40" s="104">
        <v>41749747</v>
      </c>
      <c r="D40" s="104">
        <v>10000000</v>
      </c>
      <c r="E40" s="104">
        <v>57212385</v>
      </c>
      <c r="F40" s="104">
        <v>0</v>
      </c>
      <c r="G40" s="104">
        <f t="shared" si="0"/>
        <v>108962132</v>
      </c>
      <c r="H40" s="104">
        <v>42608582</v>
      </c>
      <c r="I40" s="104">
        <v>0</v>
      </c>
      <c r="J40" s="104">
        <v>46443909</v>
      </c>
      <c r="K40" s="104">
        <v>19909641</v>
      </c>
      <c r="L40" s="104">
        <f t="shared" si="1"/>
        <v>108962132</v>
      </c>
      <c r="M40" s="104">
        <v>3031150</v>
      </c>
      <c r="N40" s="104">
        <f t="shared" si="2"/>
        <v>105930982</v>
      </c>
      <c r="O40" s="91"/>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row>
    <row r="41" spans="1:54" ht="11.25" x14ac:dyDescent="0.2">
      <c r="A41" s="111">
        <v>34</v>
      </c>
      <c r="B41" s="91" t="s">
        <v>102</v>
      </c>
      <c r="C41" s="104">
        <v>678909389</v>
      </c>
      <c r="D41" s="104">
        <v>0</v>
      </c>
      <c r="E41" s="104">
        <v>209018572</v>
      </c>
      <c r="F41" s="104">
        <v>0</v>
      </c>
      <c r="G41" s="104">
        <f t="shared" si="0"/>
        <v>887927961</v>
      </c>
      <c r="H41" s="104">
        <v>241823164</v>
      </c>
      <c r="I41" s="104">
        <v>0</v>
      </c>
      <c r="J41" s="104">
        <v>248773018</v>
      </c>
      <c r="K41" s="104">
        <v>397331779</v>
      </c>
      <c r="L41" s="104">
        <f t="shared" si="1"/>
        <v>887927961</v>
      </c>
      <c r="M41" s="104">
        <v>0</v>
      </c>
      <c r="N41" s="104">
        <f t="shared" si="2"/>
        <v>887927961</v>
      </c>
      <c r="O41" s="91"/>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row>
    <row r="42" spans="1:54" ht="11.25" x14ac:dyDescent="0.2">
      <c r="A42" s="111">
        <v>35</v>
      </c>
      <c r="B42" s="91" t="s">
        <v>103</v>
      </c>
      <c r="C42" s="104">
        <v>1289095054</v>
      </c>
      <c r="D42" s="104">
        <v>1875000</v>
      </c>
      <c r="E42" s="104">
        <v>1366659292</v>
      </c>
      <c r="F42" s="104">
        <v>0</v>
      </c>
      <c r="G42" s="104">
        <f t="shared" si="0"/>
        <v>2657629346</v>
      </c>
      <c r="H42" s="104">
        <v>1109938982</v>
      </c>
      <c r="I42" s="104">
        <v>187484732</v>
      </c>
      <c r="J42" s="104">
        <v>1107786910</v>
      </c>
      <c r="K42" s="104">
        <v>252418722</v>
      </c>
      <c r="L42" s="104">
        <f t="shared" si="1"/>
        <v>2657629346</v>
      </c>
      <c r="M42" s="104">
        <v>0</v>
      </c>
      <c r="N42" s="104">
        <f t="shared" si="2"/>
        <v>2657629346</v>
      </c>
      <c r="O42" s="91"/>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row>
    <row r="43" spans="1:54" ht="11.25" x14ac:dyDescent="0.2">
      <c r="A43" s="111">
        <v>36</v>
      </c>
      <c r="B43" s="91" t="s">
        <v>104</v>
      </c>
      <c r="C43" s="104">
        <v>39395045</v>
      </c>
      <c r="D43" s="104">
        <v>750000</v>
      </c>
      <c r="E43" s="104">
        <v>76614367</v>
      </c>
      <c r="F43" s="104">
        <v>0</v>
      </c>
      <c r="G43" s="104">
        <f t="shared" si="0"/>
        <v>116759412</v>
      </c>
      <c r="H43" s="104">
        <v>55308302</v>
      </c>
      <c r="I43" s="104">
        <v>0</v>
      </c>
      <c r="J43" s="104">
        <v>23928867</v>
      </c>
      <c r="K43" s="104">
        <v>37522243</v>
      </c>
      <c r="L43" s="104">
        <f t="shared" si="1"/>
        <v>116759412</v>
      </c>
      <c r="M43" s="104">
        <v>4405</v>
      </c>
      <c r="N43" s="104">
        <f t="shared" si="2"/>
        <v>116755007</v>
      </c>
      <c r="O43" s="91"/>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row>
    <row r="44" spans="1:54" ht="11.25" x14ac:dyDescent="0.2">
      <c r="A44" s="111">
        <v>37</v>
      </c>
      <c r="B44" s="91" t="s">
        <v>105</v>
      </c>
      <c r="C44" s="104">
        <v>12645590</v>
      </c>
      <c r="D44" s="104">
        <v>0</v>
      </c>
      <c r="E44" s="104">
        <v>15017685</v>
      </c>
      <c r="F44" s="104">
        <v>0</v>
      </c>
      <c r="G44" s="104">
        <f t="shared" si="0"/>
        <v>27663275</v>
      </c>
      <c r="H44" s="104">
        <v>0</v>
      </c>
      <c r="I44" s="104">
        <v>0</v>
      </c>
      <c r="J44" s="104">
        <v>20404722</v>
      </c>
      <c r="K44" s="104">
        <v>7258553</v>
      </c>
      <c r="L44" s="104">
        <f t="shared" si="1"/>
        <v>27663275</v>
      </c>
      <c r="M44" s="104">
        <v>0</v>
      </c>
      <c r="N44" s="104">
        <f t="shared" si="2"/>
        <v>27663275</v>
      </c>
      <c r="O44" s="91"/>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row>
    <row r="45" spans="1:54" ht="11.25" x14ac:dyDescent="0.2">
      <c r="A45" s="108">
        <v>38</v>
      </c>
      <c r="B45" s="91" t="s">
        <v>106</v>
      </c>
      <c r="C45" s="107">
        <v>181360485</v>
      </c>
      <c r="D45" s="107">
        <v>0</v>
      </c>
      <c r="E45" s="107">
        <v>111994910</v>
      </c>
      <c r="F45" s="107">
        <v>0</v>
      </c>
      <c r="G45" s="107">
        <f t="shared" si="0"/>
        <v>293355395</v>
      </c>
      <c r="H45" s="107">
        <v>132459869</v>
      </c>
      <c r="I45" s="107">
        <v>0</v>
      </c>
      <c r="J45" s="107">
        <v>40375544</v>
      </c>
      <c r="K45" s="107">
        <v>120519982</v>
      </c>
      <c r="L45" s="107">
        <f t="shared" si="1"/>
        <v>293355395</v>
      </c>
      <c r="M45" s="107">
        <v>0</v>
      </c>
      <c r="N45" s="107">
        <f t="shared" si="2"/>
        <v>293355395</v>
      </c>
      <c r="O45" s="91"/>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row>
    <row r="46" spans="1:54" ht="11.25" x14ac:dyDescent="0.2">
      <c r="A46" s="108">
        <f>A45</f>
        <v>38</v>
      </c>
      <c r="B46" s="109" t="s">
        <v>107</v>
      </c>
      <c r="C46" s="110">
        <f>SUM(C8:C45)</f>
        <v>10527482056</v>
      </c>
      <c r="D46" s="110">
        <f>SUM(D8:D45)</f>
        <v>43024946</v>
      </c>
      <c r="E46" s="110">
        <f>SUM(E8:E45)</f>
        <v>8682248822</v>
      </c>
      <c r="F46" s="110">
        <f>SUM(F8:F45)</f>
        <v>212576296</v>
      </c>
      <c r="G46" s="110">
        <f>SUM(C46:F46)</f>
        <v>19465332120</v>
      </c>
      <c r="H46" s="110">
        <f t="shared" ref="H46:N46" si="3">SUM(H8:H45)</f>
        <v>6474273527</v>
      </c>
      <c r="I46" s="110">
        <f t="shared" si="3"/>
        <v>1107298528</v>
      </c>
      <c r="J46" s="110">
        <f t="shared" si="3"/>
        <v>7691156379</v>
      </c>
      <c r="K46" s="110">
        <f t="shared" si="3"/>
        <v>4192603686</v>
      </c>
      <c r="L46" s="110">
        <f t="shared" si="3"/>
        <v>19465332120</v>
      </c>
      <c r="M46" s="110">
        <f t="shared" si="3"/>
        <v>73249246</v>
      </c>
      <c r="N46" s="110">
        <f t="shared" si="3"/>
        <v>19392082874</v>
      </c>
      <c r="O46" s="91"/>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row>
    <row r="47" spans="1:54" ht="9.75" customHeight="1" x14ac:dyDescent="0.2">
      <c r="A47" s="91"/>
      <c r="B47" s="91"/>
      <c r="C47" s="103"/>
      <c r="D47" s="91"/>
      <c r="E47" s="91"/>
      <c r="F47" s="91"/>
      <c r="G47" s="91"/>
      <c r="H47" s="91"/>
      <c r="I47" s="91"/>
      <c r="J47" s="91"/>
      <c r="K47" s="91"/>
      <c r="L47" s="91"/>
      <c r="M47" s="91"/>
      <c r="N47" s="91"/>
      <c r="O47" s="91"/>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row>
    <row r="48" spans="1:54" ht="9.75" customHeight="1" x14ac:dyDescent="0.2">
      <c r="A48" s="91"/>
      <c r="B48" s="91"/>
      <c r="C48" s="104"/>
      <c r="D48" s="91"/>
      <c r="E48" s="91"/>
      <c r="F48" s="91"/>
      <c r="G48" s="91"/>
      <c r="H48" s="91"/>
      <c r="I48" s="91"/>
      <c r="J48" s="91"/>
      <c r="K48" s="91"/>
      <c r="L48" s="91"/>
      <c r="M48" s="91"/>
      <c r="N48" s="91"/>
      <c r="O48" s="91"/>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13"/>
      <c r="BA48" s="113"/>
      <c r="BB48" s="113"/>
    </row>
    <row r="49" spans="17:54" ht="9.75" customHeight="1" x14ac:dyDescent="0.2">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row>
    <row r="50" spans="17:54" ht="9.75" customHeight="1" x14ac:dyDescent="0.2">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3"/>
      <c r="AV50" s="113"/>
      <c r="AW50" s="113"/>
      <c r="AX50" s="113"/>
      <c r="AY50" s="113"/>
      <c r="AZ50" s="113"/>
      <c r="BA50" s="113"/>
      <c r="BB50" s="113"/>
    </row>
    <row r="51" spans="17:54" ht="9.75" customHeight="1" x14ac:dyDescent="0.2">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row>
    <row r="52" spans="17:54" ht="10.15" customHeight="1" x14ac:dyDescent="0.2"/>
    <row r="53" spans="17:54" ht="10.15" customHeight="1" x14ac:dyDescent="0.2"/>
    <row r="54" spans="17:54" ht="10.15" customHeight="1" x14ac:dyDescent="0.2"/>
    <row r="55" spans="17:54" ht="10.15" customHeight="1" x14ac:dyDescent="0.2"/>
    <row r="56" spans="17:54" ht="10.15" customHeight="1" x14ac:dyDescent="0.2">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row>
    <row r="57" spans="17:54" ht="10.15" customHeight="1" x14ac:dyDescent="0.2">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row>
    <row r="58" spans="17:54" ht="9.75" customHeight="1" x14ac:dyDescent="0.2">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row>
    <row r="59" spans="17:54" ht="9.75" customHeight="1" x14ac:dyDescent="0.2">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row>
    <row r="60" spans="17:54" ht="9.75" customHeight="1" x14ac:dyDescent="0.2">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row>
    <row r="61" spans="17:54" ht="9.75" customHeight="1" x14ac:dyDescent="0.2">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row>
    <row r="62" spans="17:54" ht="9.75" customHeight="1" x14ac:dyDescent="0.2">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row>
    <row r="63" spans="17:54" ht="9.75" customHeight="1" x14ac:dyDescent="0.2">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row>
    <row r="64" spans="17:54" ht="9.75" customHeight="1" x14ac:dyDescent="0.2">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row>
    <row r="65" spans="17:54" ht="9.75" customHeight="1" x14ac:dyDescent="0.2">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3"/>
    </row>
    <row r="66" spans="17:54" ht="9.75" customHeight="1" x14ac:dyDescent="0.2">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3"/>
    </row>
    <row r="67" spans="17:54" ht="9.75" customHeight="1" x14ac:dyDescent="0.2">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c r="BB67" s="113"/>
    </row>
    <row r="68" spans="17:54" ht="9.75" customHeight="1" x14ac:dyDescent="0.2">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row>
    <row r="69" spans="17:54" ht="9.75" customHeight="1" x14ac:dyDescent="0.2">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c r="BB69" s="113"/>
    </row>
    <row r="70" spans="17:54" ht="9.75" customHeight="1" x14ac:dyDescent="0.2">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c r="BB70" s="113"/>
    </row>
    <row r="71" spans="17:54" ht="9.75" customHeight="1" x14ac:dyDescent="0.2">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row>
    <row r="72" spans="17:54" ht="9.75" customHeight="1" x14ac:dyDescent="0.2">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c r="BB72" s="113"/>
    </row>
    <row r="73" spans="17:54" ht="9.75" customHeight="1" x14ac:dyDescent="0.2">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c r="BB73" s="113"/>
    </row>
    <row r="74" spans="17:54" ht="9.75" customHeight="1" x14ac:dyDescent="0.2">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c r="BB74" s="113"/>
    </row>
    <row r="75" spans="17:54" ht="9.75" customHeight="1" x14ac:dyDescent="0.2">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c r="BB75" s="113"/>
    </row>
    <row r="76" spans="17:54" ht="9.75" customHeight="1" x14ac:dyDescent="0.2">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row>
    <row r="77" spans="17:54" ht="9.75" customHeight="1" x14ac:dyDescent="0.2">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c r="BB77" s="113"/>
    </row>
    <row r="78" spans="17:54" ht="9.75" customHeight="1" x14ac:dyDescent="0.2">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row>
    <row r="79" spans="17:54" ht="9.75" customHeight="1" x14ac:dyDescent="0.2">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row>
    <row r="80" spans="17:54" ht="9.75" customHeight="1" x14ac:dyDescent="0.2">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row>
    <row r="81" spans="17:54" ht="9.75" customHeight="1" x14ac:dyDescent="0.2">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row>
    <row r="82" spans="17:54" ht="9.75" customHeight="1" x14ac:dyDescent="0.2">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row>
    <row r="83" spans="17:54" ht="9.75" customHeight="1" x14ac:dyDescent="0.2">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row>
    <row r="84" spans="17:54" ht="9.75" customHeight="1" x14ac:dyDescent="0.2">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row>
    <row r="85" spans="17:54" ht="9.75" customHeight="1" x14ac:dyDescent="0.2">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row>
    <row r="86" spans="17:54" ht="9.75" customHeight="1" x14ac:dyDescent="0.2">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row>
    <row r="87" spans="17:54" ht="9.75" customHeight="1" x14ac:dyDescent="0.2">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row>
    <row r="88" spans="17:54" ht="9.75" customHeight="1" x14ac:dyDescent="0.2">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row>
    <row r="89" spans="17:54" ht="9.75" customHeight="1" x14ac:dyDescent="0.2">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c r="BB89" s="113"/>
    </row>
    <row r="90" spans="17:54" ht="9.75" customHeight="1" x14ac:dyDescent="0.2">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row>
    <row r="91" spans="17:54" ht="9.75" customHeight="1" x14ac:dyDescent="0.2">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c r="BB91" s="113"/>
    </row>
    <row r="92" spans="17:54" ht="9.75" customHeight="1" x14ac:dyDescent="0.2">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row>
    <row r="93" spans="17:54" ht="9.75" customHeight="1" x14ac:dyDescent="0.2">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row>
    <row r="94" spans="17:54" ht="9.75" customHeight="1" x14ac:dyDescent="0.2">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row>
    <row r="95" spans="17:54" ht="9.75" customHeight="1" x14ac:dyDescent="0.2">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c r="BB95" s="113"/>
    </row>
    <row r="96" spans="17:54" ht="9.75" customHeight="1" x14ac:dyDescent="0.2">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c r="BB96" s="113"/>
    </row>
    <row r="97" spans="17:54" ht="9.75" customHeight="1" x14ac:dyDescent="0.2">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c r="BB97" s="113"/>
    </row>
    <row r="98" spans="17:54" ht="9.75" customHeight="1" x14ac:dyDescent="0.2">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3"/>
      <c r="AV98" s="113"/>
      <c r="AW98" s="113"/>
      <c r="AX98" s="113"/>
      <c r="AY98" s="113"/>
      <c r="AZ98" s="113"/>
      <c r="BA98" s="113"/>
      <c r="BB98" s="113"/>
    </row>
    <row r="99" spans="17:54" ht="9.75" customHeight="1" x14ac:dyDescent="0.2">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3"/>
      <c r="AV99" s="113"/>
      <c r="AW99" s="113"/>
      <c r="AX99" s="113"/>
      <c r="AY99" s="113"/>
      <c r="AZ99" s="113"/>
      <c r="BA99" s="113"/>
      <c r="BB99" s="113"/>
    </row>
    <row r="100" spans="17:54" ht="9.75" customHeight="1" x14ac:dyDescent="0.2">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row>
    <row r="101" spans="17:54" ht="9.75" customHeight="1" x14ac:dyDescent="0.2">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3"/>
      <c r="AV101" s="113"/>
      <c r="AW101" s="113"/>
      <c r="AX101" s="113"/>
      <c r="AY101" s="113"/>
      <c r="AZ101" s="113"/>
      <c r="BA101" s="113"/>
      <c r="BB101" s="113"/>
    </row>
    <row r="102" spans="17:54" ht="9.75" customHeight="1" x14ac:dyDescent="0.2">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3"/>
      <c r="AV102" s="113"/>
      <c r="AW102" s="113"/>
      <c r="AX102" s="113"/>
      <c r="AY102" s="113"/>
      <c r="AZ102" s="113"/>
      <c r="BA102" s="113"/>
      <c r="BB102" s="113"/>
    </row>
    <row r="103" spans="17:54" ht="9.75" customHeight="1" x14ac:dyDescent="0.2">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3"/>
      <c r="AV103" s="113"/>
      <c r="AW103" s="113"/>
      <c r="AX103" s="113"/>
      <c r="AY103" s="113"/>
      <c r="AZ103" s="113"/>
      <c r="BA103" s="113"/>
      <c r="BB103" s="113"/>
    </row>
    <row r="104" spans="17:54" ht="9.75" customHeight="1" x14ac:dyDescent="0.2">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row>
    <row r="105" spans="17:54" ht="9.75" customHeight="1" x14ac:dyDescent="0.2">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3"/>
      <c r="AV105" s="113"/>
      <c r="AW105" s="113"/>
      <c r="AX105" s="113"/>
      <c r="AY105" s="113"/>
      <c r="AZ105" s="113"/>
      <c r="BA105" s="113"/>
      <c r="BB105" s="113"/>
    </row>
    <row r="106" spans="17:54" ht="9.75" customHeight="1" x14ac:dyDescent="0.2">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3"/>
      <c r="AV106" s="113"/>
      <c r="AW106" s="113"/>
      <c r="AX106" s="113"/>
      <c r="AY106" s="113"/>
      <c r="AZ106" s="113"/>
      <c r="BA106" s="113"/>
      <c r="BB106" s="113"/>
    </row>
    <row r="107" spans="17:54" ht="9.75" customHeight="1" x14ac:dyDescent="0.2">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3"/>
    </row>
    <row r="108" spans="17:54" ht="9.75" customHeight="1" x14ac:dyDescent="0.2">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row>
    <row r="109" spans="17:54" ht="9.75" customHeight="1" x14ac:dyDescent="0.2">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row>
    <row r="110" spans="17:54" ht="9.75" customHeight="1" x14ac:dyDescent="0.2">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c r="AT110" s="113"/>
      <c r="AU110" s="113"/>
      <c r="AV110" s="113"/>
      <c r="AW110" s="113"/>
      <c r="AX110" s="113"/>
      <c r="AY110" s="113"/>
      <c r="AZ110" s="113"/>
      <c r="BA110" s="113"/>
      <c r="BB110" s="113"/>
    </row>
    <row r="111" spans="17:54" ht="9.75" customHeight="1" x14ac:dyDescent="0.2">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row>
    <row r="112" spans="17:54" ht="9.75" customHeight="1" x14ac:dyDescent="0.2">
      <c r="Q112" s="113"/>
      <c r="R112" s="113"/>
      <c r="S112" s="113"/>
      <c r="T112" s="113"/>
      <c r="U112" s="113"/>
      <c r="V112" s="113"/>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3"/>
      <c r="AX112" s="113"/>
      <c r="AY112" s="113"/>
      <c r="AZ112" s="113"/>
      <c r="BA112" s="113"/>
      <c r="BB112" s="113"/>
    </row>
    <row r="113" spans="1:54" ht="9.75" customHeight="1" x14ac:dyDescent="0.2">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c r="BB113" s="113"/>
    </row>
    <row r="114" spans="1:54" ht="9.75" customHeight="1" x14ac:dyDescent="0.2">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3"/>
      <c r="AX114" s="113"/>
      <c r="AY114" s="113"/>
      <c r="AZ114" s="113"/>
      <c r="BA114" s="113"/>
      <c r="BB114" s="113"/>
    </row>
    <row r="115" spans="1:54" ht="9.75" customHeight="1" x14ac:dyDescent="0.2">
      <c r="Q115" s="113"/>
      <c r="R115" s="113"/>
      <c r="S115" s="113"/>
      <c r="T115" s="113"/>
      <c r="U115" s="113"/>
      <c r="V115" s="113"/>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3"/>
      <c r="AX115" s="113"/>
      <c r="AY115" s="113"/>
      <c r="AZ115" s="113"/>
      <c r="BA115" s="113"/>
      <c r="BB115" s="113"/>
    </row>
    <row r="116" spans="1:54" ht="9.75" customHeight="1" x14ac:dyDescent="0.2">
      <c r="Q116" s="113"/>
      <c r="R116" s="113"/>
      <c r="S116" s="113"/>
      <c r="T116" s="113"/>
      <c r="U116" s="113"/>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row>
    <row r="117" spans="1:54" ht="9.75" customHeight="1" x14ac:dyDescent="0.2">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13"/>
      <c r="AV117" s="113"/>
      <c r="AW117" s="113"/>
      <c r="AX117" s="113"/>
      <c r="AY117" s="113"/>
      <c r="AZ117" s="113"/>
      <c r="BA117" s="113"/>
      <c r="BB117" s="113"/>
    </row>
    <row r="118" spans="1:54" ht="9.75" customHeight="1" x14ac:dyDescent="0.2">
      <c r="Q118" s="113"/>
      <c r="R118" s="113"/>
      <c r="S118" s="113"/>
      <c r="T118" s="113"/>
      <c r="U118" s="113"/>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c r="BB118" s="113"/>
    </row>
    <row r="119" spans="1:54" ht="9.75" customHeight="1" x14ac:dyDescent="0.2">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row>
    <row r="120" spans="1:54" s="114" customFormat="1" ht="10.5" customHeight="1" x14ac:dyDescent="0.2">
      <c r="A120" s="93"/>
      <c r="B120" s="93"/>
      <c r="C120" s="93"/>
      <c r="D120" s="93"/>
      <c r="E120" s="93"/>
      <c r="F120" s="93"/>
      <c r="G120" s="93"/>
      <c r="H120" s="93"/>
      <c r="I120" s="93"/>
      <c r="J120" s="93"/>
      <c r="K120" s="93"/>
      <c r="L120" s="93"/>
      <c r="M120" s="93"/>
      <c r="N120" s="93"/>
      <c r="O120" s="93"/>
    </row>
    <row r="121" spans="1:54" s="114" customFormat="1" ht="10.5" customHeight="1" x14ac:dyDescent="0.2">
      <c r="A121" s="93"/>
      <c r="B121" s="93"/>
      <c r="C121" s="93"/>
      <c r="D121" s="93"/>
      <c r="E121" s="93"/>
      <c r="F121" s="93"/>
      <c r="G121" s="93"/>
      <c r="H121" s="93"/>
      <c r="I121" s="93"/>
      <c r="J121" s="93"/>
      <c r="K121" s="93"/>
      <c r="L121" s="93"/>
      <c r="M121" s="93"/>
      <c r="N121" s="93"/>
      <c r="O121" s="93"/>
    </row>
    <row r="122" spans="1:54" s="114" customFormat="1" ht="10.5" customHeight="1" x14ac:dyDescent="0.2">
      <c r="A122" s="93"/>
      <c r="B122" s="93"/>
      <c r="C122" s="93"/>
      <c r="D122" s="93"/>
      <c r="E122" s="93"/>
      <c r="F122" s="93"/>
      <c r="G122" s="93"/>
      <c r="H122" s="93"/>
      <c r="I122" s="93"/>
      <c r="J122" s="93"/>
      <c r="K122" s="93"/>
      <c r="L122" s="93"/>
      <c r="M122" s="93"/>
      <c r="N122" s="93"/>
      <c r="O122" s="93"/>
    </row>
    <row r="123" spans="1:54" s="114" customFormat="1" ht="10.5" customHeight="1" x14ac:dyDescent="0.2">
      <c r="A123" s="93"/>
      <c r="B123" s="93"/>
      <c r="C123" s="93"/>
      <c r="D123" s="93"/>
      <c r="E123" s="93"/>
      <c r="F123" s="93"/>
      <c r="G123" s="93"/>
      <c r="H123" s="93"/>
      <c r="I123" s="93"/>
      <c r="J123" s="93"/>
      <c r="K123" s="93"/>
      <c r="L123" s="93"/>
      <c r="M123" s="93"/>
      <c r="N123" s="93"/>
      <c r="O123" s="93"/>
    </row>
    <row r="124" spans="1:54" ht="9.75" customHeight="1" x14ac:dyDescent="0.2">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c r="BB124" s="113"/>
    </row>
    <row r="125" spans="1:54" ht="9.75" customHeight="1" x14ac:dyDescent="0.2">
      <c r="P125" s="113"/>
      <c r="Q125" s="113"/>
      <c r="R125" s="113"/>
      <c r="S125" s="113"/>
      <c r="T125" s="113"/>
      <c r="U125" s="113"/>
      <c r="V125" s="113"/>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c r="BB125" s="113"/>
    </row>
    <row r="126" spans="1:54" ht="9.75" customHeight="1" x14ac:dyDescent="0.2">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c r="BB126" s="113"/>
    </row>
    <row r="127" spans="1:54" ht="10.5" customHeight="1" x14ac:dyDescent="0.2"/>
    <row r="128" spans="1:54" ht="10.15" customHeight="1" x14ac:dyDescent="0.2"/>
    <row r="129" spans="17:54" ht="10.15" customHeight="1" x14ac:dyDescent="0.2"/>
    <row r="130" spans="17:54" ht="10.15" customHeight="1" x14ac:dyDescent="0.2"/>
    <row r="131" spans="17:54" ht="10.15" customHeight="1" x14ac:dyDescent="0.2"/>
    <row r="132" spans="17:54" ht="9.75" customHeight="1" x14ac:dyDescent="0.2">
      <c r="Q132" s="113"/>
      <c r="R132" s="113"/>
      <c r="S132" s="113"/>
      <c r="T132" s="113"/>
      <c r="U132" s="113"/>
      <c r="V132" s="113"/>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c r="AR132" s="113"/>
      <c r="AS132" s="113"/>
      <c r="AT132" s="113"/>
      <c r="AU132" s="113"/>
      <c r="AV132" s="113"/>
      <c r="AW132" s="113"/>
      <c r="AX132" s="113"/>
      <c r="AY132" s="113"/>
      <c r="AZ132" s="113"/>
      <c r="BA132" s="113"/>
      <c r="BB132" s="113"/>
    </row>
    <row r="133" spans="17:54" ht="9.75" customHeight="1" x14ac:dyDescent="0.2">
      <c r="Q133" s="113"/>
      <c r="R133" s="113"/>
      <c r="S133" s="113"/>
      <c r="T133" s="113"/>
      <c r="U133" s="113"/>
      <c r="V133" s="113"/>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row>
    <row r="134" spans="17:54" ht="9.75" customHeight="1" x14ac:dyDescent="0.2">
      <c r="Q134" s="113"/>
      <c r="R134" s="113"/>
      <c r="S134" s="113"/>
      <c r="T134" s="113"/>
      <c r="U134" s="113"/>
      <c r="V134" s="113"/>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13"/>
      <c r="AV134" s="113"/>
      <c r="AW134" s="113"/>
      <c r="AX134" s="113"/>
      <c r="AY134" s="113"/>
      <c r="AZ134" s="113"/>
      <c r="BA134" s="113"/>
      <c r="BB134" s="113"/>
    </row>
    <row r="135" spans="17:54" ht="9.75" customHeight="1" x14ac:dyDescent="0.2">
      <c r="Q135" s="113"/>
      <c r="R135" s="113"/>
      <c r="S135" s="113"/>
      <c r="T135" s="113"/>
      <c r="U135" s="113"/>
      <c r="V135" s="113"/>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113"/>
      <c r="AT135" s="113"/>
      <c r="AU135" s="113"/>
      <c r="AV135" s="113"/>
      <c r="AW135" s="113"/>
      <c r="AX135" s="113"/>
      <c r="AY135" s="113"/>
      <c r="AZ135" s="113"/>
      <c r="BA135" s="113"/>
      <c r="BB135" s="113"/>
    </row>
    <row r="136" spans="17:54" ht="9.75" customHeight="1" x14ac:dyDescent="0.2">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3"/>
      <c r="AZ136" s="113"/>
      <c r="BA136" s="113"/>
      <c r="BB136" s="113"/>
    </row>
    <row r="137" spans="17:54" ht="9.75" customHeight="1" x14ac:dyDescent="0.2">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13"/>
      <c r="AV137" s="113"/>
      <c r="AW137" s="113"/>
      <c r="AX137" s="113"/>
      <c r="AY137" s="113"/>
      <c r="AZ137" s="113"/>
      <c r="BA137" s="113"/>
      <c r="BB137" s="113"/>
    </row>
    <row r="138" spans="17:54" ht="9.75" customHeight="1" x14ac:dyDescent="0.2">
      <c r="Q138" s="113"/>
      <c r="R138" s="113"/>
      <c r="S138" s="113"/>
      <c r="T138" s="113"/>
      <c r="U138" s="113"/>
      <c r="V138" s="113"/>
      <c r="W138" s="113"/>
      <c r="X138" s="113"/>
      <c r="Y138" s="113"/>
      <c r="Z138" s="113"/>
      <c r="AA138" s="113"/>
      <c r="AB138" s="113"/>
      <c r="AC138" s="113"/>
      <c r="AD138" s="113"/>
      <c r="AE138" s="113"/>
      <c r="AF138" s="113"/>
      <c r="AG138" s="113"/>
      <c r="AH138" s="113"/>
      <c r="AI138" s="113"/>
      <c r="AJ138" s="113"/>
      <c r="AK138" s="113"/>
      <c r="AL138" s="113"/>
      <c r="AM138" s="113"/>
      <c r="AN138" s="113"/>
      <c r="AO138" s="113"/>
      <c r="AP138" s="113"/>
      <c r="AQ138" s="113"/>
      <c r="AR138" s="113"/>
      <c r="AS138" s="113"/>
      <c r="AT138" s="113"/>
      <c r="AU138" s="113"/>
      <c r="AV138" s="113"/>
      <c r="AW138" s="113"/>
      <c r="AX138" s="113"/>
      <c r="AY138" s="113"/>
      <c r="AZ138" s="113"/>
      <c r="BA138" s="113"/>
      <c r="BB138" s="113"/>
    </row>
    <row r="139" spans="17:54" ht="9.75" customHeight="1" x14ac:dyDescent="0.2">
      <c r="Q139" s="113"/>
      <c r="R139" s="113"/>
      <c r="S139" s="113"/>
      <c r="T139" s="113"/>
      <c r="U139" s="113"/>
      <c r="V139" s="113"/>
      <c r="W139" s="113"/>
      <c r="X139" s="113"/>
      <c r="Y139" s="113"/>
      <c r="Z139" s="113"/>
      <c r="AA139" s="113"/>
      <c r="AB139" s="113"/>
      <c r="AC139" s="113"/>
      <c r="AD139" s="113"/>
      <c r="AE139" s="113"/>
      <c r="AF139" s="113"/>
      <c r="AG139" s="113"/>
      <c r="AH139" s="113"/>
      <c r="AI139" s="113"/>
      <c r="AJ139" s="113"/>
      <c r="AK139" s="113"/>
      <c r="AL139" s="113"/>
      <c r="AM139" s="113"/>
      <c r="AN139" s="113"/>
      <c r="AO139" s="113"/>
      <c r="AP139" s="113"/>
      <c r="AQ139" s="113"/>
      <c r="AR139" s="113"/>
      <c r="AS139" s="113"/>
      <c r="AT139" s="113"/>
      <c r="AU139" s="113"/>
      <c r="AV139" s="113"/>
      <c r="AW139" s="113"/>
      <c r="AX139" s="113"/>
      <c r="AY139" s="113"/>
      <c r="AZ139" s="113"/>
      <c r="BA139" s="113"/>
      <c r="BB139" s="113"/>
    </row>
    <row r="140" spans="17:54" ht="9.75" customHeight="1" x14ac:dyDescent="0.2">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row>
    <row r="141" spans="17:54" ht="9.75" customHeight="1" x14ac:dyDescent="0.2">
      <c r="Q141" s="113"/>
      <c r="R141" s="113"/>
      <c r="S141" s="113"/>
      <c r="T141" s="113"/>
      <c r="U141" s="113"/>
      <c r="V141" s="113"/>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13"/>
      <c r="BA141" s="113"/>
      <c r="BB141" s="113"/>
    </row>
    <row r="142" spans="17:54" ht="9.75" customHeight="1" x14ac:dyDescent="0.2">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row>
    <row r="143" spans="17:54" ht="9.75" customHeight="1" x14ac:dyDescent="0.2">
      <c r="Q143" s="113"/>
      <c r="R143" s="113"/>
      <c r="S143" s="113"/>
      <c r="T143" s="113"/>
      <c r="U143" s="113"/>
      <c r="V143" s="113"/>
      <c r="W143" s="113"/>
      <c r="X143" s="113"/>
      <c r="Y143" s="113"/>
      <c r="Z143" s="113"/>
      <c r="AA143" s="113"/>
      <c r="AB143" s="113"/>
      <c r="AC143" s="113"/>
      <c r="AD143" s="113"/>
      <c r="AE143" s="113"/>
      <c r="AF143" s="113"/>
      <c r="AG143" s="113"/>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row>
    <row r="144" spans="17:54" ht="9.75" customHeight="1" x14ac:dyDescent="0.2">
      <c r="Q144" s="113"/>
      <c r="R144" s="113"/>
      <c r="S144" s="113"/>
      <c r="T144" s="113"/>
      <c r="U144" s="113"/>
      <c r="V144" s="113"/>
      <c r="W144" s="113"/>
      <c r="X144" s="113"/>
      <c r="Y144" s="113"/>
      <c r="Z144" s="113"/>
      <c r="AA144" s="113"/>
      <c r="AB144" s="113"/>
      <c r="AC144" s="113"/>
      <c r="AD144" s="113"/>
      <c r="AE144" s="113"/>
      <c r="AF144" s="113"/>
      <c r="AG144" s="113"/>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row>
    <row r="145" spans="17:54" ht="9.75" customHeight="1" x14ac:dyDescent="0.2">
      <c r="Q145" s="113"/>
      <c r="R145" s="113"/>
      <c r="S145" s="113"/>
      <c r="T145" s="113"/>
      <c r="U145" s="113"/>
      <c r="V145" s="113"/>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c r="BB145" s="113"/>
    </row>
    <row r="146" spans="17:54" ht="9.75" customHeight="1" x14ac:dyDescent="0.2">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c r="BB146" s="113"/>
    </row>
    <row r="147" spans="17:54" ht="9.75" customHeight="1" x14ac:dyDescent="0.2">
      <c r="Q147" s="113"/>
      <c r="R147" s="113"/>
      <c r="S147" s="113"/>
      <c r="T147" s="113"/>
      <c r="U147" s="113"/>
      <c r="V147" s="113"/>
      <c r="W147" s="113"/>
      <c r="X147" s="113"/>
      <c r="Y147" s="113"/>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row>
    <row r="148" spans="17:54" ht="9.75" customHeight="1" x14ac:dyDescent="0.2">
      <c r="Q148" s="113"/>
      <c r="R148" s="113"/>
      <c r="S148" s="113"/>
      <c r="T148" s="113"/>
      <c r="U148" s="113"/>
      <c r="V148" s="113"/>
      <c r="W148" s="113"/>
      <c r="X148" s="113"/>
      <c r="Y148" s="113"/>
      <c r="Z148" s="113"/>
      <c r="AA148" s="113"/>
      <c r="AB148" s="113"/>
      <c r="AC148" s="113"/>
      <c r="AD148" s="113"/>
      <c r="AE148" s="113"/>
      <c r="AF148" s="113"/>
      <c r="AG148" s="113"/>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row>
    <row r="149" spans="17:54" ht="9.75" customHeight="1" x14ac:dyDescent="0.2">
      <c r="Q149" s="113"/>
      <c r="R149" s="113"/>
      <c r="S149" s="113"/>
      <c r="T149" s="113"/>
      <c r="U149" s="1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row>
    <row r="150" spans="17:54" ht="9.75" customHeight="1" x14ac:dyDescent="0.2">
      <c r="Q150" s="113"/>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13"/>
      <c r="BA150" s="113"/>
      <c r="BB150" s="113"/>
    </row>
    <row r="151" spans="17:54" ht="9.75" customHeight="1" x14ac:dyDescent="0.2">
      <c r="Q151" s="113"/>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3"/>
      <c r="AW151" s="113"/>
      <c r="AX151" s="113"/>
      <c r="AY151" s="113"/>
      <c r="AZ151" s="113"/>
      <c r="BA151" s="113"/>
      <c r="BB151" s="113"/>
    </row>
    <row r="152" spans="17:54" ht="9.75" customHeight="1" x14ac:dyDescent="0.2">
      <c r="Q152" s="113"/>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3"/>
      <c r="AW152" s="113"/>
      <c r="AX152" s="113"/>
      <c r="AY152" s="113"/>
      <c r="AZ152" s="113"/>
      <c r="BA152" s="113"/>
      <c r="BB152" s="113"/>
    </row>
    <row r="153" spans="17:54" ht="9.75" customHeight="1" x14ac:dyDescent="0.2">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3"/>
      <c r="AW153" s="113"/>
      <c r="AX153" s="113"/>
      <c r="AY153" s="113"/>
      <c r="AZ153" s="113"/>
      <c r="BA153" s="113"/>
      <c r="BB153" s="113"/>
    </row>
    <row r="154" spans="17:54" ht="9.75" customHeight="1" x14ac:dyDescent="0.2">
      <c r="Q154" s="113"/>
      <c r="R154" s="113"/>
      <c r="S154" s="113"/>
      <c r="T154" s="113"/>
      <c r="U154" s="113"/>
      <c r="V154" s="113"/>
      <c r="W154" s="113"/>
      <c r="X154" s="113"/>
      <c r="Y154" s="113"/>
      <c r="Z154" s="113"/>
      <c r="AA154" s="113"/>
      <c r="AB154" s="113"/>
      <c r="AC154" s="113"/>
      <c r="AD154" s="113"/>
      <c r="AE154" s="113"/>
      <c r="AF154" s="113"/>
      <c r="AG154" s="113"/>
      <c r="AH154" s="113"/>
      <c r="AI154" s="113"/>
      <c r="AJ154" s="113"/>
      <c r="AK154" s="113"/>
      <c r="AL154" s="113"/>
      <c r="AM154" s="113"/>
      <c r="AN154" s="113"/>
      <c r="AO154" s="113"/>
      <c r="AP154" s="113"/>
      <c r="AQ154" s="113"/>
      <c r="AR154" s="113"/>
      <c r="AS154" s="113"/>
      <c r="AT154" s="113"/>
      <c r="AU154" s="113"/>
      <c r="AV154" s="113"/>
      <c r="AW154" s="113"/>
      <c r="AX154" s="113"/>
      <c r="AY154" s="113"/>
      <c r="AZ154" s="113"/>
      <c r="BA154" s="113"/>
      <c r="BB154" s="113"/>
    </row>
    <row r="155" spans="17:54" ht="9.75" customHeight="1" x14ac:dyDescent="0.2">
      <c r="Q155" s="113"/>
      <c r="R155" s="113"/>
      <c r="S155" s="113"/>
      <c r="T155" s="113"/>
      <c r="U155" s="113"/>
      <c r="V155" s="113"/>
      <c r="W155" s="113"/>
      <c r="X155" s="113"/>
      <c r="Y155" s="113"/>
      <c r="Z155" s="113"/>
      <c r="AA155" s="113"/>
      <c r="AB155" s="113"/>
      <c r="AC155" s="113"/>
      <c r="AD155" s="113"/>
      <c r="AE155" s="113"/>
      <c r="AF155" s="113"/>
      <c r="AG155" s="113"/>
      <c r="AH155" s="113"/>
      <c r="AI155" s="113"/>
      <c r="AJ155" s="113"/>
      <c r="AK155" s="113"/>
      <c r="AL155" s="113"/>
      <c r="AM155" s="113"/>
      <c r="AN155" s="113"/>
      <c r="AO155" s="113"/>
      <c r="AP155" s="113"/>
      <c r="AQ155" s="113"/>
      <c r="AR155" s="113"/>
      <c r="AS155" s="113"/>
      <c r="AT155" s="113"/>
      <c r="AU155" s="113"/>
      <c r="AV155" s="113"/>
      <c r="AW155" s="113"/>
      <c r="AX155" s="113"/>
      <c r="AY155" s="113"/>
      <c r="AZ155" s="113"/>
      <c r="BA155" s="113"/>
      <c r="BB155" s="113"/>
    </row>
    <row r="156" spans="17:54" ht="9.75" customHeight="1" x14ac:dyDescent="0.2">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c r="BB156" s="113"/>
    </row>
    <row r="157" spans="17:54" ht="9.75" customHeight="1" x14ac:dyDescent="0.2">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row>
    <row r="158" spans="17:54" ht="9.75" customHeight="1" x14ac:dyDescent="0.2">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row>
    <row r="159" spans="17:54" ht="9.75" customHeight="1" x14ac:dyDescent="0.2">
      <c r="Q159" s="113"/>
      <c r="R159" s="113"/>
      <c r="S159" s="113"/>
      <c r="T159" s="113"/>
      <c r="U159" s="113"/>
      <c r="V159" s="113"/>
      <c r="W159" s="113"/>
      <c r="X159" s="113"/>
      <c r="Y159" s="113"/>
      <c r="Z159" s="113"/>
      <c r="AA159" s="113"/>
      <c r="AB159" s="113"/>
      <c r="AC159" s="113"/>
      <c r="AD159" s="113"/>
      <c r="AE159" s="113"/>
      <c r="AF159" s="113"/>
      <c r="AG159" s="113"/>
      <c r="AH159" s="113"/>
      <c r="AI159" s="113"/>
      <c r="AJ159" s="113"/>
      <c r="AK159" s="113"/>
      <c r="AL159" s="113"/>
      <c r="AM159" s="113"/>
      <c r="AN159" s="113"/>
      <c r="AO159" s="113"/>
      <c r="AP159" s="113"/>
      <c r="AQ159" s="113"/>
      <c r="AR159" s="113"/>
      <c r="AS159" s="113"/>
      <c r="AT159" s="113"/>
      <c r="AU159" s="113"/>
      <c r="AV159" s="113"/>
      <c r="AW159" s="113"/>
      <c r="AX159" s="113"/>
      <c r="AY159" s="113"/>
      <c r="AZ159" s="113"/>
      <c r="BA159" s="113"/>
      <c r="BB159" s="113"/>
    </row>
    <row r="160" spans="17:54" ht="9.75" customHeight="1" x14ac:dyDescent="0.2">
      <c r="Q160" s="113"/>
      <c r="R160" s="113"/>
      <c r="S160" s="113"/>
      <c r="T160" s="113"/>
      <c r="U160" s="113"/>
      <c r="V160" s="113"/>
      <c r="W160" s="113"/>
      <c r="X160" s="113"/>
      <c r="Y160" s="113"/>
      <c r="Z160" s="113"/>
      <c r="AA160" s="113"/>
      <c r="AB160" s="113"/>
      <c r="AC160" s="113"/>
      <c r="AD160" s="113"/>
      <c r="AE160" s="113"/>
      <c r="AF160" s="113"/>
      <c r="AG160" s="113"/>
      <c r="AH160" s="113"/>
      <c r="AI160" s="113"/>
      <c r="AJ160" s="113"/>
      <c r="AK160" s="113"/>
      <c r="AL160" s="113"/>
      <c r="AM160" s="113"/>
      <c r="AN160" s="113"/>
      <c r="AO160" s="113"/>
      <c r="AP160" s="113"/>
      <c r="AQ160" s="113"/>
      <c r="AR160" s="113"/>
      <c r="AS160" s="113"/>
      <c r="AT160" s="113"/>
      <c r="AU160" s="113"/>
      <c r="AV160" s="113"/>
      <c r="AW160" s="113"/>
      <c r="AX160" s="113"/>
      <c r="AY160" s="113"/>
      <c r="AZ160" s="113"/>
      <c r="BA160" s="113"/>
      <c r="BB160" s="113"/>
    </row>
    <row r="161" spans="17:54" ht="9.75" customHeight="1" x14ac:dyDescent="0.2">
      <c r="Q161" s="113"/>
      <c r="R161" s="113"/>
      <c r="S161" s="113"/>
      <c r="T161" s="113"/>
      <c r="U161" s="113"/>
      <c r="V161" s="113"/>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3"/>
      <c r="AW161" s="113"/>
      <c r="AX161" s="113"/>
      <c r="AY161" s="113"/>
      <c r="AZ161" s="113"/>
      <c r="BA161" s="113"/>
      <c r="BB161" s="113"/>
    </row>
    <row r="162" spans="17:54" ht="9.75" customHeight="1" x14ac:dyDescent="0.2">
      <c r="Q162" s="113"/>
      <c r="R162" s="113"/>
      <c r="S162" s="113"/>
      <c r="T162" s="113"/>
      <c r="U162" s="113"/>
      <c r="V162" s="113"/>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3"/>
      <c r="AX162" s="113"/>
      <c r="AY162" s="113"/>
      <c r="AZ162" s="113"/>
      <c r="BA162" s="113"/>
      <c r="BB162" s="113"/>
    </row>
    <row r="163" spans="17:54" ht="9.75" customHeight="1" x14ac:dyDescent="0.2">
      <c r="Q163" s="113"/>
      <c r="R163" s="113"/>
      <c r="S163" s="113"/>
      <c r="T163" s="113"/>
      <c r="U163" s="113"/>
      <c r="V163" s="113"/>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3"/>
      <c r="AX163" s="113"/>
      <c r="AY163" s="113"/>
      <c r="AZ163" s="113"/>
      <c r="BA163" s="113"/>
      <c r="BB163" s="113"/>
    </row>
    <row r="164" spans="17:54" ht="9.75" customHeight="1" x14ac:dyDescent="0.2">
      <c r="Q164" s="113"/>
      <c r="R164" s="113"/>
      <c r="S164" s="113"/>
      <c r="T164" s="113"/>
      <c r="U164" s="113"/>
      <c r="V164" s="113"/>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3"/>
      <c r="AX164" s="113"/>
      <c r="AY164" s="113"/>
      <c r="AZ164" s="113"/>
      <c r="BA164" s="113"/>
      <c r="BB164" s="113"/>
    </row>
    <row r="165" spans="17:54" ht="9.75" customHeight="1" x14ac:dyDescent="0.2">
      <c r="Q165" s="113"/>
      <c r="R165" s="113"/>
      <c r="S165" s="113"/>
      <c r="T165" s="113"/>
      <c r="U165" s="113"/>
      <c r="V165" s="113"/>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3"/>
      <c r="AW165" s="113"/>
      <c r="AX165" s="113"/>
      <c r="AY165" s="113"/>
      <c r="AZ165" s="113"/>
      <c r="BA165" s="113"/>
      <c r="BB165" s="113"/>
    </row>
    <row r="166" spans="17:54" ht="9.75" customHeight="1" x14ac:dyDescent="0.2">
      <c r="Q166" s="113"/>
      <c r="R166" s="113"/>
      <c r="S166" s="113"/>
      <c r="T166" s="113"/>
      <c r="U166" s="113"/>
      <c r="V166" s="113"/>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c r="BB166" s="113"/>
    </row>
    <row r="167" spans="17:54" ht="9.75" customHeight="1" x14ac:dyDescent="0.2">
      <c r="Q167" s="113"/>
      <c r="R167" s="113"/>
      <c r="S167" s="113"/>
      <c r="T167" s="113"/>
      <c r="U167" s="113"/>
      <c r="V167" s="113"/>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c r="BB167" s="113"/>
    </row>
    <row r="168" spans="17:54" ht="9.75" customHeight="1" x14ac:dyDescent="0.2">
      <c r="Q168" s="113"/>
      <c r="R168" s="113"/>
      <c r="S168" s="113"/>
      <c r="T168" s="113"/>
      <c r="U168" s="113"/>
      <c r="V168" s="113"/>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c r="BB168" s="113"/>
    </row>
    <row r="169" spans="17:54" ht="9.75" customHeight="1" x14ac:dyDescent="0.2">
      <c r="Q169" s="113"/>
      <c r="R169" s="113"/>
      <c r="S169" s="113"/>
      <c r="T169" s="113"/>
      <c r="U169" s="113"/>
      <c r="V169" s="113"/>
      <c r="W169" s="113"/>
      <c r="X169" s="113"/>
      <c r="Y169" s="113"/>
      <c r="Z169" s="113"/>
      <c r="AA169" s="113"/>
      <c r="AB169" s="113"/>
      <c r="AC169" s="113"/>
      <c r="AD169" s="113"/>
      <c r="AE169" s="113"/>
      <c r="AF169" s="113"/>
      <c r="AG169" s="113"/>
      <c r="AH169" s="113"/>
      <c r="AI169" s="113"/>
      <c r="AJ169" s="113"/>
      <c r="AK169" s="113"/>
      <c r="AL169" s="113"/>
      <c r="AM169" s="113"/>
      <c r="AN169" s="113"/>
      <c r="AO169" s="113"/>
      <c r="AP169" s="113"/>
      <c r="AQ169" s="113"/>
      <c r="AR169" s="113"/>
      <c r="AS169" s="113"/>
      <c r="AT169" s="113"/>
      <c r="AU169" s="113"/>
      <c r="AV169" s="113"/>
      <c r="AW169" s="113"/>
      <c r="AX169" s="113"/>
      <c r="AY169" s="113"/>
      <c r="AZ169" s="113"/>
      <c r="BA169" s="113"/>
      <c r="BB169" s="113"/>
    </row>
    <row r="170" spans="17:54" ht="9.75" customHeight="1" x14ac:dyDescent="0.2">
      <c r="Q170" s="113"/>
      <c r="R170" s="113"/>
      <c r="S170" s="113"/>
      <c r="T170" s="113"/>
      <c r="U170" s="113"/>
      <c r="V170" s="113"/>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c r="BB170" s="113"/>
    </row>
    <row r="171" spans="17:54" ht="9.75" customHeight="1" x14ac:dyDescent="0.2">
      <c r="Q171" s="113"/>
      <c r="R171" s="113"/>
      <c r="S171" s="113"/>
      <c r="T171" s="113"/>
      <c r="U171" s="113"/>
      <c r="V171" s="113"/>
      <c r="W171" s="113"/>
      <c r="X171" s="113"/>
      <c r="Y171" s="113"/>
      <c r="Z171" s="113"/>
      <c r="AA171" s="113"/>
      <c r="AB171" s="113"/>
      <c r="AC171" s="113"/>
      <c r="AD171" s="113"/>
      <c r="AE171" s="113"/>
      <c r="AF171" s="113"/>
      <c r="AG171" s="113"/>
      <c r="AH171" s="113"/>
      <c r="AI171" s="113"/>
      <c r="AJ171" s="113"/>
      <c r="AK171" s="113"/>
      <c r="AL171" s="113"/>
      <c r="AM171" s="113"/>
      <c r="AN171" s="113"/>
      <c r="AO171" s="113"/>
      <c r="AP171" s="113"/>
      <c r="AQ171" s="113"/>
      <c r="AR171" s="113"/>
      <c r="AS171" s="113"/>
      <c r="AT171" s="113"/>
      <c r="AU171" s="113"/>
      <c r="AV171" s="113"/>
      <c r="AW171" s="113"/>
      <c r="AX171" s="113"/>
      <c r="AY171" s="113"/>
      <c r="AZ171" s="113"/>
      <c r="BA171" s="113"/>
      <c r="BB171" s="113"/>
    </row>
    <row r="172" spans="17:54" ht="9.75" customHeight="1" x14ac:dyDescent="0.2">
      <c r="Q172" s="113"/>
      <c r="R172" s="113"/>
      <c r="S172" s="113"/>
      <c r="T172" s="113"/>
      <c r="U172" s="113"/>
      <c r="V172" s="113"/>
      <c r="W172" s="113"/>
      <c r="X172" s="113"/>
      <c r="Y172" s="113"/>
      <c r="Z172" s="113"/>
      <c r="AA172" s="113"/>
      <c r="AB172" s="113"/>
      <c r="AC172" s="113"/>
      <c r="AD172" s="113"/>
      <c r="AE172" s="113"/>
      <c r="AF172" s="113"/>
      <c r="AG172" s="113"/>
      <c r="AH172" s="113"/>
      <c r="AI172" s="113"/>
      <c r="AJ172" s="113"/>
      <c r="AK172" s="113"/>
      <c r="AL172" s="113"/>
      <c r="AM172" s="113"/>
      <c r="AN172" s="113"/>
      <c r="AO172" s="113"/>
      <c r="AP172" s="113"/>
      <c r="AQ172" s="113"/>
      <c r="AR172" s="113"/>
      <c r="AS172" s="113"/>
      <c r="AT172" s="113"/>
      <c r="AU172" s="113"/>
      <c r="AV172" s="113"/>
      <c r="AW172" s="113"/>
      <c r="AX172" s="113"/>
      <c r="AY172" s="113"/>
      <c r="AZ172" s="113"/>
      <c r="BA172" s="113"/>
      <c r="BB172" s="113"/>
    </row>
    <row r="173" spans="17:54" ht="9.75" customHeight="1" x14ac:dyDescent="0.2">
      <c r="Q173" s="113"/>
      <c r="R173" s="113"/>
      <c r="S173" s="113"/>
      <c r="T173" s="113"/>
      <c r="U173" s="113"/>
      <c r="V173" s="113"/>
      <c r="W173" s="113"/>
      <c r="X173" s="113"/>
      <c r="Y173" s="113"/>
      <c r="Z173" s="113"/>
      <c r="AA173" s="113"/>
      <c r="AB173" s="113"/>
      <c r="AC173" s="113"/>
      <c r="AD173" s="113"/>
      <c r="AE173" s="113"/>
      <c r="AF173" s="113"/>
      <c r="AG173" s="113"/>
      <c r="AH173" s="113"/>
      <c r="AI173" s="113"/>
      <c r="AJ173" s="113"/>
      <c r="AK173" s="113"/>
      <c r="AL173" s="113"/>
      <c r="AM173" s="113"/>
      <c r="AN173" s="113"/>
      <c r="AO173" s="113"/>
      <c r="AP173" s="113"/>
      <c r="AQ173" s="113"/>
      <c r="AR173" s="113"/>
      <c r="AS173" s="113"/>
      <c r="AT173" s="113"/>
      <c r="AU173" s="113"/>
      <c r="AV173" s="113"/>
      <c r="AW173" s="113"/>
      <c r="AX173" s="113"/>
      <c r="AY173" s="113"/>
      <c r="AZ173" s="113"/>
      <c r="BA173" s="113"/>
      <c r="BB173" s="113"/>
    </row>
    <row r="174" spans="17:54" ht="9.75" customHeight="1" x14ac:dyDescent="0.2">
      <c r="Q174" s="113"/>
      <c r="R174" s="113"/>
      <c r="S174" s="113"/>
      <c r="T174" s="113"/>
      <c r="U174" s="113"/>
      <c r="V174" s="113"/>
      <c r="W174" s="113"/>
      <c r="X174" s="113"/>
      <c r="Y174" s="113"/>
      <c r="Z174" s="113"/>
      <c r="AA174" s="113"/>
      <c r="AB174" s="113"/>
      <c r="AC174" s="113"/>
      <c r="AD174" s="113"/>
      <c r="AE174" s="113"/>
      <c r="AF174" s="113"/>
      <c r="AG174" s="113"/>
      <c r="AH174" s="113"/>
      <c r="AI174" s="113"/>
      <c r="AJ174" s="113"/>
      <c r="AK174" s="113"/>
      <c r="AL174" s="113"/>
      <c r="AM174" s="113"/>
      <c r="AN174" s="113"/>
      <c r="AO174" s="113"/>
      <c r="AP174" s="113"/>
      <c r="AQ174" s="113"/>
      <c r="AR174" s="113"/>
      <c r="AS174" s="113"/>
      <c r="AT174" s="113"/>
      <c r="AU174" s="113"/>
      <c r="AV174" s="113"/>
      <c r="AW174" s="113"/>
      <c r="AX174" s="113"/>
      <c r="AY174" s="113"/>
      <c r="AZ174" s="113"/>
      <c r="BA174" s="113"/>
      <c r="BB174" s="113"/>
    </row>
    <row r="175" spans="17:54" ht="9.75" customHeight="1" x14ac:dyDescent="0.2">
      <c r="Q175" s="113"/>
      <c r="R175" s="113"/>
      <c r="S175" s="113"/>
      <c r="T175" s="113"/>
      <c r="U175" s="113"/>
      <c r="V175" s="113"/>
      <c r="W175" s="113"/>
      <c r="X175" s="113"/>
      <c r="Y175" s="113"/>
      <c r="Z175" s="113"/>
      <c r="AA175" s="113"/>
      <c r="AB175" s="113"/>
      <c r="AC175" s="113"/>
      <c r="AD175" s="113"/>
      <c r="AE175" s="113"/>
      <c r="AF175" s="113"/>
      <c r="AG175" s="113"/>
      <c r="AH175" s="113"/>
      <c r="AI175" s="113"/>
      <c r="AJ175" s="113"/>
      <c r="AK175" s="113"/>
      <c r="AL175" s="113"/>
      <c r="AM175" s="113"/>
      <c r="AN175" s="113"/>
      <c r="AO175" s="113"/>
      <c r="AP175" s="113"/>
      <c r="AQ175" s="113"/>
      <c r="AR175" s="113"/>
      <c r="AS175" s="113"/>
      <c r="AT175" s="113"/>
      <c r="AU175" s="113"/>
      <c r="AV175" s="113"/>
      <c r="AW175" s="113"/>
      <c r="AX175" s="113"/>
      <c r="AY175" s="113"/>
      <c r="AZ175" s="113"/>
      <c r="BA175" s="113"/>
      <c r="BB175" s="113"/>
    </row>
    <row r="176" spans="17:54" ht="9.75" customHeight="1" x14ac:dyDescent="0.2">
      <c r="Q176" s="113"/>
      <c r="R176" s="113"/>
      <c r="S176" s="113"/>
      <c r="T176" s="113"/>
      <c r="U176" s="113"/>
      <c r="V176" s="113"/>
      <c r="W176" s="113"/>
      <c r="X176" s="113"/>
      <c r="Y176" s="113"/>
      <c r="Z176" s="113"/>
      <c r="AA176" s="113"/>
      <c r="AB176" s="113"/>
      <c r="AC176" s="113"/>
      <c r="AD176" s="113"/>
      <c r="AE176" s="113"/>
      <c r="AF176" s="113"/>
      <c r="AG176" s="113"/>
      <c r="AH176" s="113"/>
      <c r="AI176" s="113"/>
      <c r="AJ176" s="113"/>
      <c r="AK176" s="113"/>
      <c r="AL176" s="113"/>
      <c r="AM176" s="113"/>
      <c r="AN176" s="113"/>
      <c r="AO176" s="113"/>
      <c r="AP176" s="113"/>
      <c r="AQ176" s="113"/>
      <c r="AR176" s="113"/>
      <c r="AS176" s="113"/>
      <c r="AT176" s="113"/>
      <c r="AU176" s="113"/>
      <c r="AV176" s="113"/>
      <c r="AW176" s="113"/>
      <c r="AX176" s="113"/>
      <c r="AY176" s="113"/>
      <c r="AZ176" s="113"/>
      <c r="BA176" s="113"/>
      <c r="BB176" s="113"/>
    </row>
    <row r="177" spans="17:54" ht="9.75" customHeight="1" x14ac:dyDescent="0.2">
      <c r="Q177" s="113"/>
      <c r="R177" s="113"/>
      <c r="S177" s="113"/>
      <c r="T177" s="113"/>
      <c r="U177" s="113"/>
      <c r="V177" s="113"/>
      <c r="W177" s="113"/>
      <c r="X177" s="113"/>
      <c r="Y177" s="113"/>
      <c r="Z177" s="113"/>
      <c r="AA177" s="113"/>
      <c r="AB177" s="113"/>
      <c r="AC177" s="113"/>
      <c r="AD177" s="113"/>
      <c r="AE177" s="113"/>
      <c r="AF177" s="113"/>
      <c r="AG177" s="113"/>
      <c r="AH177" s="113"/>
      <c r="AI177" s="113"/>
      <c r="AJ177" s="113"/>
      <c r="AK177" s="113"/>
      <c r="AL177" s="113"/>
      <c r="AM177" s="113"/>
      <c r="AN177" s="113"/>
      <c r="AO177" s="113"/>
      <c r="AP177" s="113"/>
      <c r="AQ177" s="113"/>
      <c r="AR177" s="113"/>
      <c r="AS177" s="113"/>
      <c r="AT177" s="113"/>
      <c r="AU177" s="113"/>
      <c r="AV177" s="113"/>
      <c r="AW177" s="113"/>
      <c r="AX177" s="113"/>
      <c r="AY177" s="113"/>
      <c r="AZ177" s="113"/>
      <c r="BA177" s="113"/>
      <c r="BB177" s="113"/>
    </row>
    <row r="178" spans="17:54" ht="9.75" customHeight="1" x14ac:dyDescent="0.2">
      <c r="Q178" s="113"/>
      <c r="R178" s="113"/>
      <c r="S178" s="113"/>
      <c r="T178" s="113"/>
      <c r="U178" s="113"/>
      <c r="V178" s="113"/>
      <c r="W178" s="113"/>
      <c r="X178" s="113"/>
      <c r="Y178" s="113"/>
      <c r="Z178" s="113"/>
      <c r="AA178" s="113"/>
      <c r="AB178" s="113"/>
      <c r="AC178" s="113"/>
      <c r="AD178" s="113"/>
      <c r="AE178" s="113"/>
      <c r="AF178" s="113"/>
      <c r="AG178" s="113"/>
      <c r="AH178" s="113"/>
      <c r="AI178" s="113"/>
      <c r="AJ178" s="113"/>
      <c r="AK178" s="113"/>
      <c r="AL178" s="113"/>
      <c r="AM178" s="113"/>
      <c r="AN178" s="113"/>
      <c r="AO178" s="113"/>
      <c r="AP178" s="113"/>
      <c r="AQ178" s="113"/>
      <c r="AR178" s="113"/>
      <c r="AS178" s="113"/>
      <c r="AT178" s="113"/>
      <c r="AU178" s="113"/>
      <c r="AV178" s="113"/>
      <c r="AW178" s="113"/>
      <c r="AX178" s="113"/>
      <c r="AY178" s="113"/>
      <c r="AZ178" s="113"/>
      <c r="BA178" s="113"/>
      <c r="BB178" s="113"/>
    </row>
    <row r="179" spans="17:54" ht="12" customHeight="1" x14ac:dyDescent="0.2">
      <c r="Q179" s="113"/>
      <c r="R179" s="113"/>
      <c r="S179" s="113"/>
      <c r="T179" s="113"/>
      <c r="U179" s="113"/>
      <c r="V179" s="113"/>
      <c r="W179" s="113"/>
      <c r="X179" s="113"/>
      <c r="Y179" s="113"/>
      <c r="Z179" s="113"/>
      <c r="AA179" s="113"/>
      <c r="AB179" s="113"/>
      <c r="AC179" s="113"/>
      <c r="AD179" s="113"/>
      <c r="AE179" s="113"/>
      <c r="AF179" s="113"/>
      <c r="AG179" s="113"/>
      <c r="AH179" s="113"/>
      <c r="AI179" s="113"/>
      <c r="AJ179" s="113"/>
      <c r="AK179" s="113"/>
      <c r="AL179" s="113"/>
      <c r="AM179" s="113"/>
      <c r="AN179" s="113"/>
      <c r="AO179" s="113"/>
      <c r="AP179" s="113"/>
      <c r="AQ179" s="113"/>
      <c r="AR179" s="113"/>
      <c r="AS179" s="113"/>
      <c r="AT179" s="113"/>
      <c r="AU179" s="113"/>
      <c r="AV179" s="113"/>
      <c r="AW179" s="113"/>
      <c r="AX179" s="113"/>
      <c r="AY179" s="113"/>
      <c r="AZ179" s="113"/>
      <c r="BA179" s="113"/>
      <c r="BB179" s="113"/>
    </row>
    <row r="180" spans="17:54" ht="9.75" customHeight="1" x14ac:dyDescent="0.2">
      <c r="Q180" s="113"/>
      <c r="R180" s="113"/>
      <c r="S180" s="113"/>
      <c r="T180" s="113"/>
      <c r="U180" s="113"/>
      <c r="V180" s="113"/>
      <c r="W180" s="113"/>
      <c r="X180" s="113"/>
      <c r="Y180" s="113"/>
      <c r="Z180" s="113"/>
      <c r="AA180" s="113"/>
      <c r="AB180" s="113"/>
      <c r="AC180" s="113"/>
      <c r="AD180" s="113"/>
      <c r="AE180" s="113"/>
      <c r="AF180" s="113"/>
      <c r="AG180" s="113"/>
      <c r="AH180" s="113"/>
      <c r="AI180" s="113"/>
      <c r="AJ180" s="113"/>
      <c r="AK180" s="113"/>
      <c r="AL180" s="113"/>
      <c r="AM180" s="113"/>
      <c r="AN180" s="113"/>
      <c r="AO180" s="113"/>
      <c r="AP180" s="113"/>
      <c r="AQ180" s="113"/>
      <c r="AR180" s="113"/>
      <c r="AS180" s="113"/>
      <c r="AT180" s="113"/>
      <c r="AU180" s="113"/>
      <c r="AV180" s="113"/>
      <c r="AW180" s="113"/>
      <c r="AX180" s="113"/>
      <c r="AY180" s="113"/>
      <c r="AZ180" s="113"/>
      <c r="BA180" s="113"/>
      <c r="BB180" s="113"/>
    </row>
    <row r="181" spans="17:54" ht="9.75" customHeight="1" x14ac:dyDescent="0.2">
      <c r="Q181" s="113"/>
      <c r="R181" s="113"/>
      <c r="S181" s="113"/>
      <c r="T181" s="113"/>
      <c r="U181" s="113"/>
      <c r="V181" s="113"/>
      <c r="W181" s="113"/>
      <c r="X181" s="113"/>
      <c r="Y181" s="113"/>
      <c r="Z181" s="113"/>
      <c r="AA181" s="113"/>
      <c r="AB181" s="113"/>
      <c r="AC181" s="113"/>
      <c r="AD181" s="113"/>
      <c r="AE181" s="113"/>
      <c r="AF181" s="113"/>
      <c r="AG181" s="113"/>
      <c r="AH181" s="113"/>
      <c r="AI181" s="113"/>
      <c r="AJ181" s="113"/>
      <c r="AK181" s="113"/>
      <c r="AL181" s="113"/>
      <c r="AM181" s="113"/>
      <c r="AN181" s="113"/>
      <c r="AO181" s="113"/>
      <c r="AP181" s="113"/>
      <c r="AQ181" s="113"/>
      <c r="AR181" s="113"/>
      <c r="AS181" s="113"/>
      <c r="AT181" s="113"/>
      <c r="AU181" s="113"/>
      <c r="AV181" s="113"/>
      <c r="AW181" s="113"/>
      <c r="AX181" s="113"/>
      <c r="AY181" s="113"/>
      <c r="AZ181" s="113"/>
      <c r="BA181" s="113"/>
      <c r="BB181" s="113"/>
    </row>
    <row r="182" spans="17:54" ht="9.75" customHeight="1" x14ac:dyDescent="0.2">
      <c r="Q182" s="113"/>
      <c r="R182" s="113"/>
      <c r="S182" s="113"/>
      <c r="T182" s="113"/>
      <c r="U182" s="113"/>
      <c r="V182" s="113"/>
      <c r="W182" s="113"/>
      <c r="X182" s="113"/>
      <c r="Y182" s="113"/>
      <c r="Z182" s="113"/>
      <c r="AA182" s="113"/>
      <c r="AB182" s="113"/>
      <c r="AC182" s="113"/>
      <c r="AD182" s="113"/>
      <c r="AE182" s="113"/>
      <c r="AF182" s="113"/>
      <c r="AG182" s="113"/>
      <c r="AH182" s="113"/>
      <c r="AI182" s="113"/>
      <c r="AJ182" s="113"/>
      <c r="AK182" s="113"/>
      <c r="AL182" s="113"/>
      <c r="AM182" s="113"/>
      <c r="AN182" s="113"/>
      <c r="AO182" s="113"/>
      <c r="AP182" s="113"/>
      <c r="AQ182" s="113"/>
      <c r="AR182" s="113"/>
      <c r="AS182" s="113"/>
      <c r="AT182" s="113"/>
      <c r="AU182" s="113"/>
      <c r="AV182" s="113"/>
      <c r="AW182" s="113"/>
      <c r="AX182" s="113"/>
      <c r="AY182" s="113"/>
      <c r="AZ182" s="113"/>
      <c r="BA182" s="113"/>
      <c r="BB182" s="113"/>
    </row>
    <row r="183" spans="17:54" ht="9.75" customHeight="1" x14ac:dyDescent="0.2">
      <c r="Q183" s="113"/>
      <c r="R183" s="113"/>
      <c r="S183" s="113"/>
      <c r="T183" s="113"/>
      <c r="U183" s="113"/>
      <c r="V183" s="113"/>
      <c r="W183" s="113"/>
      <c r="X183" s="113"/>
      <c r="Y183" s="113"/>
      <c r="Z183" s="113"/>
      <c r="AA183" s="113"/>
      <c r="AB183" s="113"/>
      <c r="AC183" s="113"/>
      <c r="AD183" s="113"/>
      <c r="AE183" s="113"/>
      <c r="AF183" s="113"/>
      <c r="AG183" s="113"/>
      <c r="AH183" s="113"/>
      <c r="AI183" s="113"/>
      <c r="AJ183" s="113"/>
      <c r="AK183" s="113"/>
      <c r="AL183" s="113"/>
      <c r="AM183" s="113"/>
      <c r="AN183" s="113"/>
      <c r="AO183" s="113"/>
      <c r="AP183" s="113"/>
      <c r="AQ183" s="113"/>
      <c r="AR183" s="113"/>
      <c r="AS183" s="113"/>
      <c r="AT183" s="113"/>
      <c r="AU183" s="113"/>
      <c r="AV183" s="113"/>
      <c r="AW183" s="113"/>
      <c r="AX183" s="113"/>
      <c r="AY183" s="113"/>
      <c r="AZ183" s="113"/>
      <c r="BA183" s="113"/>
      <c r="BB183" s="113"/>
    </row>
    <row r="184" spans="17:54" ht="9.75" customHeight="1" x14ac:dyDescent="0.2">
      <c r="Q184" s="113"/>
      <c r="R184" s="113"/>
      <c r="S184" s="113"/>
      <c r="T184" s="113"/>
      <c r="U184" s="113"/>
      <c r="V184" s="113"/>
      <c r="W184" s="113"/>
      <c r="X184" s="113"/>
      <c r="Y184" s="113"/>
      <c r="Z184" s="113"/>
      <c r="AA184" s="113"/>
      <c r="AB184" s="113"/>
      <c r="AC184" s="113"/>
      <c r="AD184" s="113"/>
      <c r="AE184" s="113"/>
      <c r="AF184" s="113"/>
      <c r="AG184" s="113"/>
      <c r="AH184" s="113"/>
      <c r="AI184" s="113"/>
      <c r="AJ184" s="113"/>
      <c r="AK184" s="113"/>
      <c r="AL184" s="113"/>
      <c r="AM184" s="113"/>
      <c r="AN184" s="113"/>
      <c r="AO184" s="113"/>
      <c r="AP184" s="113"/>
      <c r="AQ184" s="113"/>
      <c r="AR184" s="113"/>
      <c r="AS184" s="113"/>
      <c r="AT184" s="113"/>
      <c r="AU184" s="113"/>
      <c r="AV184" s="113"/>
      <c r="AW184" s="113"/>
      <c r="AX184" s="113"/>
      <c r="AY184" s="113"/>
      <c r="AZ184" s="113"/>
      <c r="BA184" s="113"/>
      <c r="BB184" s="113"/>
    </row>
    <row r="185" spans="17:54" ht="9.75" customHeight="1" x14ac:dyDescent="0.2">
      <c r="Q185" s="113"/>
      <c r="R185" s="113"/>
      <c r="S185" s="113"/>
      <c r="T185" s="113"/>
      <c r="U185" s="113"/>
      <c r="V185" s="113"/>
      <c r="W185" s="113"/>
      <c r="X185" s="113"/>
      <c r="Y185" s="113"/>
      <c r="Z185" s="113"/>
      <c r="AA185" s="113"/>
      <c r="AB185" s="113"/>
      <c r="AC185" s="113"/>
      <c r="AD185" s="113"/>
      <c r="AE185" s="113"/>
      <c r="AF185" s="113"/>
      <c r="AG185" s="113"/>
      <c r="AH185" s="113"/>
      <c r="AI185" s="113"/>
      <c r="AJ185" s="113"/>
      <c r="AK185" s="113"/>
      <c r="AL185" s="113"/>
      <c r="AM185" s="113"/>
      <c r="AN185" s="113"/>
      <c r="AO185" s="113"/>
      <c r="AP185" s="113"/>
      <c r="AQ185" s="113"/>
      <c r="AR185" s="113"/>
      <c r="AS185" s="113"/>
      <c r="AT185" s="113"/>
      <c r="AU185" s="113"/>
      <c r="AV185" s="113"/>
      <c r="AW185" s="113"/>
      <c r="AX185" s="113"/>
      <c r="AY185" s="113"/>
      <c r="AZ185" s="113"/>
      <c r="BA185" s="113"/>
      <c r="BB185" s="113"/>
    </row>
    <row r="186" spans="17:54" ht="9.75" customHeight="1" x14ac:dyDescent="0.2">
      <c r="Q186" s="113"/>
      <c r="R186" s="113"/>
      <c r="S186" s="113"/>
      <c r="T186" s="113"/>
      <c r="U186" s="113"/>
      <c r="V186" s="113"/>
      <c r="W186" s="113"/>
      <c r="X186" s="113"/>
      <c r="Y186" s="113"/>
      <c r="Z186" s="113"/>
      <c r="AA186" s="113"/>
      <c r="AB186" s="113"/>
      <c r="AC186" s="113"/>
      <c r="AD186" s="113"/>
      <c r="AE186" s="113"/>
      <c r="AF186" s="113"/>
      <c r="AG186" s="113"/>
      <c r="AH186" s="113"/>
      <c r="AI186" s="113"/>
      <c r="AJ186" s="113"/>
      <c r="AK186" s="113"/>
      <c r="AL186" s="113"/>
      <c r="AM186" s="113"/>
      <c r="AN186" s="113"/>
      <c r="AO186" s="113"/>
      <c r="AP186" s="113"/>
      <c r="AQ186" s="113"/>
      <c r="AR186" s="113"/>
      <c r="AS186" s="113"/>
      <c r="AT186" s="113"/>
      <c r="AU186" s="113"/>
      <c r="AV186" s="113"/>
      <c r="AW186" s="113"/>
      <c r="AX186" s="113"/>
      <c r="AY186" s="113"/>
      <c r="AZ186" s="113"/>
      <c r="BA186" s="113"/>
      <c r="BB186" s="113"/>
    </row>
    <row r="187" spans="17:54" ht="9.75" customHeight="1" x14ac:dyDescent="0.2">
      <c r="Q187" s="113"/>
      <c r="R187" s="113"/>
      <c r="S187" s="113"/>
      <c r="T187" s="113"/>
      <c r="U187" s="113"/>
      <c r="V187" s="113"/>
      <c r="W187" s="113"/>
      <c r="X187" s="113"/>
      <c r="Y187" s="113"/>
      <c r="Z187" s="113"/>
      <c r="AA187" s="113"/>
      <c r="AB187" s="113"/>
      <c r="AC187" s="113"/>
      <c r="AD187" s="113"/>
      <c r="AE187" s="113"/>
      <c r="AF187" s="113"/>
      <c r="AG187" s="113"/>
      <c r="AH187" s="113"/>
      <c r="AI187" s="113"/>
      <c r="AJ187" s="113"/>
      <c r="AK187" s="113"/>
      <c r="AL187" s="113"/>
      <c r="AM187" s="113"/>
      <c r="AN187" s="113"/>
      <c r="AO187" s="113"/>
      <c r="AP187" s="113"/>
      <c r="AQ187" s="113"/>
      <c r="AR187" s="113"/>
      <c r="AS187" s="113"/>
      <c r="AT187" s="113"/>
      <c r="AU187" s="113"/>
      <c r="AV187" s="113"/>
      <c r="AW187" s="113"/>
      <c r="AX187" s="113"/>
      <c r="AY187" s="113"/>
      <c r="AZ187" s="113"/>
      <c r="BA187" s="113"/>
      <c r="BB187" s="113"/>
    </row>
    <row r="188" spans="17:54" ht="9.75" customHeight="1" x14ac:dyDescent="0.2">
      <c r="Q188" s="113"/>
      <c r="R188" s="113"/>
      <c r="S188" s="113"/>
      <c r="T188" s="113"/>
      <c r="U188" s="113"/>
      <c r="V188" s="113"/>
      <c r="W188" s="113"/>
      <c r="X188" s="113"/>
      <c r="Y188" s="113"/>
      <c r="Z188" s="113"/>
      <c r="AA188" s="113"/>
      <c r="AB188" s="113"/>
      <c r="AC188" s="113"/>
      <c r="AD188" s="113"/>
      <c r="AE188" s="113"/>
      <c r="AF188" s="113"/>
      <c r="AG188" s="113"/>
      <c r="AH188" s="113"/>
      <c r="AI188" s="113"/>
      <c r="AJ188" s="113"/>
      <c r="AK188" s="113"/>
      <c r="AL188" s="113"/>
      <c r="AM188" s="113"/>
      <c r="AN188" s="113"/>
      <c r="AO188" s="113"/>
      <c r="AP188" s="113"/>
      <c r="AQ188" s="113"/>
      <c r="AR188" s="113"/>
      <c r="AS188" s="113"/>
      <c r="AT188" s="113"/>
      <c r="AU188" s="113"/>
      <c r="AV188" s="113"/>
      <c r="AW188" s="113"/>
      <c r="AX188" s="113"/>
      <c r="AY188" s="113"/>
      <c r="AZ188" s="113"/>
      <c r="BA188" s="113"/>
      <c r="BB188" s="113"/>
    </row>
    <row r="189" spans="17:54" ht="9.75" customHeight="1" x14ac:dyDescent="0.2">
      <c r="Q189" s="113"/>
      <c r="R189" s="113"/>
      <c r="S189" s="113"/>
      <c r="T189" s="113"/>
      <c r="U189" s="113"/>
      <c r="V189" s="113"/>
      <c r="W189" s="113"/>
      <c r="X189" s="113"/>
      <c r="Y189" s="113"/>
      <c r="Z189" s="113"/>
      <c r="AA189" s="113"/>
      <c r="AB189" s="113"/>
      <c r="AC189" s="113"/>
      <c r="AD189" s="113"/>
      <c r="AE189" s="113"/>
      <c r="AF189" s="113"/>
      <c r="AG189" s="113"/>
      <c r="AH189" s="113"/>
      <c r="AI189" s="113"/>
      <c r="AJ189" s="113"/>
      <c r="AK189" s="113"/>
      <c r="AL189" s="113"/>
      <c r="AM189" s="113"/>
      <c r="AN189" s="113"/>
      <c r="AO189" s="113"/>
      <c r="AP189" s="113"/>
      <c r="AQ189" s="113"/>
      <c r="AR189" s="113"/>
      <c r="AS189" s="113"/>
      <c r="AT189" s="113"/>
      <c r="AU189" s="113"/>
      <c r="AV189" s="113"/>
      <c r="AW189" s="113"/>
      <c r="AX189" s="113"/>
      <c r="AY189" s="113"/>
      <c r="AZ189" s="113"/>
      <c r="BA189" s="113"/>
      <c r="BB189" s="113"/>
    </row>
    <row r="190" spans="17:54" ht="9.75" customHeight="1" x14ac:dyDescent="0.2">
      <c r="Q190" s="113"/>
      <c r="R190" s="113"/>
      <c r="S190" s="113"/>
      <c r="T190" s="113"/>
      <c r="U190" s="113"/>
      <c r="V190" s="113"/>
      <c r="W190" s="113"/>
      <c r="X190" s="113"/>
      <c r="Y190" s="113"/>
      <c r="Z190" s="113"/>
      <c r="AA190" s="113"/>
      <c r="AB190" s="113"/>
      <c r="AC190" s="113"/>
      <c r="AD190" s="113"/>
      <c r="AE190" s="113"/>
      <c r="AF190" s="113"/>
      <c r="AG190" s="113"/>
      <c r="AH190" s="113"/>
      <c r="AI190" s="113"/>
      <c r="AJ190" s="113"/>
      <c r="AK190" s="113"/>
      <c r="AL190" s="113"/>
      <c r="AM190" s="113"/>
      <c r="AN190" s="113"/>
      <c r="AO190" s="113"/>
      <c r="AP190" s="113"/>
      <c r="AQ190" s="113"/>
      <c r="AR190" s="113"/>
      <c r="AS190" s="113"/>
      <c r="AT190" s="113"/>
      <c r="AU190" s="113"/>
      <c r="AV190" s="113"/>
      <c r="AW190" s="113"/>
      <c r="AX190" s="113"/>
      <c r="AY190" s="113"/>
      <c r="AZ190" s="113"/>
      <c r="BA190" s="113"/>
      <c r="BB190" s="113"/>
    </row>
    <row r="191" spans="17:54" ht="9.75" customHeight="1" x14ac:dyDescent="0.2">
      <c r="Q191" s="113"/>
      <c r="R191" s="113"/>
      <c r="S191" s="113"/>
      <c r="T191" s="113"/>
      <c r="U191" s="113"/>
      <c r="V191" s="113"/>
      <c r="W191" s="113"/>
      <c r="X191" s="113"/>
      <c r="Y191" s="113"/>
      <c r="Z191" s="113"/>
      <c r="AA191" s="113"/>
      <c r="AB191" s="113"/>
      <c r="AC191" s="113"/>
      <c r="AD191" s="113"/>
      <c r="AE191" s="113"/>
      <c r="AF191" s="113"/>
      <c r="AG191" s="113"/>
      <c r="AH191" s="113"/>
      <c r="AI191" s="113"/>
      <c r="AJ191" s="113"/>
      <c r="AK191" s="113"/>
      <c r="AL191" s="113"/>
      <c r="AM191" s="113"/>
      <c r="AN191" s="113"/>
      <c r="AO191" s="113"/>
      <c r="AP191" s="113"/>
      <c r="AQ191" s="113"/>
      <c r="AR191" s="113"/>
      <c r="AS191" s="113"/>
      <c r="AT191" s="113"/>
      <c r="AU191" s="113"/>
      <c r="AV191" s="113"/>
      <c r="AW191" s="113"/>
      <c r="AX191" s="113"/>
      <c r="AY191" s="113"/>
      <c r="AZ191" s="113"/>
      <c r="BA191" s="113"/>
      <c r="BB191" s="113"/>
    </row>
    <row r="192" spans="17:54" ht="9.75" customHeight="1" x14ac:dyDescent="0.2">
      <c r="Q192" s="113"/>
      <c r="R192" s="113"/>
      <c r="S192" s="113"/>
      <c r="T192" s="113"/>
      <c r="U192" s="113"/>
      <c r="V192" s="113"/>
      <c r="W192" s="113"/>
      <c r="X192" s="113"/>
      <c r="Y192" s="113"/>
      <c r="Z192" s="113"/>
      <c r="AA192" s="113"/>
      <c r="AB192" s="113"/>
      <c r="AC192" s="113"/>
      <c r="AD192" s="113"/>
      <c r="AE192" s="113"/>
      <c r="AF192" s="113"/>
      <c r="AG192" s="113"/>
      <c r="AH192" s="113"/>
      <c r="AI192" s="113"/>
      <c r="AJ192" s="113"/>
      <c r="AK192" s="113"/>
      <c r="AL192" s="113"/>
      <c r="AM192" s="113"/>
      <c r="AN192" s="113"/>
      <c r="AO192" s="113"/>
      <c r="AP192" s="113"/>
      <c r="AQ192" s="113"/>
      <c r="AR192" s="113"/>
      <c r="AS192" s="113"/>
      <c r="AT192" s="113"/>
      <c r="AU192" s="113"/>
      <c r="AV192" s="113"/>
      <c r="AW192" s="113"/>
      <c r="AX192" s="113"/>
      <c r="AY192" s="113"/>
      <c r="AZ192" s="113"/>
      <c r="BA192" s="113"/>
      <c r="BB192" s="113"/>
    </row>
    <row r="193" spans="1:54" ht="9.75" customHeight="1" x14ac:dyDescent="0.2">
      <c r="Q193" s="113"/>
      <c r="R193" s="113"/>
      <c r="S193" s="113"/>
      <c r="T193" s="113"/>
      <c r="U193" s="113"/>
      <c r="V193" s="113"/>
      <c r="W193" s="113"/>
      <c r="X193" s="113"/>
      <c r="Y193" s="113"/>
      <c r="Z193" s="113"/>
      <c r="AA193" s="113"/>
      <c r="AB193" s="113"/>
      <c r="AC193" s="113"/>
      <c r="AD193" s="113"/>
      <c r="AE193" s="113"/>
      <c r="AF193" s="113"/>
      <c r="AG193" s="113"/>
      <c r="AH193" s="113"/>
      <c r="AI193" s="113"/>
      <c r="AJ193" s="113"/>
      <c r="AK193" s="113"/>
      <c r="AL193" s="113"/>
      <c r="AM193" s="113"/>
      <c r="AN193" s="113"/>
      <c r="AO193" s="113"/>
      <c r="AP193" s="113"/>
      <c r="AQ193" s="113"/>
      <c r="AR193" s="113"/>
      <c r="AS193" s="113"/>
      <c r="AT193" s="113"/>
      <c r="AU193" s="113"/>
      <c r="AV193" s="113"/>
      <c r="AW193" s="113"/>
      <c r="AX193" s="113"/>
      <c r="AY193" s="113"/>
      <c r="AZ193" s="113"/>
      <c r="BA193" s="113"/>
      <c r="BB193" s="113"/>
    </row>
    <row r="194" spans="1:54" ht="9.75" customHeight="1" x14ac:dyDescent="0.2">
      <c r="Q194" s="113"/>
      <c r="R194" s="113"/>
      <c r="S194" s="113"/>
      <c r="T194" s="113"/>
      <c r="U194" s="113"/>
      <c r="V194" s="113"/>
      <c r="W194" s="113"/>
      <c r="X194" s="113"/>
      <c r="Y194" s="113"/>
      <c r="Z194" s="113"/>
      <c r="AA194" s="113"/>
      <c r="AB194" s="113"/>
      <c r="AC194" s="113"/>
      <c r="AD194" s="113"/>
      <c r="AE194" s="113"/>
      <c r="AF194" s="113"/>
      <c r="AG194" s="113"/>
      <c r="AH194" s="113"/>
      <c r="AI194" s="113"/>
      <c r="AJ194" s="113"/>
      <c r="AK194" s="113"/>
      <c r="AL194" s="113"/>
      <c r="AM194" s="113"/>
      <c r="AN194" s="113"/>
      <c r="AO194" s="113"/>
      <c r="AP194" s="113"/>
      <c r="AQ194" s="113"/>
      <c r="AR194" s="113"/>
      <c r="AS194" s="113"/>
      <c r="AT194" s="113"/>
      <c r="AU194" s="113"/>
      <c r="AV194" s="113"/>
      <c r="AW194" s="113"/>
      <c r="AX194" s="113"/>
      <c r="AY194" s="113"/>
      <c r="AZ194" s="113"/>
      <c r="BA194" s="113"/>
      <c r="BB194" s="113"/>
    </row>
    <row r="195" spans="1:54" ht="9.75" customHeight="1" x14ac:dyDescent="0.2">
      <c r="Q195" s="113"/>
      <c r="R195" s="113"/>
      <c r="S195" s="113"/>
      <c r="T195" s="113"/>
      <c r="U195" s="113"/>
      <c r="V195" s="113"/>
      <c r="W195" s="113"/>
      <c r="X195" s="113"/>
      <c r="Y195" s="113"/>
      <c r="Z195" s="113"/>
      <c r="AA195" s="113"/>
      <c r="AB195" s="113"/>
      <c r="AC195" s="113"/>
      <c r="AD195" s="113"/>
      <c r="AE195" s="113"/>
      <c r="AF195" s="113"/>
      <c r="AG195" s="113"/>
      <c r="AH195" s="113"/>
      <c r="AI195" s="113"/>
      <c r="AJ195" s="113"/>
      <c r="AK195" s="113"/>
      <c r="AL195" s="113"/>
      <c r="AM195" s="113"/>
      <c r="AN195" s="113"/>
      <c r="AO195" s="113"/>
      <c r="AP195" s="113"/>
      <c r="AQ195" s="113"/>
      <c r="AR195" s="113"/>
      <c r="AS195" s="113"/>
      <c r="AT195" s="113"/>
      <c r="AU195" s="113"/>
      <c r="AV195" s="113"/>
      <c r="AW195" s="113"/>
      <c r="AX195" s="113"/>
      <c r="AY195" s="113"/>
      <c r="AZ195" s="113"/>
      <c r="BA195" s="113"/>
      <c r="BB195" s="113"/>
    </row>
    <row r="196" spans="1:54" ht="9.75" customHeight="1" x14ac:dyDescent="0.2">
      <c r="Q196" s="113"/>
      <c r="R196" s="113"/>
      <c r="S196" s="113"/>
      <c r="T196" s="113"/>
      <c r="U196" s="113"/>
      <c r="V196" s="113"/>
      <c r="W196" s="113"/>
      <c r="X196" s="113"/>
      <c r="Y196" s="113"/>
      <c r="Z196" s="113"/>
      <c r="AA196" s="113"/>
      <c r="AB196" s="113"/>
      <c r="AC196" s="113"/>
      <c r="AD196" s="113"/>
      <c r="AE196" s="113"/>
      <c r="AF196" s="113"/>
      <c r="AG196" s="113"/>
      <c r="AH196" s="113"/>
      <c r="AI196" s="113"/>
      <c r="AJ196" s="113"/>
      <c r="AK196" s="113"/>
      <c r="AL196" s="113"/>
      <c r="AM196" s="113"/>
      <c r="AN196" s="113"/>
      <c r="AO196" s="113"/>
      <c r="AP196" s="113"/>
      <c r="AQ196" s="113"/>
      <c r="AR196" s="113"/>
      <c r="AS196" s="113"/>
      <c r="AT196" s="113"/>
      <c r="AU196" s="113"/>
      <c r="AV196" s="113"/>
      <c r="AW196" s="113"/>
      <c r="AX196" s="113"/>
      <c r="AY196" s="113"/>
      <c r="AZ196" s="113"/>
      <c r="BA196" s="113"/>
      <c r="BB196" s="113"/>
    </row>
    <row r="197" spans="1:54" s="114" customFormat="1" ht="9.75" customHeight="1" x14ac:dyDescent="0.2">
      <c r="A197" s="93"/>
      <c r="B197" s="93"/>
      <c r="C197" s="93"/>
      <c r="D197" s="93"/>
      <c r="E197" s="93"/>
      <c r="F197" s="93"/>
      <c r="G197" s="93"/>
      <c r="H197" s="93"/>
      <c r="I197" s="93"/>
      <c r="J197" s="93"/>
      <c r="K197" s="93"/>
      <c r="L197" s="93"/>
      <c r="M197" s="93"/>
      <c r="N197" s="93"/>
      <c r="O197" s="93"/>
    </row>
    <row r="198" spans="1:54" ht="9.75" customHeight="1" x14ac:dyDescent="0.2">
      <c r="Q198" s="113"/>
      <c r="R198" s="113"/>
      <c r="S198" s="113"/>
      <c r="T198" s="113"/>
      <c r="U198" s="113"/>
      <c r="V198" s="113"/>
      <c r="W198" s="113"/>
      <c r="X198" s="113"/>
      <c r="Y198" s="113"/>
      <c r="Z198" s="113"/>
      <c r="AA198" s="113"/>
      <c r="AB198" s="113"/>
      <c r="AC198" s="113"/>
      <c r="AD198" s="113"/>
      <c r="AE198" s="113"/>
      <c r="AF198" s="113"/>
      <c r="AG198" s="113"/>
      <c r="AH198" s="113"/>
      <c r="AI198" s="113"/>
      <c r="AJ198" s="113"/>
      <c r="AK198" s="113"/>
      <c r="AL198" s="113"/>
      <c r="AM198" s="113"/>
      <c r="AN198" s="113"/>
      <c r="AO198" s="113"/>
      <c r="AP198" s="113"/>
      <c r="AQ198" s="113"/>
      <c r="AR198" s="113"/>
      <c r="AS198" s="113"/>
      <c r="AT198" s="113"/>
      <c r="AU198" s="113"/>
      <c r="AV198" s="113"/>
      <c r="AW198" s="113"/>
      <c r="AX198" s="113"/>
      <c r="AY198" s="113"/>
      <c r="AZ198" s="113"/>
      <c r="BA198" s="113"/>
      <c r="BB198" s="113"/>
    </row>
    <row r="199" spans="1:54" ht="9.75" customHeight="1" x14ac:dyDescent="0.2">
      <c r="Q199" s="113"/>
      <c r="R199" s="113"/>
      <c r="S199" s="113"/>
      <c r="T199" s="113"/>
      <c r="U199" s="113"/>
      <c r="V199" s="113"/>
      <c r="W199" s="113"/>
      <c r="X199" s="113"/>
      <c r="Y199" s="113"/>
      <c r="Z199" s="113"/>
      <c r="AA199" s="113"/>
      <c r="AB199" s="113"/>
      <c r="AC199" s="113"/>
      <c r="AD199" s="113"/>
      <c r="AE199" s="113"/>
      <c r="AF199" s="113"/>
      <c r="AG199" s="113"/>
      <c r="AH199" s="113"/>
      <c r="AI199" s="113"/>
      <c r="AJ199" s="113"/>
      <c r="AK199" s="113"/>
      <c r="AL199" s="113"/>
      <c r="AM199" s="113"/>
      <c r="AN199" s="113"/>
      <c r="AO199" s="113"/>
      <c r="AP199" s="113"/>
      <c r="AQ199" s="113"/>
      <c r="AR199" s="113"/>
      <c r="AS199" s="113"/>
      <c r="AT199" s="113"/>
      <c r="AU199" s="113"/>
      <c r="AV199" s="113"/>
      <c r="AW199" s="113"/>
      <c r="AX199" s="113"/>
      <c r="AY199" s="113"/>
      <c r="AZ199" s="113"/>
      <c r="BA199" s="113"/>
      <c r="BB199" s="113"/>
    </row>
    <row r="200" spans="1:54" ht="9.75" customHeight="1" x14ac:dyDescent="0.2">
      <c r="Q200" s="113"/>
      <c r="R200" s="113"/>
      <c r="S200" s="113"/>
      <c r="T200" s="113"/>
      <c r="U200" s="113"/>
      <c r="V200" s="113"/>
      <c r="W200" s="113"/>
      <c r="X200" s="113"/>
      <c r="Y200" s="113"/>
      <c r="Z200" s="113"/>
      <c r="AA200" s="113"/>
      <c r="AB200" s="113"/>
      <c r="AC200" s="113"/>
      <c r="AD200" s="113"/>
      <c r="AE200" s="113"/>
      <c r="AF200" s="113"/>
      <c r="AG200" s="113"/>
      <c r="AH200" s="113"/>
      <c r="AI200" s="113"/>
      <c r="AJ200" s="113"/>
      <c r="AK200" s="113"/>
      <c r="AL200" s="113"/>
      <c r="AM200" s="113"/>
      <c r="AN200" s="113"/>
      <c r="AO200" s="113"/>
      <c r="AP200" s="113"/>
      <c r="AQ200" s="113"/>
      <c r="AR200" s="113"/>
      <c r="AS200" s="113"/>
      <c r="AT200" s="113"/>
      <c r="AU200" s="113"/>
      <c r="AV200" s="113"/>
      <c r="AW200" s="113"/>
      <c r="AX200" s="113"/>
      <c r="AY200" s="113"/>
      <c r="AZ200" s="113"/>
      <c r="BA200" s="113"/>
      <c r="BB200" s="113"/>
    </row>
    <row r="201" spans="1:54" ht="9.75" customHeight="1" x14ac:dyDescent="0.2">
      <c r="Q201" s="113"/>
      <c r="R201" s="113"/>
      <c r="S201" s="113"/>
      <c r="T201" s="113"/>
      <c r="U201" s="113"/>
      <c r="V201" s="113"/>
      <c r="W201" s="113"/>
      <c r="X201" s="113"/>
      <c r="Y201" s="113"/>
      <c r="Z201" s="113"/>
      <c r="AA201" s="113"/>
      <c r="AB201" s="113"/>
      <c r="AC201" s="113"/>
      <c r="AD201" s="113"/>
      <c r="AE201" s="113"/>
      <c r="AF201" s="113"/>
      <c r="AG201" s="113"/>
      <c r="AH201" s="113"/>
      <c r="AI201" s="113"/>
      <c r="AJ201" s="113"/>
      <c r="AK201" s="113"/>
      <c r="AL201" s="113"/>
      <c r="AM201" s="113"/>
      <c r="AN201" s="113"/>
      <c r="AO201" s="113"/>
      <c r="AP201" s="113"/>
      <c r="AQ201" s="113"/>
      <c r="AR201" s="113"/>
      <c r="AS201" s="113"/>
      <c r="AT201" s="113"/>
      <c r="AU201" s="113"/>
      <c r="AV201" s="113"/>
      <c r="AW201" s="113"/>
      <c r="AX201" s="113"/>
      <c r="AY201" s="113"/>
      <c r="AZ201" s="113"/>
      <c r="BA201" s="113"/>
      <c r="BB201" s="113"/>
    </row>
    <row r="202" spans="1:54" ht="9.75" customHeight="1" x14ac:dyDescent="0.2">
      <c r="Q202" s="113"/>
      <c r="R202" s="113"/>
      <c r="S202" s="113"/>
      <c r="T202" s="113"/>
      <c r="U202" s="113"/>
      <c r="V202" s="113"/>
      <c r="W202" s="113"/>
      <c r="X202" s="113"/>
      <c r="Y202" s="113"/>
      <c r="Z202" s="113"/>
      <c r="AA202" s="113"/>
      <c r="AB202" s="113"/>
      <c r="AC202" s="113"/>
      <c r="AD202" s="113"/>
      <c r="AE202" s="113"/>
      <c r="AF202" s="113"/>
      <c r="AG202" s="113"/>
      <c r="AH202" s="113"/>
      <c r="AI202" s="113"/>
      <c r="AJ202" s="113"/>
      <c r="AK202" s="113"/>
      <c r="AL202" s="113"/>
      <c r="AM202" s="113"/>
      <c r="AN202" s="113"/>
      <c r="AO202" s="113"/>
      <c r="AP202" s="113"/>
      <c r="AQ202" s="113"/>
      <c r="AR202" s="113"/>
      <c r="AS202" s="113"/>
      <c r="AT202" s="113"/>
      <c r="AU202" s="113"/>
      <c r="AV202" s="113"/>
      <c r="AW202" s="113"/>
      <c r="AX202" s="113"/>
      <c r="AY202" s="113"/>
      <c r="AZ202" s="113"/>
      <c r="BA202" s="113"/>
      <c r="BB202" s="113"/>
    </row>
    <row r="203" spans="1:54" ht="9.75" customHeight="1" x14ac:dyDescent="0.2">
      <c r="Q203" s="113"/>
      <c r="R203" s="113"/>
      <c r="S203" s="113"/>
      <c r="T203" s="113"/>
      <c r="U203" s="113"/>
      <c r="V203" s="113"/>
      <c r="W203" s="113"/>
      <c r="X203" s="113"/>
      <c r="Y203" s="113"/>
      <c r="Z203" s="113"/>
      <c r="AA203" s="113"/>
      <c r="AB203" s="113"/>
      <c r="AC203" s="113"/>
      <c r="AD203" s="113"/>
      <c r="AE203" s="113"/>
      <c r="AF203" s="113"/>
      <c r="AG203" s="113"/>
      <c r="AH203" s="113"/>
      <c r="AI203" s="113"/>
      <c r="AJ203" s="113"/>
      <c r="AK203" s="113"/>
      <c r="AL203" s="113"/>
      <c r="AM203" s="113"/>
      <c r="AN203" s="113"/>
      <c r="AO203" s="113"/>
      <c r="AP203" s="113"/>
      <c r="AQ203" s="113"/>
      <c r="AR203" s="113"/>
      <c r="AS203" s="113"/>
      <c r="AT203" s="113"/>
      <c r="AU203" s="113"/>
      <c r="AV203" s="113"/>
      <c r="AW203" s="113"/>
      <c r="AX203" s="113"/>
      <c r="AY203" s="113"/>
      <c r="AZ203" s="113"/>
      <c r="BA203" s="113"/>
      <c r="BB203" s="113"/>
    </row>
    <row r="204" spans="1:54" ht="9.75" customHeight="1" x14ac:dyDescent="0.2">
      <c r="Q204" s="113"/>
      <c r="R204" s="113"/>
      <c r="S204" s="113"/>
      <c r="T204" s="113"/>
      <c r="U204" s="113"/>
      <c r="V204" s="113"/>
      <c r="W204" s="113"/>
      <c r="X204" s="113"/>
      <c r="Y204" s="113"/>
      <c r="Z204" s="113"/>
      <c r="AA204" s="113"/>
      <c r="AB204" s="113"/>
      <c r="AC204" s="113"/>
      <c r="AD204" s="113"/>
      <c r="AE204" s="113"/>
      <c r="AF204" s="113"/>
      <c r="AG204" s="113"/>
      <c r="AH204" s="113"/>
      <c r="AI204" s="113"/>
      <c r="AJ204" s="113"/>
      <c r="AK204" s="113"/>
      <c r="AL204" s="113"/>
      <c r="AM204" s="113"/>
      <c r="AN204" s="113"/>
      <c r="AO204" s="113"/>
      <c r="AP204" s="113"/>
      <c r="AQ204" s="113"/>
      <c r="AR204" s="113"/>
      <c r="AS204" s="113"/>
      <c r="AT204" s="113"/>
      <c r="AU204" s="113"/>
      <c r="AV204" s="113"/>
      <c r="AW204" s="113"/>
      <c r="AX204" s="113"/>
      <c r="AY204" s="113"/>
      <c r="AZ204" s="113"/>
      <c r="BA204" s="113"/>
      <c r="BB204" s="113"/>
    </row>
    <row r="205" spans="1:54" ht="9.75" customHeight="1" x14ac:dyDescent="0.2">
      <c r="Q205" s="113"/>
      <c r="R205" s="113"/>
      <c r="S205" s="113"/>
      <c r="T205" s="113"/>
      <c r="U205" s="113"/>
      <c r="V205" s="113"/>
      <c r="W205" s="113"/>
      <c r="X205" s="113"/>
      <c r="Y205" s="113"/>
      <c r="Z205" s="113"/>
      <c r="AA205" s="113"/>
      <c r="AB205" s="113"/>
      <c r="AC205" s="113"/>
      <c r="AD205" s="113"/>
      <c r="AE205" s="113"/>
      <c r="AF205" s="113"/>
      <c r="AG205" s="113"/>
      <c r="AH205" s="113"/>
      <c r="AI205" s="113"/>
      <c r="AJ205" s="113"/>
      <c r="AK205" s="113"/>
      <c r="AL205" s="113"/>
      <c r="AM205" s="113"/>
      <c r="AN205" s="113"/>
      <c r="AO205" s="113"/>
      <c r="AP205" s="113"/>
      <c r="AQ205" s="113"/>
      <c r="AR205" s="113"/>
      <c r="AS205" s="113"/>
      <c r="AT205" s="113"/>
      <c r="AU205" s="113"/>
      <c r="AV205" s="113"/>
      <c r="AW205" s="113"/>
      <c r="AX205" s="113"/>
      <c r="AY205" s="113"/>
      <c r="AZ205" s="113"/>
      <c r="BA205" s="113"/>
      <c r="BB205" s="113"/>
    </row>
    <row r="206" spans="1:54" ht="9.75" customHeight="1" x14ac:dyDescent="0.2">
      <c r="Q206" s="113"/>
      <c r="R206" s="113"/>
      <c r="S206" s="113"/>
      <c r="T206" s="113"/>
      <c r="U206" s="113"/>
      <c r="V206" s="113"/>
      <c r="W206" s="113"/>
      <c r="X206" s="113"/>
      <c r="Y206" s="113"/>
      <c r="Z206" s="113"/>
      <c r="AA206" s="113"/>
      <c r="AB206" s="113"/>
      <c r="AC206" s="113"/>
      <c r="AD206" s="113"/>
      <c r="AE206" s="113"/>
      <c r="AF206" s="113"/>
      <c r="AG206" s="113"/>
      <c r="AH206" s="113"/>
      <c r="AI206" s="113"/>
      <c r="AJ206" s="113"/>
      <c r="AK206" s="113"/>
      <c r="AL206" s="113"/>
      <c r="AM206" s="113"/>
      <c r="AN206" s="113"/>
      <c r="AO206" s="113"/>
      <c r="AP206" s="113"/>
      <c r="AQ206" s="113"/>
      <c r="AR206" s="113"/>
      <c r="AS206" s="113"/>
      <c r="AT206" s="113"/>
      <c r="AU206" s="113"/>
      <c r="AV206" s="113"/>
      <c r="AW206" s="113"/>
      <c r="AX206" s="113"/>
      <c r="AY206" s="113"/>
      <c r="AZ206" s="113"/>
      <c r="BA206" s="113"/>
      <c r="BB206" s="113"/>
    </row>
    <row r="207" spans="1:54" ht="9.75" customHeight="1" x14ac:dyDescent="0.2">
      <c r="Q207" s="113"/>
      <c r="R207" s="113"/>
      <c r="S207" s="113"/>
      <c r="T207" s="113"/>
      <c r="U207" s="113"/>
      <c r="V207" s="113"/>
      <c r="W207" s="113"/>
      <c r="X207" s="113"/>
      <c r="Y207" s="113"/>
      <c r="Z207" s="113"/>
      <c r="AA207" s="113"/>
      <c r="AB207" s="113"/>
      <c r="AC207" s="113"/>
      <c r="AD207" s="113"/>
      <c r="AE207" s="113"/>
      <c r="AF207" s="113"/>
      <c r="AG207" s="113"/>
      <c r="AH207" s="113"/>
      <c r="AI207" s="113"/>
      <c r="AJ207" s="113"/>
      <c r="AK207" s="113"/>
      <c r="AL207" s="113"/>
      <c r="AM207" s="113"/>
      <c r="AN207" s="113"/>
      <c r="AO207" s="113"/>
      <c r="AP207" s="113"/>
      <c r="AQ207" s="113"/>
      <c r="AR207" s="113"/>
      <c r="AS207" s="113"/>
      <c r="AT207" s="113"/>
      <c r="AU207" s="113"/>
      <c r="AV207" s="113"/>
      <c r="AW207" s="113"/>
      <c r="AX207" s="113"/>
      <c r="AY207" s="113"/>
      <c r="AZ207" s="113"/>
      <c r="BA207" s="113"/>
      <c r="BB207" s="113"/>
    </row>
    <row r="208" spans="1:54" ht="9.75" customHeight="1" x14ac:dyDescent="0.2">
      <c r="Q208" s="113"/>
      <c r="R208" s="113"/>
      <c r="S208" s="113"/>
      <c r="T208" s="113"/>
      <c r="U208" s="113"/>
      <c r="V208" s="113"/>
      <c r="W208" s="113"/>
      <c r="X208" s="113"/>
      <c r="Y208" s="113"/>
      <c r="Z208" s="113"/>
      <c r="AA208" s="113"/>
      <c r="AB208" s="113"/>
      <c r="AC208" s="113"/>
      <c r="AD208" s="113"/>
      <c r="AE208" s="113"/>
      <c r="AF208" s="113"/>
      <c r="AG208" s="113"/>
      <c r="AH208" s="113"/>
      <c r="AI208" s="113"/>
      <c r="AJ208" s="113"/>
      <c r="AK208" s="113"/>
      <c r="AL208" s="113"/>
      <c r="AM208" s="113"/>
      <c r="AN208" s="113"/>
      <c r="AO208" s="113"/>
      <c r="AP208" s="113"/>
      <c r="AQ208" s="113"/>
      <c r="AR208" s="113"/>
      <c r="AS208" s="113"/>
      <c r="AT208" s="113"/>
      <c r="AU208" s="113"/>
      <c r="AV208" s="113"/>
      <c r="AW208" s="113"/>
      <c r="AX208" s="113"/>
      <c r="AY208" s="113"/>
      <c r="AZ208" s="113"/>
      <c r="BA208" s="113"/>
      <c r="BB208" s="113"/>
    </row>
    <row r="209" spans="17:54" ht="9.75" customHeight="1" x14ac:dyDescent="0.2">
      <c r="Q209" s="113"/>
      <c r="R209" s="113"/>
      <c r="S209" s="113"/>
      <c r="T209" s="113"/>
      <c r="U209" s="113"/>
      <c r="V209" s="113"/>
      <c r="W209" s="113"/>
      <c r="X209" s="113"/>
      <c r="Y209" s="113"/>
      <c r="Z209" s="113"/>
      <c r="AA209" s="113"/>
      <c r="AB209" s="113"/>
      <c r="AC209" s="113"/>
      <c r="AD209" s="113"/>
      <c r="AE209" s="113"/>
      <c r="AF209" s="113"/>
      <c r="AG209" s="113"/>
      <c r="AH209" s="113"/>
      <c r="AI209" s="113"/>
      <c r="AJ209" s="113"/>
      <c r="AK209" s="113"/>
      <c r="AL209" s="113"/>
      <c r="AM209" s="113"/>
      <c r="AN209" s="113"/>
      <c r="AO209" s="113"/>
      <c r="AP209" s="113"/>
      <c r="AQ209" s="113"/>
      <c r="AR209" s="113"/>
      <c r="AS209" s="113"/>
      <c r="AT209" s="113"/>
      <c r="AU209" s="113"/>
      <c r="AV209" s="113"/>
      <c r="AW209" s="113"/>
      <c r="AX209" s="113"/>
      <c r="AY209" s="113"/>
      <c r="AZ209" s="113"/>
      <c r="BA209" s="113"/>
      <c r="BB209" s="113"/>
    </row>
    <row r="210" spans="17:54" ht="9.75" customHeight="1" x14ac:dyDescent="0.2">
      <c r="Q210" s="113"/>
      <c r="R210" s="113"/>
      <c r="S210" s="113"/>
      <c r="T210" s="113"/>
      <c r="U210" s="113"/>
      <c r="V210" s="113"/>
      <c r="W210" s="113"/>
      <c r="X210" s="113"/>
      <c r="Y210" s="113"/>
      <c r="Z210" s="113"/>
      <c r="AA210" s="113"/>
      <c r="AB210" s="113"/>
      <c r="AC210" s="113"/>
      <c r="AD210" s="113"/>
      <c r="AE210" s="113"/>
      <c r="AF210" s="113"/>
      <c r="AG210" s="113"/>
      <c r="AH210" s="113"/>
      <c r="AI210" s="113"/>
      <c r="AJ210" s="113"/>
      <c r="AK210" s="113"/>
      <c r="AL210" s="113"/>
      <c r="AM210" s="113"/>
      <c r="AN210" s="113"/>
      <c r="AO210" s="113"/>
      <c r="AP210" s="113"/>
      <c r="AQ210" s="113"/>
      <c r="AR210" s="113"/>
      <c r="AS210" s="113"/>
      <c r="AT210" s="113"/>
      <c r="AU210" s="113"/>
      <c r="AV210" s="113"/>
      <c r="AW210" s="113"/>
      <c r="AX210" s="113"/>
      <c r="AY210" s="113"/>
      <c r="AZ210" s="113"/>
      <c r="BA210" s="113"/>
      <c r="BB210" s="113"/>
    </row>
    <row r="211" spans="17:54" ht="9.75" customHeight="1" x14ac:dyDescent="0.2">
      <c r="Q211" s="113"/>
      <c r="R211" s="113"/>
      <c r="S211" s="113"/>
      <c r="T211" s="113"/>
      <c r="U211" s="113"/>
      <c r="V211" s="113"/>
      <c r="W211" s="113"/>
      <c r="X211" s="113"/>
      <c r="Y211" s="113"/>
      <c r="Z211" s="113"/>
      <c r="AA211" s="113"/>
      <c r="AB211" s="113"/>
      <c r="AC211" s="113"/>
      <c r="AD211" s="113"/>
      <c r="AE211" s="113"/>
      <c r="AF211" s="113"/>
      <c r="AG211" s="113"/>
      <c r="AH211" s="113"/>
      <c r="AI211" s="113"/>
      <c r="AJ211" s="113"/>
      <c r="AK211" s="113"/>
      <c r="AL211" s="113"/>
      <c r="AM211" s="113"/>
      <c r="AN211" s="113"/>
      <c r="AO211" s="113"/>
      <c r="AP211" s="113"/>
      <c r="AQ211" s="113"/>
      <c r="AR211" s="113"/>
      <c r="AS211" s="113"/>
      <c r="AT211" s="113"/>
      <c r="AU211" s="113"/>
      <c r="AV211" s="113"/>
      <c r="AW211" s="113"/>
      <c r="AX211" s="113"/>
      <c r="AY211" s="113"/>
      <c r="AZ211" s="113"/>
      <c r="BA211" s="113"/>
      <c r="BB211" s="113"/>
    </row>
    <row r="212" spans="17:54" ht="9.75" customHeight="1" x14ac:dyDescent="0.2">
      <c r="Q212" s="113"/>
      <c r="R212" s="113"/>
      <c r="S212" s="113"/>
      <c r="T212" s="113"/>
      <c r="U212" s="113"/>
      <c r="V212" s="113"/>
      <c r="W212" s="113"/>
      <c r="X212" s="113"/>
      <c r="Y212" s="113"/>
      <c r="Z212" s="113"/>
      <c r="AA212" s="113"/>
      <c r="AB212" s="113"/>
      <c r="AC212" s="113"/>
      <c r="AD212" s="113"/>
      <c r="AE212" s="113"/>
      <c r="AF212" s="113"/>
      <c r="AG212" s="113"/>
      <c r="AH212" s="113"/>
      <c r="AI212" s="113"/>
      <c r="AJ212" s="113"/>
      <c r="AK212" s="113"/>
      <c r="AL212" s="113"/>
      <c r="AM212" s="113"/>
      <c r="AN212" s="113"/>
      <c r="AO212" s="113"/>
      <c r="AP212" s="113"/>
      <c r="AQ212" s="113"/>
      <c r="AR212" s="113"/>
      <c r="AS212" s="113"/>
      <c r="AT212" s="113"/>
      <c r="AU212" s="113"/>
      <c r="AV212" s="113"/>
      <c r="AW212" s="113"/>
      <c r="AX212" s="113"/>
      <c r="AY212" s="113"/>
      <c r="AZ212" s="113"/>
      <c r="BA212" s="113"/>
      <c r="BB212" s="113"/>
    </row>
    <row r="213" spans="17:54" ht="9.75" customHeight="1" x14ac:dyDescent="0.2">
      <c r="Q213" s="113"/>
      <c r="R213" s="113"/>
      <c r="S213" s="113"/>
      <c r="T213" s="113"/>
      <c r="U213" s="113"/>
      <c r="V213" s="113"/>
      <c r="W213" s="113"/>
      <c r="X213" s="113"/>
      <c r="Y213" s="113"/>
      <c r="Z213" s="113"/>
      <c r="AA213" s="113"/>
      <c r="AB213" s="113"/>
      <c r="AC213" s="113"/>
      <c r="AD213" s="113"/>
      <c r="AE213" s="113"/>
      <c r="AF213" s="113"/>
      <c r="AG213" s="113"/>
      <c r="AH213" s="113"/>
      <c r="AI213" s="113"/>
      <c r="AJ213" s="113"/>
      <c r="AK213" s="113"/>
      <c r="AL213" s="113"/>
      <c r="AM213" s="113"/>
      <c r="AN213" s="113"/>
      <c r="AO213" s="113"/>
      <c r="AP213" s="113"/>
      <c r="AQ213" s="113"/>
      <c r="AR213" s="113"/>
      <c r="AS213" s="113"/>
      <c r="AT213" s="113"/>
      <c r="AU213" s="113"/>
      <c r="AV213" s="113"/>
      <c r="AW213" s="113"/>
      <c r="AX213" s="113"/>
      <c r="AY213" s="113"/>
      <c r="AZ213" s="113"/>
      <c r="BA213" s="113"/>
      <c r="BB213" s="113"/>
    </row>
    <row r="214" spans="17:54" ht="9.75" customHeight="1" x14ac:dyDescent="0.2">
      <c r="Q214" s="113"/>
      <c r="R214" s="113"/>
      <c r="S214" s="113"/>
      <c r="T214" s="113"/>
      <c r="U214" s="113"/>
      <c r="V214" s="113"/>
      <c r="W214" s="113"/>
      <c r="X214" s="113"/>
      <c r="Y214" s="113"/>
      <c r="Z214" s="113"/>
      <c r="AA214" s="113"/>
      <c r="AB214" s="113"/>
      <c r="AC214" s="113"/>
      <c r="AD214" s="113"/>
      <c r="AE214" s="113"/>
      <c r="AF214" s="113"/>
      <c r="AG214" s="113"/>
      <c r="AH214" s="113"/>
      <c r="AI214" s="113"/>
      <c r="AJ214" s="113"/>
      <c r="AK214" s="113"/>
      <c r="AL214" s="113"/>
      <c r="AM214" s="113"/>
      <c r="AN214" s="113"/>
      <c r="AO214" s="113"/>
      <c r="AP214" s="113"/>
      <c r="AQ214" s="113"/>
      <c r="AR214" s="113"/>
      <c r="AS214" s="113"/>
      <c r="AT214" s="113"/>
      <c r="AU214" s="113"/>
      <c r="AV214" s="113"/>
      <c r="AW214" s="113"/>
      <c r="AX214" s="113"/>
      <c r="AY214" s="113"/>
      <c r="AZ214" s="113"/>
      <c r="BA214" s="113"/>
      <c r="BB214" s="113"/>
    </row>
    <row r="215" spans="17:54" ht="9.75" customHeight="1" x14ac:dyDescent="0.2">
      <c r="Q215" s="113"/>
      <c r="R215" s="113"/>
      <c r="S215" s="113"/>
      <c r="T215" s="113"/>
      <c r="U215" s="113"/>
      <c r="V215" s="113"/>
      <c r="W215" s="113"/>
      <c r="X215" s="113"/>
      <c r="Y215" s="113"/>
      <c r="Z215" s="113"/>
      <c r="AA215" s="113"/>
      <c r="AB215" s="113"/>
      <c r="AC215" s="113"/>
      <c r="AD215" s="113"/>
      <c r="AE215" s="113"/>
      <c r="AF215" s="113"/>
      <c r="AG215" s="113"/>
      <c r="AH215" s="113"/>
      <c r="AI215" s="113"/>
      <c r="AJ215" s="113"/>
      <c r="AK215" s="113"/>
      <c r="AL215" s="113"/>
      <c r="AM215" s="113"/>
      <c r="AN215" s="113"/>
      <c r="AO215" s="113"/>
      <c r="AP215" s="113"/>
      <c r="AQ215" s="113"/>
      <c r="AR215" s="113"/>
      <c r="AS215" s="113"/>
      <c r="AT215" s="113"/>
      <c r="AU215" s="113"/>
      <c r="AV215" s="113"/>
      <c r="AW215" s="113"/>
      <c r="AX215" s="113"/>
      <c r="AY215" s="113"/>
      <c r="AZ215" s="113"/>
      <c r="BA215" s="113"/>
      <c r="BB215" s="113"/>
    </row>
    <row r="216" spans="17:54" ht="9.75" customHeight="1" x14ac:dyDescent="0.2">
      <c r="Q216" s="113"/>
      <c r="R216" s="113"/>
      <c r="S216" s="113"/>
      <c r="T216" s="113"/>
      <c r="U216" s="113"/>
      <c r="V216" s="113"/>
      <c r="W216" s="113"/>
      <c r="X216" s="113"/>
      <c r="Y216" s="113"/>
      <c r="Z216" s="113"/>
      <c r="AA216" s="113"/>
      <c r="AB216" s="113"/>
      <c r="AC216" s="113"/>
      <c r="AD216" s="113"/>
      <c r="AE216" s="113"/>
      <c r="AF216" s="113"/>
      <c r="AG216" s="113"/>
      <c r="AH216" s="113"/>
      <c r="AI216" s="113"/>
      <c r="AJ216" s="113"/>
      <c r="AK216" s="113"/>
      <c r="AL216" s="113"/>
      <c r="AM216" s="113"/>
      <c r="AN216" s="113"/>
      <c r="AO216" s="113"/>
      <c r="AP216" s="113"/>
      <c r="AQ216" s="113"/>
      <c r="AR216" s="113"/>
      <c r="AS216" s="113"/>
      <c r="AT216" s="113"/>
      <c r="AU216" s="113"/>
      <c r="AV216" s="113"/>
      <c r="AW216" s="113"/>
      <c r="AX216" s="113"/>
      <c r="AY216" s="113"/>
      <c r="AZ216" s="113"/>
      <c r="BA216" s="113"/>
      <c r="BB216" s="113"/>
    </row>
    <row r="217" spans="17:54" ht="9.75" customHeight="1" x14ac:dyDescent="0.2">
      <c r="Q217" s="113"/>
      <c r="R217" s="113"/>
      <c r="S217" s="113"/>
      <c r="T217" s="113"/>
      <c r="U217" s="113"/>
      <c r="V217" s="113"/>
      <c r="W217" s="113"/>
      <c r="X217" s="113"/>
      <c r="Y217" s="113"/>
      <c r="Z217" s="113"/>
      <c r="AA217" s="113"/>
      <c r="AB217" s="113"/>
      <c r="AC217" s="113"/>
      <c r="AD217" s="113"/>
      <c r="AE217" s="113"/>
      <c r="AF217" s="113"/>
      <c r="AG217" s="113"/>
      <c r="AH217" s="113"/>
      <c r="AI217" s="113"/>
      <c r="AJ217" s="113"/>
      <c r="AK217" s="113"/>
      <c r="AL217" s="113"/>
      <c r="AM217" s="113"/>
      <c r="AN217" s="113"/>
      <c r="AO217" s="113"/>
      <c r="AP217" s="113"/>
      <c r="AQ217" s="113"/>
      <c r="AR217" s="113"/>
      <c r="AS217" s="113"/>
      <c r="AT217" s="113"/>
      <c r="AU217" s="113"/>
      <c r="AV217" s="113"/>
      <c r="AW217" s="113"/>
      <c r="AX217" s="113"/>
      <c r="AY217" s="113"/>
      <c r="AZ217" s="113"/>
      <c r="BA217" s="113"/>
      <c r="BB217" s="113"/>
    </row>
    <row r="218" spans="17:54" ht="9.75" customHeight="1" x14ac:dyDescent="0.2">
      <c r="Q218" s="113"/>
      <c r="R218" s="113"/>
      <c r="S218" s="113"/>
      <c r="T218" s="113"/>
      <c r="U218" s="113"/>
      <c r="V218" s="113"/>
      <c r="W218" s="113"/>
      <c r="X218" s="113"/>
      <c r="Y218" s="113"/>
      <c r="Z218" s="113"/>
      <c r="AA218" s="113"/>
      <c r="AB218" s="113"/>
      <c r="AC218" s="113"/>
      <c r="AD218" s="113"/>
      <c r="AE218" s="113"/>
      <c r="AF218" s="113"/>
      <c r="AG218" s="113"/>
      <c r="AH218" s="113"/>
      <c r="AI218" s="113"/>
      <c r="AJ218" s="113"/>
      <c r="AK218" s="113"/>
      <c r="AL218" s="113"/>
      <c r="AM218" s="113"/>
      <c r="AN218" s="113"/>
      <c r="AO218" s="113"/>
      <c r="AP218" s="113"/>
      <c r="AQ218" s="113"/>
      <c r="AR218" s="113"/>
      <c r="AS218" s="113"/>
      <c r="AT218" s="113"/>
      <c r="AU218" s="113"/>
      <c r="AV218" s="113"/>
      <c r="AW218" s="113"/>
      <c r="AX218" s="113"/>
      <c r="AY218" s="113"/>
      <c r="AZ218" s="113"/>
      <c r="BA218" s="113"/>
      <c r="BB218" s="113"/>
    </row>
    <row r="219" spans="17:54" ht="9.75" customHeight="1" x14ac:dyDescent="0.2">
      <c r="Q219" s="113"/>
      <c r="R219" s="113"/>
      <c r="S219" s="113"/>
      <c r="T219" s="113"/>
      <c r="U219" s="113"/>
      <c r="V219" s="113"/>
      <c r="W219" s="113"/>
      <c r="X219" s="113"/>
      <c r="Y219" s="113"/>
      <c r="Z219" s="113"/>
      <c r="AA219" s="113"/>
      <c r="AB219" s="113"/>
      <c r="AC219" s="113"/>
      <c r="AD219" s="113"/>
      <c r="AE219" s="113"/>
      <c r="AF219" s="113"/>
      <c r="AG219" s="113"/>
      <c r="AH219" s="113"/>
      <c r="AI219" s="113"/>
      <c r="AJ219" s="113"/>
      <c r="AK219" s="113"/>
      <c r="AL219" s="113"/>
      <c r="AM219" s="113"/>
      <c r="AN219" s="113"/>
      <c r="AO219" s="113"/>
      <c r="AP219" s="113"/>
      <c r="AQ219" s="113"/>
      <c r="AR219" s="113"/>
      <c r="AS219" s="113"/>
      <c r="AT219" s="113"/>
      <c r="AU219" s="113"/>
      <c r="AV219" s="113"/>
      <c r="AW219" s="113"/>
      <c r="AX219" s="113"/>
      <c r="AY219" s="113"/>
      <c r="AZ219" s="113"/>
      <c r="BA219" s="113"/>
      <c r="BB219" s="113"/>
    </row>
    <row r="220" spans="17:54" ht="9.75" customHeight="1" x14ac:dyDescent="0.2">
      <c r="Q220" s="113"/>
      <c r="R220" s="113"/>
      <c r="S220" s="113"/>
      <c r="T220" s="113"/>
      <c r="U220" s="113"/>
      <c r="V220" s="113"/>
      <c r="W220" s="113"/>
      <c r="X220" s="113"/>
      <c r="Y220" s="113"/>
      <c r="Z220" s="113"/>
      <c r="AA220" s="113"/>
      <c r="AB220" s="113"/>
      <c r="AC220" s="113"/>
      <c r="AD220" s="113"/>
      <c r="AE220" s="113"/>
      <c r="AF220" s="113"/>
      <c r="AG220" s="113"/>
      <c r="AH220" s="113"/>
      <c r="AI220" s="113"/>
      <c r="AJ220" s="113"/>
      <c r="AK220" s="113"/>
      <c r="AL220" s="113"/>
      <c r="AM220" s="113"/>
      <c r="AN220" s="113"/>
      <c r="AO220" s="113"/>
      <c r="AP220" s="113"/>
      <c r="AQ220" s="113"/>
      <c r="AR220" s="113"/>
      <c r="AS220" s="113"/>
      <c r="AT220" s="113"/>
      <c r="AU220" s="113"/>
      <c r="AV220" s="113"/>
      <c r="AW220" s="113"/>
      <c r="AX220" s="113"/>
      <c r="AY220" s="113"/>
      <c r="AZ220" s="113"/>
      <c r="BA220" s="113"/>
      <c r="BB220" s="113"/>
    </row>
    <row r="221" spans="17:54" ht="9.75" customHeight="1" x14ac:dyDescent="0.2">
      <c r="Q221" s="113"/>
      <c r="R221" s="113"/>
      <c r="S221" s="113"/>
      <c r="T221" s="113"/>
      <c r="U221" s="113"/>
      <c r="V221" s="113"/>
      <c r="W221" s="113"/>
      <c r="X221" s="113"/>
      <c r="Y221" s="113"/>
      <c r="Z221" s="113"/>
      <c r="AA221" s="113"/>
      <c r="AB221" s="113"/>
      <c r="AC221" s="113"/>
      <c r="AD221" s="113"/>
      <c r="AE221" s="113"/>
      <c r="AF221" s="113"/>
      <c r="AG221" s="113"/>
      <c r="AH221" s="113"/>
      <c r="AI221" s="113"/>
      <c r="AJ221" s="113"/>
      <c r="AK221" s="113"/>
      <c r="AL221" s="113"/>
      <c r="AM221" s="113"/>
      <c r="AN221" s="113"/>
      <c r="AO221" s="113"/>
      <c r="AP221" s="113"/>
      <c r="AQ221" s="113"/>
      <c r="AR221" s="113"/>
      <c r="AS221" s="113"/>
      <c r="AT221" s="113"/>
      <c r="AU221" s="113"/>
      <c r="AV221" s="113"/>
      <c r="AW221" s="113"/>
      <c r="AX221" s="113"/>
      <c r="AY221" s="113"/>
      <c r="AZ221" s="113"/>
      <c r="BA221" s="113"/>
      <c r="BB221" s="113"/>
    </row>
    <row r="222" spans="17:54" ht="9.75" customHeight="1" x14ac:dyDescent="0.2">
      <c r="Q222" s="113"/>
      <c r="R222" s="113"/>
      <c r="S222" s="113"/>
      <c r="T222" s="113"/>
      <c r="U222" s="113"/>
      <c r="V222" s="113"/>
      <c r="W222" s="113"/>
      <c r="X222" s="113"/>
      <c r="Y222" s="113"/>
      <c r="Z222" s="113"/>
      <c r="AA222" s="113"/>
      <c r="AB222" s="113"/>
      <c r="AC222" s="113"/>
      <c r="AD222" s="113"/>
      <c r="AE222" s="113"/>
      <c r="AF222" s="113"/>
      <c r="AG222" s="113"/>
      <c r="AH222" s="113"/>
      <c r="AI222" s="113"/>
      <c r="AJ222" s="113"/>
      <c r="AK222" s="113"/>
      <c r="AL222" s="113"/>
      <c r="AM222" s="113"/>
      <c r="AN222" s="113"/>
      <c r="AO222" s="113"/>
      <c r="AP222" s="113"/>
      <c r="AQ222" s="113"/>
      <c r="AR222" s="113"/>
      <c r="AS222" s="113"/>
      <c r="AT222" s="113"/>
      <c r="AU222" s="113"/>
      <c r="AV222" s="113"/>
      <c r="AW222" s="113"/>
      <c r="AX222" s="113"/>
      <c r="AY222" s="113"/>
      <c r="AZ222" s="113"/>
      <c r="BA222" s="113"/>
      <c r="BB222" s="113"/>
    </row>
    <row r="223" spans="17:54" ht="9.75" customHeight="1" x14ac:dyDescent="0.2">
      <c r="Q223" s="113"/>
      <c r="R223" s="113"/>
      <c r="S223" s="113"/>
      <c r="T223" s="113"/>
      <c r="U223" s="113"/>
      <c r="V223" s="113"/>
      <c r="W223" s="113"/>
      <c r="X223" s="113"/>
      <c r="Y223" s="113"/>
      <c r="Z223" s="113"/>
      <c r="AA223" s="113"/>
      <c r="AB223" s="113"/>
      <c r="AC223" s="113"/>
      <c r="AD223" s="113"/>
      <c r="AE223" s="113"/>
      <c r="AF223" s="113"/>
      <c r="AG223" s="113"/>
      <c r="AH223" s="113"/>
      <c r="AI223" s="113"/>
      <c r="AJ223" s="113"/>
      <c r="AK223" s="113"/>
      <c r="AL223" s="113"/>
      <c r="AM223" s="113"/>
      <c r="AN223" s="113"/>
      <c r="AO223" s="113"/>
      <c r="AP223" s="113"/>
      <c r="AQ223" s="113"/>
      <c r="AR223" s="113"/>
      <c r="AS223" s="113"/>
      <c r="AT223" s="113"/>
      <c r="AU223" s="113"/>
      <c r="AV223" s="113"/>
      <c r="AW223" s="113"/>
      <c r="AX223" s="113"/>
      <c r="AY223" s="113"/>
      <c r="AZ223" s="113"/>
      <c r="BA223" s="113"/>
      <c r="BB223" s="113"/>
    </row>
    <row r="224" spans="17:54" ht="9.75" customHeight="1" x14ac:dyDescent="0.2">
      <c r="Q224" s="113"/>
      <c r="R224" s="113"/>
      <c r="S224" s="113"/>
      <c r="T224" s="113"/>
      <c r="U224" s="113"/>
      <c r="V224" s="113"/>
      <c r="W224" s="113"/>
      <c r="X224" s="113"/>
      <c r="Y224" s="113"/>
      <c r="Z224" s="113"/>
      <c r="AA224" s="113"/>
      <c r="AB224" s="113"/>
      <c r="AC224" s="113"/>
      <c r="AD224" s="113"/>
      <c r="AE224" s="113"/>
      <c r="AF224" s="113"/>
      <c r="AG224" s="113"/>
      <c r="AH224" s="113"/>
      <c r="AI224" s="113"/>
      <c r="AJ224" s="113"/>
      <c r="AK224" s="113"/>
      <c r="AL224" s="113"/>
      <c r="AM224" s="113"/>
      <c r="AN224" s="113"/>
      <c r="AO224" s="113"/>
      <c r="AP224" s="113"/>
      <c r="AQ224" s="113"/>
      <c r="AR224" s="113"/>
      <c r="AS224" s="113"/>
      <c r="AT224" s="113"/>
      <c r="AU224" s="113"/>
      <c r="AV224" s="113"/>
      <c r="AW224" s="113"/>
      <c r="AX224" s="113"/>
      <c r="AY224" s="113"/>
      <c r="AZ224" s="113"/>
      <c r="BA224" s="113"/>
      <c r="BB224" s="113"/>
    </row>
    <row r="225" spans="17:54" ht="9.75" customHeight="1" x14ac:dyDescent="0.2">
      <c r="Q225" s="113"/>
      <c r="R225" s="113"/>
      <c r="S225" s="113"/>
      <c r="T225" s="113"/>
      <c r="U225" s="113"/>
      <c r="V225" s="113"/>
      <c r="W225" s="113"/>
      <c r="X225" s="113"/>
      <c r="Y225" s="113"/>
      <c r="Z225" s="113"/>
      <c r="AA225" s="113"/>
      <c r="AB225" s="113"/>
      <c r="AC225" s="113"/>
      <c r="AD225" s="113"/>
      <c r="AE225" s="113"/>
      <c r="AF225" s="113"/>
      <c r="AG225" s="113"/>
      <c r="AH225" s="113"/>
      <c r="AI225" s="113"/>
      <c r="AJ225" s="113"/>
      <c r="AK225" s="113"/>
      <c r="AL225" s="113"/>
      <c r="AM225" s="113"/>
      <c r="AN225" s="113"/>
      <c r="AO225" s="113"/>
      <c r="AP225" s="113"/>
      <c r="AQ225" s="113"/>
      <c r="AR225" s="113"/>
      <c r="AS225" s="113"/>
      <c r="AT225" s="113"/>
      <c r="AU225" s="113"/>
      <c r="AV225" s="113"/>
      <c r="AW225" s="113"/>
      <c r="AX225" s="113"/>
      <c r="AY225" s="113"/>
      <c r="AZ225" s="113"/>
      <c r="BA225" s="113"/>
      <c r="BB225" s="113"/>
    </row>
    <row r="226" spans="17:54" ht="9.75" customHeight="1" x14ac:dyDescent="0.2">
      <c r="Q226" s="113"/>
      <c r="R226" s="113"/>
      <c r="S226" s="113"/>
      <c r="T226" s="113"/>
      <c r="U226" s="113"/>
      <c r="V226" s="113"/>
      <c r="W226" s="113"/>
      <c r="X226" s="113"/>
      <c r="Y226" s="113"/>
      <c r="Z226" s="113"/>
      <c r="AA226" s="113"/>
      <c r="AB226" s="113"/>
      <c r="AC226" s="113"/>
      <c r="AD226" s="113"/>
      <c r="AE226" s="113"/>
      <c r="AF226" s="113"/>
      <c r="AG226" s="113"/>
      <c r="AH226" s="113"/>
      <c r="AI226" s="113"/>
      <c r="AJ226" s="113"/>
      <c r="AK226" s="113"/>
      <c r="AL226" s="113"/>
      <c r="AM226" s="113"/>
      <c r="AN226" s="113"/>
      <c r="AO226" s="113"/>
      <c r="AP226" s="113"/>
      <c r="AQ226" s="113"/>
      <c r="AR226" s="113"/>
      <c r="AS226" s="113"/>
      <c r="AT226" s="113"/>
      <c r="AU226" s="113"/>
      <c r="AV226" s="113"/>
      <c r="AW226" s="113"/>
      <c r="AX226" s="113"/>
      <c r="AY226" s="113"/>
      <c r="AZ226" s="113"/>
      <c r="BA226" s="113"/>
      <c r="BB226" s="113"/>
    </row>
    <row r="227" spans="17:54" ht="9.75" customHeight="1" x14ac:dyDescent="0.2">
      <c r="Q227" s="113"/>
      <c r="R227" s="113"/>
      <c r="S227" s="113"/>
      <c r="T227" s="113"/>
      <c r="U227" s="113"/>
      <c r="V227" s="113"/>
      <c r="W227" s="113"/>
      <c r="X227" s="113"/>
      <c r="Y227" s="113"/>
      <c r="Z227" s="113"/>
      <c r="AA227" s="113"/>
      <c r="AB227" s="113"/>
      <c r="AC227" s="113"/>
      <c r="AD227" s="113"/>
      <c r="AE227" s="113"/>
      <c r="AF227" s="113"/>
      <c r="AG227" s="113"/>
      <c r="AH227" s="113"/>
      <c r="AI227" s="113"/>
      <c r="AJ227" s="113"/>
      <c r="AK227" s="113"/>
      <c r="AL227" s="113"/>
      <c r="AM227" s="113"/>
      <c r="AN227" s="113"/>
      <c r="AO227" s="113"/>
      <c r="AP227" s="113"/>
      <c r="AQ227" s="113"/>
      <c r="AR227" s="113"/>
      <c r="AS227" s="113"/>
      <c r="AT227" s="113"/>
      <c r="AU227" s="113"/>
      <c r="AV227" s="113"/>
      <c r="AW227" s="113"/>
      <c r="AX227" s="113"/>
      <c r="AY227" s="113"/>
      <c r="AZ227" s="113"/>
      <c r="BA227" s="113"/>
      <c r="BB227" s="113"/>
    </row>
    <row r="228" spans="17:54" ht="9.75" customHeight="1" x14ac:dyDescent="0.2">
      <c r="Q228" s="113"/>
      <c r="R228" s="113"/>
      <c r="S228" s="113"/>
      <c r="T228" s="113"/>
      <c r="U228" s="113"/>
      <c r="V228" s="113"/>
      <c r="W228" s="113"/>
      <c r="X228" s="113"/>
      <c r="Y228" s="113"/>
      <c r="Z228" s="113"/>
      <c r="AA228" s="113"/>
      <c r="AB228" s="113"/>
      <c r="AC228" s="113"/>
      <c r="AD228" s="113"/>
      <c r="AE228" s="113"/>
      <c r="AF228" s="113"/>
      <c r="AG228" s="113"/>
      <c r="AH228" s="113"/>
      <c r="AI228" s="113"/>
      <c r="AJ228" s="113"/>
      <c r="AK228" s="113"/>
      <c r="AL228" s="113"/>
      <c r="AM228" s="113"/>
      <c r="AN228" s="113"/>
      <c r="AO228" s="113"/>
      <c r="AP228" s="113"/>
      <c r="AQ228" s="113"/>
      <c r="AR228" s="113"/>
      <c r="AS228" s="113"/>
      <c r="AT228" s="113"/>
      <c r="AU228" s="113"/>
      <c r="AV228" s="113"/>
      <c r="AW228" s="113"/>
      <c r="AX228" s="113"/>
      <c r="AY228" s="113"/>
      <c r="AZ228" s="113"/>
      <c r="BA228" s="113"/>
      <c r="BB228" s="113"/>
    </row>
  </sheetData>
  <printOptions horizontalCentered="1" gridLines="1" gridLinesSet="0"/>
  <pageMargins left="0.75" right="0.75" top="0.25" bottom="0.25" header="0.3" footer="0.3"/>
  <pageSetup paperSize="5" fitToHeight="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zoomScaleNormal="100" workbookViewId="0"/>
  </sheetViews>
  <sheetFormatPr defaultRowHeight="11.25" x14ac:dyDescent="0.2"/>
  <cols>
    <col min="1" max="1" width="4.5" style="93" bestFit="1" customWidth="1"/>
    <col min="2" max="2" width="14.1640625" style="93" bestFit="1" customWidth="1"/>
    <col min="3" max="3" width="16.5" style="93" bestFit="1" customWidth="1"/>
    <col min="4" max="4" width="13.6640625" style="93" bestFit="1" customWidth="1"/>
    <col min="5" max="5" width="16.1640625" style="93" bestFit="1" customWidth="1"/>
    <col min="6" max="6" width="12.1640625" style="93" customWidth="1"/>
    <col min="7" max="8" width="16.1640625" style="93" bestFit="1" customWidth="1"/>
    <col min="9" max="9" width="13.1640625" style="93" customWidth="1"/>
    <col min="10" max="10" width="17.5" style="93" customWidth="1"/>
    <col min="11" max="11" width="15.1640625" style="93" bestFit="1" customWidth="1"/>
    <col min="12" max="12" width="16.1640625" style="93" bestFit="1" customWidth="1"/>
    <col min="13" max="13" width="13.1640625" style="93" customWidth="1"/>
    <col min="14" max="14" width="16" style="93" customWidth="1"/>
    <col min="15" max="16384" width="9.33203125" style="93"/>
  </cols>
  <sheetData>
    <row r="1" spans="1:14" ht="12" x14ac:dyDescent="0.2">
      <c r="A1" s="90" t="s">
        <v>46</v>
      </c>
      <c r="B1" s="91"/>
      <c r="C1" s="92"/>
      <c r="D1" s="92"/>
      <c r="E1" s="92"/>
      <c r="F1" s="92"/>
      <c r="G1" s="92"/>
      <c r="H1" s="92"/>
      <c r="I1" s="92"/>
      <c r="J1" s="92"/>
      <c r="K1" s="92"/>
      <c r="L1" s="92"/>
      <c r="M1" s="92"/>
      <c r="N1" s="92"/>
    </row>
    <row r="2" spans="1:14" ht="12" x14ac:dyDescent="0.2">
      <c r="A2" s="94" t="s">
        <v>396</v>
      </c>
      <c r="B2" s="91"/>
      <c r="C2" s="92"/>
      <c r="D2" s="92"/>
      <c r="E2" s="92"/>
      <c r="F2" s="92"/>
      <c r="G2" s="92"/>
      <c r="H2" s="92"/>
      <c r="I2" s="92"/>
      <c r="J2" s="92"/>
      <c r="K2" s="92"/>
      <c r="L2" s="92"/>
      <c r="M2" s="92"/>
      <c r="N2" s="92"/>
    </row>
    <row r="3" spans="1:14" ht="12" x14ac:dyDescent="0.2">
      <c r="A3" s="95" t="s">
        <v>48</v>
      </c>
      <c r="B3" s="91"/>
      <c r="C3" s="92"/>
      <c r="D3" s="92"/>
      <c r="E3" s="92"/>
      <c r="F3" s="92"/>
      <c r="G3" s="92"/>
      <c r="H3" s="92"/>
      <c r="I3" s="92"/>
      <c r="J3" s="92"/>
      <c r="K3" s="92"/>
      <c r="L3" s="92"/>
      <c r="M3" s="92"/>
      <c r="N3" s="92"/>
    </row>
    <row r="4" spans="1:14" ht="12" x14ac:dyDescent="0.2">
      <c r="A4" s="95"/>
      <c r="B4" s="91"/>
      <c r="C4" s="92"/>
      <c r="D4" s="92"/>
      <c r="E4" s="92"/>
      <c r="F4" s="92"/>
      <c r="G4" s="92"/>
      <c r="H4" s="92"/>
      <c r="I4" s="92"/>
      <c r="J4" s="92"/>
      <c r="K4" s="92"/>
      <c r="L4" s="92"/>
      <c r="M4" s="92"/>
      <c r="N4" s="92"/>
    </row>
    <row r="5" spans="1:14" ht="12" x14ac:dyDescent="0.2">
      <c r="A5" s="96"/>
      <c r="B5" s="91"/>
      <c r="C5" s="92"/>
      <c r="D5" s="92"/>
      <c r="E5" s="92"/>
      <c r="F5" s="92"/>
      <c r="G5" s="92"/>
      <c r="H5" s="92"/>
      <c r="I5" s="92"/>
      <c r="J5" s="92"/>
      <c r="K5" s="92"/>
      <c r="L5" s="92"/>
      <c r="M5" s="92"/>
      <c r="N5" s="92"/>
    </row>
    <row r="6" spans="1:14" ht="22.5" x14ac:dyDescent="0.2">
      <c r="A6" s="91"/>
      <c r="B6" s="91"/>
      <c r="C6" s="97" t="s">
        <v>397</v>
      </c>
      <c r="D6" s="97"/>
      <c r="E6" s="97"/>
      <c r="F6" s="97"/>
      <c r="G6" s="98"/>
      <c r="H6" s="97" t="s">
        <v>398</v>
      </c>
      <c r="I6" s="97"/>
      <c r="J6" s="97"/>
      <c r="K6" s="97"/>
      <c r="L6" s="98"/>
      <c r="M6" s="91"/>
      <c r="N6" s="99" t="s">
        <v>399</v>
      </c>
    </row>
    <row r="7" spans="1:14" s="102" customFormat="1" ht="33.75" x14ac:dyDescent="0.2">
      <c r="A7" s="100" t="s">
        <v>55</v>
      </c>
      <c r="B7" s="100" t="s">
        <v>57</v>
      </c>
      <c r="C7" s="101" t="s">
        <v>400</v>
      </c>
      <c r="D7" s="101" t="s">
        <v>401</v>
      </c>
      <c r="E7" s="101" t="s">
        <v>402</v>
      </c>
      <c r="F7" s="101" t="s">
        <v>403</v>
      </c>
      <c r="G7" s="101" t="s">
        <v>372</v>
      </c>
      <c r="H7" s="101" t="s">
        <v>358</v>
      </c>
      <c r="I7" s="101" t="s">
        <v>404</v>
      </c>
      <c r="J7" s="101" t="s">
        <v>405</v>
      </c>
      <c r="K7" s="101" t="s">
        <v>406</v>
      </c>
      <c r="L7" s="101" t="s">
        <v>372</v>
      </c>
      <c r="M7" s="101" t="s">
        <v>407</v>
      </c>
      <c r="N7" s="101" t="s">
        <v>408</v>
      </c>
    </row>
    <row r="8" spans="1:14" x14ac:dyDescent="0.2">
      <c r="A8" s="111">
        <v>1</v>
      </c>
      <c r="B8" s="111" t="s">
        <v>108</v>
      </c>
      <c r="C8" s="103">
        <v>31022542</v>
      </c>
      <c r="D8" s="103">
        <v>0</v>
      </c>
      <c r="E8" s="103">
        <v>68149223</v>
      </c>
      <c r="F8" s="103">
        <v>0</v>
      </c>
      <c r="G8" s="103">
        <f t="shared" ref="G8:G71" si="0">(C8+D8+E8+F8)</f>
        <v>99171765</v>
      </c>
      <c r="H8" s="103">
        <v>71883327</v>
      </c>
      <c r="I8" s="103">
        <v>0</v>
      </c>
      <c r="J8" s="103">
        <v>27288438</v>
      </c>
      <c r="K8" s="103">
        <v>0</v>
      </c>
      <c r="L8" s="103">
        <f t="shared" ref="L8:L71" si="1">(H8+I8+J8+K8)</f>
        <v>99171765</v>
      </c>
      <c r="M8" s="103">
        <v>0</v>
      </c>
      <c r="N8" s="103">
        <f t="shared" ref="N8:N71" si="2">(G8-M8)</f>
        <v>99171765</v>
      </c>
    </row>
    <row r="9" spans="1:14" x14ac:dyDescent="0.2">
      <c r="A9" s="111">
        <v>2</v>
      </c>
      <c r="B9" s="111" t="s">
        <v>109</v>
      </c>
      <c r="C9" s="104">
        <v>219569388</v>
      </c>
      <c r="D9" s="104">
        <v>0</v>
      </c>
      <c r="E9" s="104">
        <v>220801207</v>
      </c>
      <c r="F9" s="104">
        <v>0</v>
      </c>
      <c r="G9" s="104">
        <f t="shared" si="0"/>
        <v>440370595</v>
      </c>
      <c r="H9" s="104">
        <v>310464705</v>
      </c>
      <c r="I9" s="104">
        <v>0</v>
      </c>
      <c r="J9" s="104">
        <v>129905890</v>
      </c>
      <c r="K9" s="104">
        <v>0</v>
      </c>
      <c r="L9" s="104">
        <f t="shared" si="1"/>
        <v>440370595</v>
      </c>
      <c r="M9" s="104">
        <v>0</v>
      </c>
      <c r="N9" s="104">
        <f t="shared" si="2"/>
        <v>440370595</v>
      </c>
    </row>
    <row r="10" spans="1:14" x14ac:dyDescent="0.2">
      <c r="A10" s="111">
        <v>3</v>
      </c>
      <c r="B10" s="111" t="s">
        <v>110</v>
      </c>
      <c r="C10" s="104">
        <v>18370340</v>
      </c>
      <c r="D10" s="104">
        <v>3750000</v>
      </c>
      <c r="E10" s="104">
        <v>29956848</v>
      </c>
      <c r="F10" s="104">
        <v>0</v>
      </c>
      <c r="G10" s="104">
        <f t="shared" si="0"/>
        <v>52077188</v>
      </c>
      <c r="H10" s="104">
        <v>31040540</v>
      </c>
      <c r="I10" s="104">
        <v>0</v>
      </c>
      <c r="J10" s="104">
        <v>6474830</v>
      </c>
      <c r="K10" s="104">
        <v>14561818</v>
      </c>
      <c r="L10" s="104">
        <f t="shared" si="1"/>
        <v>52077188</v>
      </c>
      <c r="M10" s="104">
        <v>0</v>
      </c>
      <c r="N10" s="104">
        <f t="shared" si="2"/>
        <v>52077188</v>
      </c>
    </row>
    <row r="11" spans="1:14" x14ac:dyDescent="0.2">
      <c r="A11" s="111">
        <v>4</v>
      </c>
      <c r="B11" s="111" t="s">
        <v>111</v>
      </c>
      <c r="C11" s="104">
        <v>5527897</v>
      </c>
      <c r="D11" s="104">
        <v>0</v>
      </c>
      <c r="E11" s="104">
        <v>21373862</v>
      </c>
      <c r="F11" s="104">
        <v>0</v>
      </c>
      <c r="G11" s="104">
        <f t="shared" si="0"/>
        <v>26901759</v>
      </c>
      <c r="H11" s="104">
        <v>23628878</v>
      </c>
      <c r="I11" s="104">
        <v>0</v>
      </c>
      <c r="J11" s="104">
        <v>1231195</v>
      </c>
      <c r="K11" s="104">
        <v>2041686</v>
      </c>
      <c r="L11" s="104">
        <f t="shared" si="1"/>
        <v>26901759</v>
      </c>
      <c r="M11" s="104">
        <v>0</v>
      </c>
      <c r="N11" s="104">
        <f t="shared" si="2"/>
        <v>26901759</v>
      </c>
    </row>
    <row r="12" spans="1:14" x14ac:dyDescent="0.2">
      <c r="A12" s="111">
        <v>5</v>
      </c>
      <c r="B12" s="111" t="s">
        <v>112</v>
      </c>
      <c r="C12" s="104">
        <v>25352755</v>
      </c>
      <c r="D12" s="104">
        <v>0</v>
      </c>
      <c r="E12" s="104">
        <v>83470383</v>
      </c>
      <c r="F12" s="104">
        <v>0</v>
      </c>
      <c r="G12" s="104">
        <f t="shared" si="0"/>
        <v>108823138</v>
      </c>
      <c r="H12" s="104">
        <v>73755001</v>
      </c>
      <c r="I12" s="104">
        <v>0</v>
      </c>
      <c r="J12" s="104">
        <v>22164027</v>
      </c>
      <c r="K12" s="104">
        <v>12904110</v>
      </c>
      <c r="L12" s="104">
        <f t="shared" si="1"/>
        <v>108823138</v>
      </c>
      <c r="M12" s="104">
        <v>0</v>
      </c>
      <c r="N12" s="104">
        <f t="shared" si="2"/>
        <v>108823138</v>
      </c>
    </row>
    <row r="13" spans="1:14" x14ac:dyDescent="0.2">
      <c r="A13" s="111">
        <v>6</v>
      </c>
      <c r="B13" s="111" t="s">
        <v>113</v>
      </c>
      <c r="C13" s="104">
        <v>24253601</v>
      </c>
      <c r="D13" s="104">
        <v>0</v>
      </c>
      <c r="E13" s="104">
        <v>27036511</v>
      </c>
      <c r="F13" s="104">
        <v>0</v>
      </c>
      <c r="G13" s="104">
        <f t="shared" si="0"/>
        <v>51290112</v>
      </c>
      <c r="H13" s="104">
        <v>29899349</v>
      </c>
      <c r="I13" s="104">
        <v>0</v>
      </c>
      <c r="J13" s="104">
        <v>19129493</v>
      </c>
      <c r="K13" s="104">
        <v>2261270</v>
      </c>
      <c r="L13" s="104">
        <f t="shared" si="1"/>
        <v>51290112</v>
      </c>
      <c r="M13" s="104">
        <v>0</v>
      </c>
      <c r="N13" s="104">
        <f t="shared" si="2"/>
        <v>51290112</v>
      </c>
    </row>
    <row r="14" spans="1:14" x14ac:dyDescent="0.2">
      <c r="A14" s="111">
        <v>7</v>
      </c>
      <c r="B14" s="111" t="s">
        <v>114</v>
      </c>
      <c r="C14" s="104">
        <v>1183582975</v>
      </c>
      <c r="D14" s="104">
        <v>0</v>
      </c>
      <c r="E14" s="104">
        <v>1242862235</v>
      </c>
      <c r="F14" s="104">
        <v>0</v>
      </c>
      <c r="G14" s="104">
        <f t="shared" si="0"/>
        <v>2426445210</v>
      </c>
      <c r="H14" s="104">
        <v>1138379450</v>
      </c>
      <c r="I14" s="104">
        <v>126597966</v>
      </c>
      <c r="J14" s="104">
        <v>829074602</v>
      </c>
      <c r="K14" s="104">
        <v>332393192</v>
      </c>
      <c r="L14" s="104">
        <f t="shared" si="1"/>
        <v>2426445210</v>
      </c>
      <c r="M14" s="104">
        <v>0</v>
      </c>
      <c r="N14" s="104">
        <f t="shared" si="2"/>
        <v>2426445210</v>
      </c>
    </row>
    <row r="15" spans="1:14" x14ac:dyDescent="0.2">
      <c r="A15" s="111">
        <v>8</v>
      </c>
      <c r="B15" s="111" t="s">
        <v>115</v>
      </c>
      <c r="C15" s="104">
        <v>94425409</v>
      </c>
      <c r="D15" s="104">
        <v>0</v>
      </c>
      <c r="E15" s="104">
        <v>127715919</v>
      </c>
      <c r="F15" s="104">
        <v>0</v>
      </c>
      <c r="G15" s="104">
        <f t="shared" si="0"/>
        <v>222141328</v>
      </c>
      <c r="H15" s="104">
        <v>196738370</v>
      </c>
      <c r="I15" s="104">
        <v>4357501</v>
      </c>
      <c r="J15" s="104">
        <v>21045457</v>
      </c>
      <c r="K15" s="104">
        <v>0</v>
      </c>
      <c r="L15" s="104">
        <f t="shared" si="1"/>
        <v>222141328</v>
      </c>
      <c r="M15" s="104">
        <v>0</v>
      </c>
      <c r="N15" s="104">
        <f t="shared" si="2"/>
        <v>222141328</v>
      </c>
    </row>
    <row r="16" spans="1:14" x14ac:dyDescent="0.2">
      <c r="A16" s="111">
        <v>9</v>
      </c>
      <c r="B16" s="111" t="s">
        <v>116</v>
      </c>
      <c r="C16" s="104">
        <v>5595050</v>
      </c>
      <c r="D16" s="104">
        <v>0</v>
      </c>
      <c r="E16" s="104">
        <v>12792120</v>
      </c>
      <c r="F16" s="104">
        <v>0</v>
      </c>
      <c r="G16" s="104">
        <f t="shared" si="0"/>
        <v>18387170</v>
      </c>
      <c r="H16" s="104">
        <v>9367336</v>
      </c>
      <c r="I16" s="104">
        <v>0</v>
      </c>
      <c r="J16" s="104">
        <v>8097537</v>
      </c>
      <c r="K16" s="104">
        <v>922297</v>
      </c>
      <c r="L16" s="104">
        <f t="shared" si="1"/>
        <v>18387170</v>
      </c>
      <c r="M16" s="104">
        <v>0</v>
      </c>
      <c r="N16" s="104">
        <f t="shared" si="2"/>
        <v>18387170</v>
      </c>
    </row>
    <row r="17" spans="1:14" x14ac:dyDescent="0.2">
      <c r="A17" s="111">
        <v>10</v>
      </c>
      <c r="B17" s="111" t="s">
        <v>117</v>
      </c>
      <c r="C17" s="104">
        <v>83996871</v>
      </c>
      <c r="D17" s="104">
        <v>0</v>
      </c>
      <c r="E17" s="104">
        <v>122422587</v>
      </c>
      <c r="F17" s="104">
        <v>0</v>
      </c>
      <c r="G17" s="104">
        <f t="shared" si="0"/>
        <v>206419458</v>
      </c>
      <c r="H17" s="104">
        <v>180748247</v>
      </c>
      <c r="I17" s="104">
        <v>0</v>
      </c>
      <c r="J17" s="104">
        <v>24797487</v>
      </c>
      <c r="K17" s="104">
        <v>873724</v>
      </c>
      <c r="L17" s="104">
        <f t="shared" si="1"/>
        <v>206419458</v>
      </c>
      <c r="M17" s="104">
        <v>0</v>
      </c>
      <c r="N17" s="104">
        <f t="shared" si="2"/>
        <v>206419458</v>
      </c>
    </row>
    <row r="18" spans="1:14" x14ac:dyDescent="0.2">
      <c r="A18" s="111">
        <v>11</v>
      </c>
      <c r="B18" s="111" t="s">
        <v>118</v>
      </c>
      <c r="C18" s="104">
        <v>11392906</v>
      </c>
      <c r="D18" s="104">
        <v>0</v>
      </c>
      <c r="E18" s="104">
        <v>10884758</v>
      </c>
      <c r="F18" s="104">
        <v>0</v>
      </c>
      <c r="G18" s="104">
        <f t="shared" si="0"/>
        <v>22277664</v>
      </c>
      <c r="H18" s="104">
        <v>7161713</v>
      </c>
      <c r="I18" s="104">
        <v>0</v>
      </c>
      <c r="J18" s="104">
        <v>6124099</v>
      </c>
      <c r="K18" s="104">
        <v>8991852</v>
      </c>
      <c r="L18" s="104">
        <f t="shared" si="1"/>
        <v>22277664</v>
      </c>
      <c r="M18" s="104">
        <v>0</v>
      </c>
      <c r="N18" s="104">
        <f t="shared" si="2"/>
        <v>22277664</v>
      </c>
    </row>
    <row r="19" spans="1:14" x14ac:dyDescent="0.2">
      <c r="A19" s="111">
        <v>12</v>
      </c>
      <c r="B19" s="111" t="s">
        <v>119</v>
      </c>
      <c r="C19" s="104">
        <v>25809391</v>
      </c>
      <c r="D19" s="104">
        <v>2161580</v>
      </c>
      <c r="E19" s="104">
        <v>64894194</v>
      </c>
      <c r="F19" s="104">
        <v>0</v>
      </c>
      <c r="G19" s="104">
        <f t="shared" si="0"/>
        <v>92865165</v>
      </c>
      <c r="H19" s="104">
        <v>52530486</v>
      </c>
      <c r="I19" s="104">
        <v>0</v>
      </c>
      <c r="J19" s="104">
        <v>40334679</v>
      </c>
      <c r="K19" s="104">
        <v>0</v>
      </c>
      <c r="L19" s="104">
        <f t="shared" si="1"/>
        <v>92865165</v>
      </c>
      <c r="M19" s="104">
        <v>0</v>
      </c>
      <c r="N19" s="104">
        <f t="shared" si="2"/>
        <v>92865165</v>
      </c>
    </row>
    <row r="20" spans="1:14" x14ac:dyDescent="0.2">
      <c r="A20" s="111">
        <v>13</v>
      </c>
      <c r="B20" s="111" t="s">
        <v>120</v>
      </c>
      <c r="C20" s="104">
        <v>13814550</v>
      </c>
      <c r="D20" s="104">
        <v>0</v>
      </c>
      <c r="E20" s="104">
        <v>24977221</v>
      </c>
      <c r="F20" s="104">
        <v>0</v>
      </c>
      <c r="G20" s="104">
        <f t="shared" si="0"/>
        <v>38791771</v>
      </c>
      <c r="H20" s="104">
        <v>25634456</v>
      </c>
      <c r="I20" s="104">
        <v>0</v>
      </c>
      <c r="J20" s="104">
        <v>13157315</v>
      </c>
      <c r="K20" s="104">
        <v>0</v>
      </c>
      <c r="L20" s="104">
        <f t="shared" si="1"/>
        <v>38791771</v>
      </c>
      <c r="M20" s="104">
        <v>1977370</v>
      </c>
      <c r="N20" s="104">
        <f t="shared" si="2"/>
        <v>36814401</v>
      </c>
    </row>
    <row r="21" spans="1:14" x14ac:dyDescent="0.2">
      <c r="A21" s="111">
        <v>14</v>
      </c>
      <c r="B21" s="111" t="s">
        <v>121</v>
      </c>
      <c r="C21" s="104">
        <v>4168281</v>
      </c>
      <c r="D21" s="104">
        <v>0</v>
      </c>
      <c r="E21" s="104">
        <v>57403076</v>
      </c>
      <c r="F21" s="104">
        <v>0</v>
      </c>
      <c r="G21" s="104">
        <f t="shared" si="0"/>
        <v>61571357</v>
      </c>
      <c r="H21" s="104">
        <v>46103486</v>
      </c>
      <c r="I21" s="104">
        <v>0</v>
      </c>
      <c r="J21" s="104">
        <v>15467871</v>
      </c>
      <c r="K21" s="104">
        <v>0</v>
      </c>
      <c r="L21" s="104">
        <f t="shared" si="1"/>
        <v>61571357</v>
      </c>
      <c r="M21" s="104">
        <v>0</v>
      </c>
      <c r="N21" s="104">
        <f t="shared" si="2"/>
        <v>61571357</v>
      </c>
    </row>
    <row r="22" spans="1:14" x14ac:dyDescent="0.2">
      <c r="A22" s="111">
        <v>15</v>
      </c>
      <c r="B22" s="111" t="s">
        <v>122</v>
      </c>
      <c r="C22" s="104">
        <v>32208401</v>
      </c>
      <c r="D22" s="104">
        <v>0</v>
      </c>
      <c r="E22" s="104">
        <v>35676179</v>
      </c>
      <c r="F22" s="104">
        <v>0</v>
      </c>
      <c r="G22" s="104">
        <f t="shared" si="0"/>
        <v>67884580</v>
      </c>
      <c r="H22" s="104">
        <v>46045966</v>
      </c>
      <c r="I22" s="104">
        <v>0</v>
      </c>
      <c r="J22" s="104">
        <v>9623909</v>
      </c>
      <c r="K22" s="104">
        <v>12214705</v>
      </c>
      <c r="L22" s="104">
        <f t="shared" si="1"/>
        <v>67884580</v>
      </c>
      <c r="M22" s="104">
        <v>0</v>
      </c>
      <c r="N22" s="104">
        <f t="shared" si="2"/>
        <v>67884580</v>
      </c>
    </row>
    <row r="23" spans="1:14" x14ac:dyDescent="0.2">
      <c r="A23" s="111">
        <v>16</v>
      </c>
      <c r="B23" s="111" t="s">
        <v>123</v>
      </c>
      <c r="C23" s="104">
        <v>32047707</v>
      </c>
      <c r="D23" s="104">
        <v>3958402</v>
      </c>
      <c r="E23" s="104">
        <v>97096496</v>
      </c>
      <c r="F23" s="104">
        <v>0</v>
      </c>
      <c r="G23" s="104">
        <f t="shared" si="0"/>
        <v>133102605</v>
      </c>
      <c r="H23" s="104">
        <v>99642373</v>
      </c>
      <c r="I23" s="104">
        <v>0</v>
      </c>
      <c r="J23" s="104">
        <v>33460232</v>
      </c>
      <c r="K23" s="104">
        <v>0</v>
      </c>
      <c r="L23" s="104">
        <f t="shared" si="1"/>
        <v>133102605</v>
      </c>
      <c r="M23" s="104">
        <v>0</v>
      </c>
      <c r="N23" s="104">
        <f t="shared" si="2"/>
        <v>133102605</v>
      </c>
    </row>
    <row r="24" spans="1:14" x14ac:dyDescent="0.2">
      <c r="A24" s="111">
        <v>17</v>
      </c>
      <c r="B24" s="111" t="s">
        <v>124</v>
      </c>
      <c r="C24" s="104">
        <v>118165045</v>
      </c>
      <c r="D24" s="104">
        <v>0</v>
      </c>
      <c r="E24" s="104">
        <v>55472775</v>
      </c>
      <c r="F24" s="104">
        <v>0</v>
      </c>
      <c r="G24" s="104">
        <f t="shared" si="0"/>
        <v>173637820</v>
      </c>
      <c r="H24" s="104">
        <v>52615395</v>
      </c>
      <c r="I24" s="104">
        <v>0</v>
      </c>
      <c r="J24" s="104">
        <v>80926340</v>
      </c>
      <c r="K24" s="104">
        <v>40096085</v>
      </c>
      <c r="L24" s="104">
        <f t="shared" si="1"/>
        <v>173637820</v>
      </c>
      <c r="M24" s="104">
        <v>0</v>
      </c>
      <c r="N24" s="104">
        <f t="shared" si="2"/>
        <v>173637820</v>
      </c>
    </row>
    <row r="25" spans="1:14" x14ac:dyDescent="0.2">
      <c r="A25" s="111">
        <v>18</v>
      </c>
      <c r="B25" s="111" t="s">
        <v>125</v>
      </c>
      <c r="C25" s="104">
        <v>69243208</v>
      </c>
      <c r="D25" s="104">
        <v>3082829</v>
      </c>
      <c r="E25" s="104">
        <v>50957900</v>
      </c>
      <c r="F25" s="104">
        <v>0</v>
      </c>
      <c r="G25" s="104">
        <f t="shared" si="0"/>
        <v>123283937</v>
      </c>
      <c r="H25" s="104">
        <v>71860080</v>
      </c>
      <c r="I25" s="104">
        <v>0</v>
      </c>
      <c r="J25" s="104">
        <v>25253148</v>
      </c>
      <c r="K25" s="104">
        <v>26170709</v>
      </c>
      <c r="L25" s="104">
        <f t="shared" si="1"/>
        <v>123283937</v>
      </c>
      <c r="M25" s="104">
        <v>0</v>
      </c>
      <c r="N25" s="104">
        <f t="shared" si="2"/>
        <v>123283937</v>
      </c>
    </row>
    <row r="26" spans="1:14" x14ac:dyDescent="0.2">
      <c r="A26" s="111">
        <v>19</v>
      </c>
      <c r="B26" s="111" t="s">
        <v>126</v>
      </c>
      <c r="C26" s="104">
        <v>908186</v>
      </c>
      <c r="D26" s="104">
        <v>0</v>
      </c>
      <c r="E26" s="104">
        <v>11977366</v>
      </c>
      <c r="F26" s="104">
        <v>0</v>
      </c>
      <c r="G26" s="104">
        <f t="shared" si="0"/>
        <v>12885552</v>
      </c>
      <c r="H26" s="104">
        <v>8380260</v>
      </c>
      <c r="I26" s="104">
        <v>0</v>
      </c>
      <c r="J26" s="104">
        <v>4217424</v>
      </c>
      <c r="K26" s="104">
        <v>287868</v>
      </c>
      <c r="L26" s="104">
        <f t="shared" si="1"/>
        <v>12885552</v>
      </c>
      <c r="M26" s="104">
        <v>0</v>
      </c>
      <c r="N26" s="104">
        <f t="shared" si="2"/>
        <v>12885552</v>
      </c>
    </row>
    <row r="27" spans="1:14" x14ac:dyDescent="0.2">
      <c r="A27" s="111">
        <v>20</v>
      </c>
      <c r="B27" s="111" t="s">
        <v>127</v>
      </c>
      <c r="C27" s="104">
        <v>13326334</v>
      </c>
      <c r="D27" s="104">
        <v>0</v>
      </c>
      <c r="E27" s="104">
        <v>26194779</v>
      </c>
      <c r="F27" s="104">
        <v>0</v>
      </c>
      <c r="G27" s="104">
        <f t="shared" si="0"/>
        <v>39521113</v>
      </c>
      <c r="H27" s="104">
        <v>21339536</v>
      </c>
      <c r="I27" s="104">
        <v>0</v>
      </c>
      <c r="J27" s="104">
        <v>18181577</v>
      </c>
      <c r="K27" s="104">
        <v>0</v>
      </c>
      <c r="L27" s="104">
        <f t="shared" si="1"/>
        <v>39521113</v>
      </c>
      <c r="M27" s="104">
        <v>0</v>
      </c>
      <c r="N27" s="104">
        <f t="shared" si="2"/>
        <v>39521113</v>
      </c>
    </row>
    <row r="28" spans="1:14" x14ac:dyDescent="0.2">
      <c r="A28" s="111">
        <v>21</v>
      </c>
      <c r="B28" s="111" t="s">
        <v>128</v>
      </c>
      <c r="C28" s="104">
        <v>559753809</v>
      </c>
      <c r="D28" s="104">
        <v>0</v>
      </c>
      <c r="E28" s="104">
        <v>944536532</v>
      </c>
      <c r="F28" s="104">
        <v>0</v>
      </c>
      <c r="G28" s="104">
        <f t="shared" si="0"/>
        <v>1504290341</v>
      </c>
      <c r="H28" s="104">
        <v>984780768</v>
      </c>
      <c r="I28" s="104">
        <v>24688417</v>
      </c>
      <c r="J28" s="104">
        <v>424885292</v>
      </c>
      <c r="K28" s="104">
        <v>69935864</v>
      </c>
      <c r="L28" s="104">
        <f t="shared" si="1"/>
        <v>1504290341</v>
      </c>
      <c r="M28" s="104">
        <v>15416338</v>
      </c>
      <c r="N28" s="104">
        <f t="shared" si="2"/>
        <v>1488874003</v>
      </c>
    </row>
    <row r="29" spans="1:14" x14ac:dyDescent="0.2">
      <c r="A29" s="111">
        <v>22</v>
      </c>
      <c r="B29" s="111" t="s">
        <v>129</v>
      </c>
      <c r="C29" s="104">
        <v>29785478</v>
      </c>
      <c r="D29" s="104">
        <v>0</v>
      </c>
      <c r="E29" s="104">
        <v>29694372</v>
      </c>
      <c r="F29" s="104">
        <v>0</v>
      </c>
      <c r="G29" s="104">
        <f t="shared" si="0"/>
        <v>59479850</v>
      </c>
      <c r="H29" s="104">
        <v>47589312</v>
      </c>
      <c r="I29" s="104">
        <v>0</v>
      </c>
      <c r="J29" s="104">
        <v>7642945</v>
      </c>
      <c r="K29" s="104">
        <v>4247593</v>
      </c>
      <c r="L29" s="104">
        <f t="shared" si="1"/>
        <v>59479850</v>
      </c>
      <c r="M29" s="104">
        <v>0</v>
      </c>
      <c r="N29" s="104">
        <f t="shared" si="2"/>
        <v>59479850</v>
      </c>
    </row>
    <row r="30" spans="1:14" x14ac:dyDescent="0.2">
      <c r="A30" s="111">
        <v>23</v>
      </c>
      <c r="B30" s="111" t="s">
        <v>130</v>
      </c>
      <c r="C30" s="104">
        <v>2208543</v>
      </c>
      <c r="D30" s="104">
        <v>0</v>
      </c>
      <c r="E30" s="104">
        <v>7579526</v>
      </c>
      <c r="F30" s="104">
        <v>0</v>
      </c>
      <c r="G30" s="104">
        <f t="shared" si="0"/>
        <v>9788069</v>
      </c>
      <c r="H30" s="104">
        <v>8436244</v>
      </c>
      <c r="I30" s="104">
        <v>0</v>
      </c>
      <c r="J30" s="104">
        <v>1351825</v>
      </c>
      <c r="K30" s="104">
        <v>0</v>
      </c>
      <c r="L30" s="104">
        <f t="shared" si="1"/>
        <v>9788069</v>
      </c>
      <c r="M30" s="104">
        <v>0</v>
      </c>
      <c r="N30" s="104">
        <f t="shared" si="2"/>
        <v>9788069</v>
      </c>
    </row>
    <row r="31" spans="1:14" x14ac:dyDescent="0.2">
      <c r="A31" s="111">
        <v>24</v>
      </c>
      <c r="B31" s="111" t="s">
        <v>131</v>
      </c>
      <c r="C31" s="104">
        <v>83558743</v>
      </c>
      <c r="D31" s="104">
        <v>4500000</v>
      </c>
      <c r="E31" s="104">
        <v>91434435</v>
      </c>
      <c r="F31" s="104">
        <v>0</v>
      </c>
      <c r="G31" s="104">
        <f t="shared" si="0"/>
        <v>179493178</v>
      </c>
      <c r="H31" s="104">
        <v>153095128</v>
      </c>
      <c r="I31" s="104">
        <v>0</v>
      </c>
      <c r="J31" s="104">
        <v>23849780</v>
      </c>
      <c r="K31" s="104">
        <v>2548270</v>
      </c>
      <c r="L31" s="104">
        <f t="shared" si="1"/>
        <v>179493178</v>
      </c>
      <c r="M31" s="104">
        <v>0</v>
      </c>
      <c r="N31" s="104">
        <f t="shared" si="2"/>
        <v>179493178</v>
      </c>
    </row>
    <row r="32" spans="1:14" x14ac:dyDescent="0.2">
      <c r="A32" s="111">
        <v>25</v>
      </c>
      <c r="B32" s="111" t="s">
        <v>132</v>
      </c>
      <c r="C32" s="104">
        <v>32049417</v>
      </c>
      <c r="D32" s="104">
        <v>1666664</v>
      </c>
      <c r="E32" s="104">
        <v>17000219</v>
      </c>
      <c r="F32" s="104">
        <v>0</v>
      </c>
      <c r="G32" s="104">
        <f t="shared" si="0"/>
        <v>50716300</v>
      </c>
      <c r="H32" s="104">
        <v>39093642</v>
      </c>
      <c r="I32" s="104">
        <v>0</v>
      </c>
      <c r="J32" s="104">
        <v>9451457</v>
      </c>
      <c r="K32" s="104">
        <v>2171201</v>
      </c>
      <c r="L32" s="104">
        <f t="shared" si="1"/>
        <v>50716300</v>
      </c>
      <c r="M32" s="104">
        <v>0</v>
      </c>
      <c r="N32" s="104">
        <f t="shared" si="2"/>
        <v>50716300</v>
      </c>
    </row>
    <row r="33" spans="1:14" x14ac:dyDescent="0.2">
      <c r="A33" s="111">
        <v>26</v>
      </c>
      <c r="B33" s="111" t="s">
        <v>133</v>
      </c>
      <c r="C33" s="104">
        <v>26169515</v>
      </c>
      <c r="D33" s="104">
        <v>0</v>
      </c>
      <c r="E33" s="104">
        <v>51661956</v>
      </c>
      <c r="F33" s="104">
        <v>0</v>
      </c>
      <c r="G33" s="104">
        <f t="shared" si="0"/>
        <v>77831471</v>
      </c>
      <c r="H33" s="104">
        <v>39318141</v>
      </c>
      <c r="I33" s="104">
        <v>0</v>
      </c>
      <c r="J33" s="104">
        <v>29688123</v>
      </c>
      <c r="K33" s="104">
        <v>8825207</v>
      </c>
      <c r="L33" s="104">
        <f t="shared" si="1"/>
        <v>77831471</v>
      </c>
      <c r="M33" s="104">
        <v>0</v>
      </c>
      <c r="N33" s="104">
        <f t="shared" si="2"/>
        <v>77831471</v>
      </c>
    </row>
    <row r="34" spans="1:14" x14ac:dyDescent="0.2">
      <c r="A34" s="111">
        <v>27</v>
      </c>
      <c r="B34" s="111" t="s">
        <v>134</v>
      </c>
      <c r="C34" s="104">
        <v>73232104</v>
      </c>
      <c r="D34" s="104">
        <v>0</v>
      </c>
      <c r="E34" s="104">
        <v>52839412</v>
      </c>
      <c r="F34" s="104">
        <v>0</v>
      </c>
      <c r="G34" s="104">
        <f t="shared" si="0"/>
        <v>126071516</v>
      </c>
      <c r="H34" s="104">
        <v>86680697</v>
      </c>
      <c r="I34" s="104">
        <v>0</v>
      </c>
      <c r="J34" s="104">
        <v>32361380</v>
      </c>
      <c r="K34" s="104">
        <v>7029439</v>
      </c>
      <c r="L34" s="104">
        <f t="shared" si="1"/>
        <v>126071516</v>
      </c>
      <c r="M34" s="104">
        <v>0</v>
      </c>
      <c r="N34" s="104">
        <f t="shared" si="2"/>
        <v>126071516</v>
      </c>
    </row>
    <row r="35" spans="1:14" x14ac:dyDescent="0.2">
      <c r="A35" s="111">
        <v>28</v>
      </c>
      <c r="B35" s="111" t="s">
        <v>135</v>
      </c>
      <c r="C35" s="104">
        <v>31760930</v>
      </c>
      <c r="D35" s="104">
        <v>180000</v>
      </c>
      <c r="E35" s="104">
        <v>17033592</v>
      </c>
      <c r="F35" s="104">
        <v>0</v>
      </c>
      <c r="G35" s="104">
        <f t="shared" si="0"/>
        <v>48974522</v>
      </c>
      <c r="H35" s="104">
        <v>41353073</v>
      </c>
      <c r="I35" s="104">
        <v>0</v>
      </c>
      <c r="J35" s="104">
        <v>6677364</v>
      </c>
      <c r="K35" s="104">
        <v>944085</v>
      </c>
      <c r="L35" s="104">
        <f t="shared" si="1"/>
        <v>48974522</v>
      </c>
      <c r="M35" s="104">
        <v>0</v>
      </c>
      <c r="N35" s="104">
        <f t="shared" si="2"/>
        <v>48974522</v>
      </c>
    </row>
    <row r="36" spans="1:14" x14ac:dyDescent="0.2">
      <c r="A36" s="111">
        <v>29</v>
      </c>
      <c r="B36" s="111" t="s">
        <v>78</v>
      </c>
      <c r="C36" s="104">
        <v>4056652073</v>
      </c>
      <c r="D36" s="104">
        <v>0</v>
      </c>
      <c r="E36" s="104">
        <v>6440329311</v>
      </c>
      <c r="F36" s="104">
        <v>0</v>
      </c>
      <c r="G36" s="104">
        <f t="shared" si="0"/>
        <v>10496981384</v>
      </c>
      <c r="H36" s="104">
        <v>5554421483</v>
      </c>
      <c r="I36" s="104">
        <v>293667102</v>
      </c>
      <c r="J36" s="104">
        <v>3937331399</v>
      </c>
      <c r="K36" s="104">
        <v>711561400</v>
      </c>
      <c r="L36" s="104">
        <f t="shared" si="1"/>
        <v>10496981384</v>
      </c>
      <c r="M36" s="104">
        <v>83863567</v>
      </c>
      <c r="N36" s="104">
        <f t="shared" si="2"/>
        <v>10413117817</v>
      </c>
    </row>
    <row r="37" spans="1:14" x14ac:dyDescent="0.2">
      <c r="A37" s="111">
        <v>30</v>
      </c>
      <c r="B37" s="111" t="s">
        <v>136</v>
      </c>
      <c r="C37" s="104">
        <v>92416826</v>
      </c>
      <c r="D37" s="104">
        <v>0</v>
      </c>
      <c r="E37" s="104">
        <v>176605360</v>
      </c>
      <c r="F37" s="104">
        <v>0</v>
      </c>
      <c r="G37" s="104">
        <f t="shared" si="0"/>
        <v>269022186</v>
      </c>
      <c r="H37" s="104">
        <v>211764819</v>
      </c>
      <c r="I37" s="104">
        <v>0</v>
      </c>
      <c r="J37" s="104">
        <v>52302367</v>
      </c>
      <c r="K37" s="104">
        <v>4955000</v>
      </c>
      <c r="L37" s="104">
        <f t="shared" si="1"/>
        <v>269022186</v>
      </c>
      <c r="M37" s="104">
        <v>208902</v>
      </c>
      <c r="N37" s="104">
        <f t="shared" si="2"/>
        <v>268813284</v>
      </c>
    </row>
    <row r="38" spans="1:14" x14ac:dyDescent="0.2">
      <c r="A38" s="111">
        <v>31</v>
      </c>
      <c r="B38" s="111" t="s">
        <v>137</v>
      </c>
      <c r="C38" s="104">
        <v>9541055</v>
      </c>
      <c r="D38" s="104">
        <v>0</v>
      </c>
      <c r="E38" s="104">
        <v>26747097</v>
      </c>
      <c r="F38" s="104">
        <v>0</v>
      </c>
      <c r="G38" s="104">
        <f t="shared" si="0"/>
        <v>36288152</v>
      </c>
      <c r="H38" s="104">
        <v>26790038</v>
      </c>
      <c r="I38" s="104">
        <v>0</v>
      </c>
      <c r="J38" s="104">
        <v>9498114</v>
      </c>
      <c r="K38" s="104">
        <v>0</v>
      </c>
      <c r="L38" s="104">
        <f t="shared" si="1"/>
        <v>36288152</v>
      </c>
      <c r="M38" s="104">
        <v>0</v>
      </c>
      <c r="N38" s="104">
        <f t="shared" si="2"/>
        <v>36288152</v>
      </c>
    </row>
    <row r="39" spans="1:14" x14ac:dyDescent="0.2">
      <c r="A39" s="111">
        <v>32</v>
      </c>
      <c r="B39" s="111" t="s">
        <v>138</v>
      </c>
      <c r="C39" s="104">
        <v>99349519</v>
      </c>
      <c r="D39" s="104">
        <v>1549256</v>
      </c>
      <c r="E39" s="104">
        <v>49155879</v>
      </c>
      <c r="F39" s="104">
        <v>0</v>
      </c>
      <c r="G39" s="104">
        <f t="shared" si="0"/>
        <v>150054654</v>
      </c>
      <c r="H39" s="104">
        <v>126572416</v>
      </c>
      <c r="I39" s="104">
        <v>0</v>
      </c>
      <c r="J39" s="104">
        <v>22344002</v>
      </c>
      <c r="K39" s="104">
        <v>1138236</v>
      </c>
      <c r="L39" s="104">
        <f t="shared" si="1"/>
        <v>150054654</v>
      </c>
      <c r="M39" s="104">
        <v>0</v>
      </c>
      <c r="N39" s="104">
        <f t="shared" si="2"/>
        <v>150054654</v>
      </c>
    </row>
    <row r="40" spans="1:14" x14ac:dyDescent="0.2">
      <c r="A40" s="111">
        <v>33</v>
      </c>
      <c r="B40" s="111" t="s">
        <v>80</v>
      </c>
      <c r="C40" s="104">
        <v>48945016</v>
      </c>
      <c r="D40" s="104">
        <v>0</v>
      </c>
      <c r="E40" s="104">
        <v>97336919</v>
      </c>
      <c r="F40" s="104">
        <v>0</v>
      </c>
      <c r="G40" s="104">
        <f t="shared" si="0"/>
        <v>146281935</v>
      </c>
      <c r="H40" s="104">
        <v>85725835</v>
      </c>
      <c r="I40" s="104">
        <v>0</v>
      </c>
      <c r="J40" s="104">
        <v>60556100</v>
      </c>
      <c r="K40" s="104">
        <v>0</v>
      </c>
      <c r="L40" s="104">
        <f t="shared" si="1"/>
        <v>146281935</v>
      </c>
      <c r="M40" s="104">
        <v>0</v>
      </c>
      <c r="N40" s="104">
        <f t="shared" si="2"/>
        <v>146281935</v>
      </c>
    </row>
    <row r="41" spans="1:14" x14ac:dyDescent="0.2">
      <c r="A41" s="111">
        <v>34</v>
      </c>
      <c r="B41" s="111" t="s">
        <v>139</v>
      </c>
      <c r="C41" s="104">
        <v>153619626</v>
      </c>
      <c r="D41" s="104">
        <v>382000</v>
      </c>
      <c r="E41" s="104">
        <v>217284291</v>
      </c>
      <c r="F41" s="104">
        <v>0</v>
      </c>
      <c r="G41" s="104">
        <f t="shared" si="0"/>
        <v>371285917</v>
      </c>
      <c r="H41" s="104">
        <v>283055953</v>
      </c>
      <c r="I41" s="104">
        <v>0</v>
      </c>
      <c r="J41" s="104">
        <v>88229964</v>
      </c>
      <c r="K41" s="104">
        <v>0</v>
      </c>
      <c r="L41" s="104">
        <f t="shared" si="1"/>
        <v>371285917</v>
      </c>
      <c r="M41" s="104">
        <v>30470</v>
      </c>
      <c r="N41" s="104">
        <f t="shared" si="2"/>
        <v>371255447</v>
      </c>
    </row>
    <row r="42" spans="1:14" x14ac:dyDescent="0.2">
      <c r="A42" s="111">
        <v>35</v>
      </c>
      <c r="B42" s="111" t="s">
        <v>140</v>
      </c>
      <c r="C42" s="104">
        <v>33129324</v>
      </c>
      <c r="D42" s="104">
        <v>0</v>
      </c>
      <c r="E42" s="104">
        <v>32483273</v>
      </c>
      <c r="F42" s="104">
        <v>0</v>
      </c>
      <c r="G42" s="104">
        <f t="shared" si="0"/>
        <v>65612597</v>
      </c>
      <c r="H42" s="104">
        <v>40931278</v>
      </c>
      <c r="I42" s="104">
        <v>0</v>
      </c>
      <c r="J42" s="104">
        <v>16479289</v>
      </c>
      <c r="K42" s="104">
        <v>8202030</v>
      </c>
      <c r="L42" s="104">
        <f t="shared" si="1"/>
        <v>65612597</v>
      </c>
      <c r="M42" s="104">
        <v>0</v>
      </c>
      <c r="N42" s="104">
        <f t="shared" si="2"/>
        <v>65612597</v>
      </c>
    </row>
    <row r="43" spans="1:14" x14ac:dyDescent="0.2">
      <c r="A43" s="111">
        <v>36</v>
      </c>
      <c r="B43" s="111" t="s">
        <v>141</v>
      </c>
      <c r="C43" s="104">
        <v>59028174</v>
      </c>
      <c r="D43" s="104">
        <v>470324</v>
      </c>
      <c r="E43" s="104">
        <v>77767499</v>
      </c>
      <c r="F43" s="104">
        <v>0</v>
      </c>
      <c r="G43" s="104">
        <f t="shared" si="0"/>
        <v>137265997</v>
      </c>
      <c r="H43" s="104">
        <v>90823182</v>
      </c>
      <c r="I43" s="104">
        <v>0</v>
      </c>
      <c r="J43" s="104">
        <v>33085374</v>
      </c>
      <c r="K43" s="104">
        <v>13357441</v>
      </c>
      <c r="L43" s="104">
        <f t="shared" si="1"/>
        <v>137265997</v>
      </c>
      <c r="M43" s="104">
        <v>0</v>
      </c>
      <c r="N43" s="104">
        <f t="shared" si="2"/>
        <v>137265997</v>
      </c>
    </row>
    <row r="44" spans="1:14" x14ac:dyDescent="0.2">
      <c r="A44" s="111">
        <v>37</v>
      </c>
      <c r="B44" s="111" t="s">
        <v>142</v>
      </c>
      <c r="C44" s="104">
        <v>106860752</v>
      </c>
      <c r="D44" s="104">
        <v>0</v>
      </c>
      <c r="E44" s="104">
        <v>68911153</v>
      </c>
      <c r="F44" s="104">
        <v>0</v>
      </c>
      <c r="G44" s="104">
        <f t="shared" si="0"/>
        <v>175771905</v>
      </c>
      <c r="H44" s="104">
        <v>37980083</v>
      </c>
      <c r="I44" s="104">
        <v>0</v>
      </c>
      <c r="J44" s="104">
        <v>16124607</v>
      </c>
      <c r="K44" s="104">
        <v>121667215</v>
      </c>
      <c r="L44" s="104">
        <f t="shared" si="1"/>
        <v>175771905</v>
      </c>
      <c r="M44" s="104">
        <v>0</v>
      </c>
      <c r="N44" s="104">
        <f t="shared" si="2"/>
        <v>175771905</v>
      </c>
    </row>
    <row r="45" spans="1:14" x14ac:dyDescent="0.2">
      <c r="A45" s="111">
        <v>38</v>
      </c>
      <c r="B45" s="111" t="s">
        <v>143</v>
      </c>
      <c r="C45" s="104">
        <v>16543752</v>
      </c>
      <c r="D45" s="104">
        <v>0</v>
      </c>
      <c r="E45" s="104">
        <v>24803974</v>
      </c>
      <c r="F45" s="104">
        <v>0</v>
      </c>
      <c r="G45" s="104">
        <f t="shared" si="0"/>
        <v>41347726</v>
      </c>
      <c r="H45" s="104">
        <v>33286877</v>
      </c>
      <c r="I45" s="104">
        <v>0</v>
      </c>
      <c r="J45" s="104">
        <v>8029514</v>
      </c>
      <c r="K45" s="104">
        <v>31335</v>
      </c>
      <c r="L45" s="104">
        <f t="shared" si="1"/>
        <v>41347726</v>
      </c>
      <c r="M45" s="104">
        <v>0</v>
      </c>
      <c r="N45" s="104">
        <f t="shared" si="2"/>
        <v>41347726</v>
      </c>
    </row>
    <row r="46" spans="1:14" x14ac:dyDescent="0.2">
      <c r="A46" s="111">
        <v>39</v>
      </c>
      <c r="B46" s="111" t="s">
        <v>144</v>
      </c>
      <c r="C46" s="104">
        <v>27338876</v>
      </c>
      <c r="D46" s="104">
        <v>5450000</v>
      </c>
      <c r="E46" s="104">
        <v>38654193</v>
      </c>
      <c r="F46" s="104">
        <v>0</v>
      </c>
      <c r="G46" s="104">
        <f t="shared" si="0"/>
        <v>71443069</v>
      </c>
      <c r="H46" s="104">
        <v>45411120</v>
      </c>
      <c r="I46" s="104">
        <v>0</v>
      </c>
      <c r="J46" s="104">
        <v>6717925</v>
      </c>
      <c r="K46" s="104">
        <v>19314024</v>
      </c>
      <c r="L46" s="104">
        <f t="shared" si="1"/>
        <v>71443069</v>
      </c>
      <c r="M46" s="104">
        <v>0</v>
      </c>
      <c r="N46" s="104">
        <f t="shared" si="2"/>
        <v>71443069</v>
      </c>
    </row>
    <row r="47" spans="1:14" x14ac:dyDescent="0.2">
      <c r="A47" s="111">
        <v>40</v>
      </c>
      <c r="B47" s="111" t="s">
        <v>145</v>
      </c>
      <c r="C47" s="112">
        <v>33174870</v>
      </c>
      <c r="D47" s="112">
        <v>4500000</v>
      </c>
      <c r="E47" s="112">
        <v>32849506</v>
      </c>
      <c r="F47" s="112">
        <v>0</v>
      </c>
      <c r="G47" s="112">
        <f t="shared" si="0"/>
        <v>70524376</v>
      </c>
      <c r="H47" s="112">
        <v>33854145</v>
      </c>
      <c r="I47" s="112">
        <v>0</v>
      </c>
      <c r="J47" s="112">
        <v>24911643</v>
      </c>
      <c r="K47" s="112">
        <v>11758588</v>
      </c>
      <c r="L47" s="112">
        <f t="shared" si="1"/>
        <v>70524376</v>
      </c>
      <c r="M47" s="112">
        <v>0</v>
      </c>
      <c r="N47" s="112">
        <f t="shared" si="2"/>
        <v>70524376</v>
      </c>
    </row>
    <row r="48" spans="1:14" x14ac:dyDescent="0.2">
      <c r="A48" s="111">
        <v>41</v>
      </c>
      <c r="B48" s="111" t="s">
        <v>146</v>
      </c>
      <c r="C48" s="104">
        <v>54936306</v>
      </c>
      <c r="D48" s="104">
        <v>3266801</v>
      </c>
      <c r="E48" s="104">
        <v>61138137</v>
      </c>
      <c r="F48" s="104">
        <v>0</v>
      </c>
      <c r="G48" s="104">
        <f t="shared" si="0"/>
        <v>119341244</v>
      </c>
      <c r="H48" s="104">
        <v>94842639</v>
      </c>
      <c r="I48" s="104">
        <v>0</v>
      </c>
      <c r="J48" s="104">
        <v>24498605</v>
      </c>
      <c r="K48" s="104">
        <v>0</v>
      </c>
      <c r="L48" s="104">
        <f t="shared" si="1"/>
        <v>119341244</v>
      </c>
      <c r="M48" s="104">
        <v>0</v>
      </c>
      <c r="N48" s="104">
        <f t="shared" si="2"/>
        <v>119341244</v>
      </c>
    </row>
    <row r="49" spans="1:14" x14ac:dyDescent="0.2">
      <c r="A49" s="111">
        <v>42</v>
      </c>
      <c r="B49" s="111" t="s">
        <v>147</v>
      </c>
      <c r="C49" s="104">
        <v>172948468</v>
      </c>
      <c r="D49" s="104">
        <v>0</v>
      </c>
      <c r="E49" s="104">
        <v>233187768</v>
      </c>
      <c r="F49" s="104">
        <v>0</v>
      </c>
      <c r="G49" s="104">
        <f t="shared" si="0"/>
        <v>406136236</v>
      </c>
      <c r="H49" s="104">
        <v>268055391</v>
      </c>
      <c r="I49" s="104">
        <v>0</v>
      </c>
      <c r="J49" s="104">
        <v>115014478</v>
      </c>
      <c r="K49" s="104">
        <v>23066367</v>
      </c>
      <c r="L49" s="104">
        <f t="shared" si="1"/>
        <v>406136236</v>
      </c>
      <c r="M49" s="104">
        <v>0</v>
      </c>
      <c r="N49" s="104">
        <f t="shared" si="2"/>
        <v>406136236</v>
      </c>
    </row>
    <row r="50" spans="1:14" x14ac:dyDescent="0.2">
      <c r="A50" s="111">
        <v>43</v>
      </c>
      <c r="B50" s="111" t="s">
        <v>148</v>
      </c>
      <c r="C50" s="104">
        <v>771755245</v>
      </c>
      <c r="D50" s="104">
        <v>0</v>
      </c>
      <c r="E50" s="104">
        <v>868473877</v>
      </c>
      <c r="F50" s="104">
        <v>0</v>
      </c>
      <c r="G50" s="104">
        <f t="shared" si="0"/>
        <v>1640229122</v>
      </c>
      <c r="H50" s="104">
        <v>852006650</v>
      </c>
      <c r="I50" s="104">
        <v>26512946</v>
      </c>
      <c r="J50" s="104">
        <v>435102914</v>
      </c>
      <c r="K50" s="104">
        <v>326606612</v>
      </c>
      <c r="L50" s="104">
        <f t="shared" si="1"/>
        <v>1640229122</v>
      </c>
      <c r="M50" s="104">
        <v>60522039</v>
      </c>
      <c r="N50" s="104">
        <f t="shared" si="2"/>
        <v>1579707083</v>
      </c>
    </row>
    <row r="51" spans="1:14" x14ac:dyDescent="0.2">
      <c r="A51" s="111">
        <v>44</v>
      </c>
      <c r="B51" s="111" t="s">
        <v>149</v>
      </c>
      <c r="C51" s="104">
        <v>35381277</v>
      </c>
      <c r="D51" s="104">
        <v>0</v>
      </c>
      <c r="E51" s="104">
        <v>81868509</v>
      </c>
      <c r="F51" s="104">
        <v>0</v>
      </c>
      <c r="G51" s="104">
        <f t="shared" si="0"/>
        <v>117249786</v>
      </c>
      <c r="H51" s="104">
        <v>100282880</v>
      </c>
      <c r="I51" s="104">
        <v>0</v>
      </c>
      <c r="J51" s="104">
        <v>16966906</v>
      </c>
      <c r="K51" s="104">
        <v>0</v>
      </c>
      <c r="L51" s="104">
        <f t="shared" si="1"/>
        <v>117249786</v>
      </c>
      <c r="M51" s="104">
        <v>0</v>
      </c>
      <c r="N51" s="104">
        <f t="shared" si="2"/>
        <v>117249786</v>
      </c>
    </row>
    <row r="52" spans="1:14" x14ac:dyDescent="0.2">
      <c r="A52" s="111">
        <v>45</v>
      </c>
      <c r="B52" s="111" t="s">
        <v>150</v>
      </c>
      <c r="C52" s="104">
        <v>142138</v>
      </c>
      <c r="D52" s="104">
        <v>0</v>
      </c>
      <c r="E52" s="104">
        <v>5125699</v>
      </c>
      <c r="F52" s="104">
        <v>0</v>
      </c>
      <c r="G52" s="104">
        <f t="shared" si="0"/>
        <v>5267837</v>
      </c>
      <c r="H52" s="104">
        <v>3783756</v>
      </c>
      <c r="I52" s="104">
        <v>0</v>
      </c>
      <c r="J52" s="104">
        <v>1341943</v>
      </c>
      <c r="K52" s="104">
        <v>142138</v>
      </c>
      <c r="L52" s="104">
        <f t="shared" si="1"/>
        <v>5267837</v>
      </c>
      <c r="M52" s="104">
        <v>0</v>
      </c>
      <c r="N52" s="104">
        <f t="shared" si="2"/>
        <v>5267837</v>
      </c>
    </row>
    <row r="53" spans="1:14" x14ac:dyDescent="0.2">
      <c r="A53" s="111">
        <v>46</v>
      </c>
      <c r="B53" s="111" t="s">
        <v>151</v>
      </c>
      <c r="C53" s="104">
        <v>157839769</v>
      </c>
      <c r="D53" s="104">
        <v>0</v>
      </c>
      <c r="E53" s="104">
        <v>80768976</v>
      </c>
      <c r="F53" s="104">
        <v>0</v>
      </c>
      <c r="G53" s="104">
        <f t="shared" si="0"/>
        <v>238608745</v>
      </c>
      <c r="H53" s="104">
        <v>67041914</v>
      </c>
      <c r="I53" s="104">
        <v>0</v>
      </c>
      <c r="J53" s="104">
        <v>133152103</v>
      </c>
      <c r="K53" s="104">
        <v>38414728</v>
      </c>
      <c r="L53" s="104">
        <f t="shared" si="1"/>
        <v>238608745</v>
      </c>
      <c r="M53" s="104">
        <v>0</v>
      </c>
      <c r="N53" s="104">
        <f t="shared" si="2"/>
        <v>238608745</v>
      </c>
    </row>
    <row r="54" spans="1:14" x14ac:dyDescent="0.2">
      <c r="A54" s="111">
        <v>47</v>
      </c>
      <c r="B54" s="111" t="s">
        <v>152</v>
      </c>
      <c r="C54" s="104">
        <v>187280452</v>
      </c>
      <c r="D54" s="104">
        <v>0</v>
      </c>
      <c r="E54" s="104">
        <v>167167541</v>
      </c>
      <c r="F54" s="104">
        <v>0</v>
      </c>
      <c r="G54" s="104">
        <f t="shared" si="0"/>
        <v>354447993</v>
      </c>
      <c r="H54" s="104">
        <v>232478683</v>
      </c>
      <c r="I54" s="104">
        <v>0</v>
      </c>
      <c r="J54" s="104">
        <v>96106060</v>
      </c>
      <c r="K54" s="104">
        <v>25863250</v>
      </c>
      <c r="L54" s="104">
        <f t="shared" si="1"/>
        <v>354447993</v>
      </c>
      <c r="M54" s="104">
        <v>0</v>
      </c>
      <c r="N54" s="104">
        <f t="shared" si="2"/>
        <v>354447993</v>
      </c>
    </row>
    <row r="55" spans="1:14" x14ac:dyDescent="0.2">
      <c r="A55" s="111">
        <v>48</v>
      </c>
      <c r="B55" s="111" t="s">
        <v>153</v>
      </c>
      <c r="C55" s="104">
        <v>0</v>
      </c>
      <c r="D55" s="104">
        <v>0</v>
      </c>
      <c r="E55" s="104">
        <v>12637146</v>
      </c>
      <c r="F55" s="104">
        <v>0</v>
      </c>
      <c r="G55" s="104">
        <f t="shared" si="0"/>
        <v>12637146</v>
      </c>
      <c r="H55" s="104">
        <v>9474245</v>
      </c>
      <c r="I55" s="104">
        <v>0</v>
      </c>
      <c r="J55" s="104">
        <v>3162901</v>
      </c>
      <c r="K55" s="104">
        <v>0</v>
      </c>
      <c r="L55" s="104">
        <f t="shared" si="1"/>
        <v>12637146</v>
      </c>
      <c r="M55" s="104">
        <v>0</v>
      </c>
      <c r="N55" s="104">
        <f t="shared" si="2"/>
        <v>12637146</v>
      </c>
    </row>
    <row r="56" spans="1:14" x14ac:dyDescent="0.2">
      <c r="A56" s="111">
        <v>49</v>
      </c>
      <c r="B56" s="111" t="s">
        <v>154</v>
      </c>
      <c r="C56" s="104">
        <v>88991158</v>
      </c>
      <c r="D56" s="104">
        <v>500000</v>
      </c>
      <c r="E56" s="104">
        <v>46698945</v>
      </c>
      <c r="F56" s="104">
        <v>0</v>
      </c>
      <c r="G56" s="104">
        <f t="shared" si="0"/>
        <v>136190103</v>
      </c>
      <c r="H56" s="104">
        <v>76996892</v>
      </c>
      <c r="I56" s="104">
        <v>0</v>
      </c>
      <c r="J56" s="104">
        <v>31000495</v>
      </c>
      <c r="K56" s="104">
        <v>28192716</v>
      </c>
      <c r="L56" s="104">
        <f t="shared" si="1"/>
        <v>136190103</v>
      </c>
      <c r="M56" s="104">
        <v>0</v>
      </c>
      <c r="N56" s="104">
        <f t="shared" si="2"/>
        <v>136190103</v>
      </c>
    </row>
    <row r="57" spans="1:14" x14ac:dyDescent="0.2">
      <c r="A57" s="111">
        <v>50</v>
      </c>
      <c r="B57" s="111" t="s">
        <v>155</v>
      </c>
      <c r="C57" s="112">
        <v>16968296</v>
      </c>
      <c r="D57" s="112">
        <v>500000</v>
      </c>
      <c r="E57" s="112">
        <v>25957897</v>
      </c>
      <c r="F57" s="112">
        <v>0</v>
      </c>
      <c r="G57" s="112">
        <f t="shared" si="0"/>
        <v>43426193</v>
      </c>
      <c r="H57" s="112">
        <v>32276354</v>
      </c>
      <c r="I57" s="112">
        <v>0</v>
      </c>
      <c r="J57" s="112">
        <v>11149839</v>
      </c>
      <c r="K57" s="112">
        <v>0</v>
      </c>
      <c r="L57" s="112">
        <f t="shared" si="1"/>
        <v>43426193</v>
      </c>
      <c r="M57" s="112">
        <v>0</v>
      </c>
      <c r="N57" s="112">
        <f t="shared" si="2"/>
        <v>43426193</v>
      </c>
    </row>
    <row r="58" spans="1:14" x14ac:dyDescent="0.2">
      <c r="A58" s="111">
        <v>51</v>
      </c>
      <c r="B58" s="111" t="s">
        <v>156</v>
      </c>
      <c r="C58" s="112">
        <v>9201351</v>
      </c>
      <c r="D58" s="112">
        <v>0</v>
      </c>
      <c r="E58" s="112">
        <v>18618659</v>
      </c>
      <c r="F58" s="112">
        <v>0</v>
      </c>
      <c r="G58" s="112">
        <f t="shared" si="0"/>
        <v>27820010</v>
      </c>
      <c r="H58" s="112">
        <v>16520413</v>
      </c>
      <c r="I58" s="112">
        <v>0</v>
      </c>
      <c r="J58" s="112">
        <v>11129597</v>
      </c>
      <c r="K58" s="112">
        <v>170000</v>
      </c>
      <c r="L58" s="112">
        <f t="shared" si="1"/>
        <v>27820010</v>
      </c>
      <c r="M58" s="112">
        <v>0</v>
      </c>
      <c r="N58" s="112">
        <f t="shared" si="2"/>
        <v>27820010</v>
      </c>
    </row>
    <row r="59" spans="1:14" x14ac:dyDescent="0.2">
      <c r="A59" s="111">
        <v>52</v>
      </c>
      <c r="B59" s="111" t="s">
        <v>157</v>
      </c>
      <c r="C59" s="104">
        <v>4585908</v>
      </c>
      <c r="D59" s="104">
        <v>0</v>
      </c>
      <c r="E59" s="104">
        <v>48390152</v>
      </c>
      <c r="F59" s="104">
        <v>0</v>
      </c>
      <c r="G59" s="104">
        <f t="shared" si="0"/>
        <v>52976060</v>
      </c>
      <c r="H59" s="104">
        <v>45049140</v>
      </c>
      <c r="I59" s="104">
        <v>0</v>
      </c>
      <c r="J59" s="104">
        <v>7926920</v>
      </c>
      <c r="K59" s="104">
        <v>0</v>
      </c>
      <c r="L59" s="104">
        <f t="shared" si="1"/>
        <v>52976060</v>
      </c>
      <c r="M59" s="104">
        <v>0</v>
      </c>
      <c r="N59" s="104">
        <f t="shared" si="2"/>
        <v>52976060</v>
      </c>
    </row>
    <row r="60" spans="1:14" x14ac:dyDescent="0.2">
      <c r="A60" s="111">
        <v>53</v>
      </c>
      <c r="B60" s="111" t="s">
        <v>158</v>
      </c>
      <c r="C60" s="104">
        <v>1038219500</v>
      </c>
      <c r="D60" s="104">
        <v>0</v>
      </c>
      <c r="E60" s="104">
        <v>1679925972</v>
      </c>
      <c r="F60" s="104">
        <v>0</v>
      </c>
      <c r="G60" s="104">
        <f t="shared" si="0"/>
        <v>2718145472</v>
      </c>
      <c r="H60" s="104">
        <v>1978008430</v>
      </c>
      <c r="I60" s="104">
        <v>89372865</v>
      </c>
      <c r="J60" s="104">
        <v>545235526</v>
      </c>
      <c r="K60" s="104">
        <v>105528651</v>
      </c>
      <c r="L60" s="104">
        <f t="shared" si="1"/>
        <v>2718145472</v>
      </c>
      <c r="M60" s="104">
        <v>42873402</v>
      </c>
      <c r="N60" s="104">
        <f t="shared" si="2"/>
        <v>2675272070</v>
      </c>
    </row>
    <row r="61" spans="1:14" x14ac:dyDescent="0.2">
      <c r="A61" s="111">
        <v>54</v>
      </c>
      <c r="B61" s="111" t="s">
        <v>159</v>
      </c>
      <c r="C61" s="104">
        <v>68938856</v>
      </c>
      <c r="D61" s="104">
        <v>0</v>
      </c>
      <c r="E61" s="104">
        <v>63914433</v>
      </c>
      <c r="F61" s="104">
        <v>0</v>
      </c>
      <c r="G61" s="104">
        <f t="shared" si="0"/>
        <v>132853289</v>
      </c>
      <c r="H61" s="104">
        <v>79171441</v>
      </c>
      <c r="I61" s="104">
        <v>0</v>
      </c>
      <c r="J61" s="104">
        <v>53681848</v>
      </c>
      <c r="K61" s="104">
        <v>0</v>
      </c>
      <c r="L61" s="104">
        <f t="shared" si="1"/>
        <v>132853289</v>
      </c>
      <c r="M61" s="104">
        <v>0</v>
      </c>
      <c r="N61" s="104">
        <f t="shared" si="2"/>
        <v>132853289</v>
      </c>
    </row>
    <row r="62" spans="1:14" x14ac:dyDescent="0.2">
      <c r="A62" s="111">
        <v>55</v>
      </c>
      <c r="B62" s="111" t="s">
        <v>160</v>
      </c>
      <c r="C62" s="104">
        <v>11896463</v>
      </c>
      <c r="D62" s="104">
        <v>0</v>
      </c>
      <c r="E62" s="104">
        <v>17986555</v>
      </c>
      <c r="F62" s="104">
        <v>0</v>
      </c>
      <c r="G62" s="104">
        <f t="shared" si="0"/>
        <v>29883018</v>
      </c>
      <c r="H62" s="104">
        <v>23589694</v>
      </c>
      <c r="I62" s="104">
        <v>0</v>
      </c>
      <c r="J62" s="104">
        <v>6293324</v>
      </c>
      <c r="K62" s="104">
        <v>0</v>
      </c>
      <c r="L62" s="104">
        <f t="shared" si="1"/>
        <v>29883018</v>
      </c>
      <c r="M62" s="104">
        <v>0</v>
      </c>
      <c r="N62" s="104">
        <f t="shared" si="2"/>
        <v>29883018</v>
      </c>
    </row>
    <row r="63" spans="1:14" x14ac:dyDescent="0.2">
      <c r="A63" s="111">
        <v>56</v>
      </c>
      <c r="B63" s="111" t="s">
        <v>161</v>
      </c>
      <c r="C63" s="104">
        <v>10273000</v>
      </c>
      <c r="D63" s="104">
        <v>1240000</v>
      </c>
      <c r="E63" s="104">
        <v>20644949</v>
      </c>
      <c r="F63" s="104">
        <v>0</v>
      </c>
      <c r="G63" s="104">
        <f t="shared" si="0"/>
        <v>32157949</v>
      </c>
      <c r="H63" s="104">
        <v>19504051</v>
      </c>
      <c r="I63" s="104">
        <v>0</v>
      </c>
      <c r="J63" s="104">
        <v>12653898</v>
      </c>
      <c r="K63" s="104">
        <v>0</v>
      </c>
      <c r="L63" s="104">
        <f t="shared" si="1"/>
        <v>32157949</v>
      </c>
      <c r="M63" s="104">
        <v>0</v>
      </c>
      <c r="N63" s="104">
        <f t="shared" si="2"/>
        <v>32157949</v>
      </c>
    </row>
    <row r="64" spans="1:14" x14ac:dyDescent="0.2">
      <c r="A64" s="111">
        <v>57</v>
      </c>
      <c r="B64" s="111" t="s">
        <v>162</v>
      </c>
      <c r="C64" s="104">
        <v>4873040</v>
      </c>
      <c r="D64" s="104">
        <v>0</v>
      </c>
      <c r="E64" s="104">
        <v>14813986</v>
      </c>
      <c r="F64" s="104">
        <v>0</v>
      </c>
      <c r="G64" s="104">
        <f t="shared" si="0"/>
        <v>19687026</v>
      </c>
      <c r="H64" s="104">
        <v>14283409</v>
      </c>
      <c r="I64" s="104">
        <v>0</v>
      </c>
      <c r="J64" s="104">
        <v>5403617</v>
      </c>
      <c r="K64" s="104">
        <v>0</v>
      </c>
      <c r="L64" s="104">
        <f t="shared" si="1"/>
        <v>19687026</v>
      </c>
      <c r="M64" s="104">
        <v>0</v>
      </c>
      <c r="N64" s="104">
        <f t="shared" si="2"/>
        <v>19687026</v>
      </c>
    </row>
    <row r="65" spans="1:14" x14ac:dyDescent="0.2">
      <c r="A65" s="111">
        <v>58</v>
      </c>
      <c r="B65" s="111" t="s">
        <v>163</v>
      </c>
      <c r="C65" s="104">
        <v>5678391</v>
      </c>
      <c r="D65" s="104">
        <v>0</v>
      </c>
      <c r="E65" s="104">
        <v>45188097</v>
      </c>
      <c r="F65" s="104">
        <v>0</v>
      </c>
      <c r="G65" s="104">
        <f t="shared" si="0"/>
        <v>50866488</v>
      </c>
      <c r="H65" s="104">
        <v>39326495</v>
      </c>
      <c r="I65" s="104">
        <v>0</v>
      </c>
      <c r="J65" s="104">
        <v>11539993</v>
      </c>
      <c r="K65" s="104">
        <v>0</v>
      </c>
      <c r="L65" s="104">
        <f t="shared" si="1"/>
        <v>50866488</v>
      </c>
      <c r="M65" s="104">
        <v>0</v>
      </c>
      <c r="N65" s="104">
        <f t="shared" si="2"/>
        <v>50866488</v>
      </c>
    </row>
    <row r="66" spans="1:14" x14ac:dyDescent="0.2">
      <c r="A66" s="111">
        <v>59</v>
      </c>
      <c r="B66" s="111" t="s">
        <v>164</v>
      </c>
      <c r="C66" s="104">
        <v>24982170</v>
      </c>
      <c r="D66" s="104">
        <v>0</v>
      </c>
      <c r="E66" s="104">
        <v>14209357</v>
      </c>
      <c r="F66" s="104">
        <v>0</v>
      </c>
      <c r="G66" s="104">
        <f t="shared" si="0"/>
        <v>39191527</v>
      </c>
      <c r="H66" s="104">
        <v>27485252</v>
      </c>
      <c r="I66" s="104">
        <v>0</v>
      </c>
      <c r="J66" s="104">
        <v>11706275</v>
      </c>
      <c r="K66" s="104">
        <v>0</v>
      </c>
      <c r="L66" s="104">
        <f t="shared" si="1"/>
        <v>39191527</v>
      </c>
      <c r="M66" s="104">
        <v>0</v>
      </c>
      <c r="N66" s="104">
        <f t="shared" si="2"/>
        <v>39191527</v>
      </c>
    </row>
    <row r="67" spans="1:14" x14ac:dyDescent="0.2">
      <c r="A67" s="111">
        <v>60</v>
      </c>
      <c r="B67" s="111" t="s">
        <v>165</v>
      </c>
      <c r="C67" s="104">
        <v>205777317</v>
      </c>
      <c r="D67" s="104">
        <v>1250000</v>
      </c>
      <c r="E67" s="104">
        <v>126726908</v>
      </c>
      <c r="F67" s="104">
        <v>0</v>
      </c>
      <c r="G67" s="104">
        <f t="shared" si="0"/>
        <v>333754225</v>
      </c>
      <c r="H67" s="104">
        <v>266709352</v>
      </c>
      <c r="I67" s="104">
        <v>0</v>
      </c>
      <c r="J67" s="104">
        <v>59484885</v>
      </c>
      <c r="K67" s="104">
        <v>7559988</v>
      </c>
      <c r="L67" s="104">
        <f t="shared" si="1"/>
        <v>333754225</v>
      </c>
      <c r="M67" s="104">
        <v>0</v>
      </c>
      <c r="N67" s="104">
        <f t="shared" si="2"/>
        <v>333754225</v>
      </c>
    </row>
    <row r="68" spans="1:14" x14ac:dyDescent="0.2">
      <c r="A68" s="111">
        <v>61</v>
      </c>
      <c r="B68" s="111" t="s">
        <v>166</v>
      </c>
      <c r="C68" s="104">
        <v>26053843</v>
      </c>
      <c r="D68" s="104">
        <v>0</v>
      </c>
      <c r="E68" s="104">
        <v>27920162</v>
      </c>
      <c r="F68" s="104">
        <v>0</v>
      </c>
      <c r="G68" s="104">
        <f t="shared" si="0"/>
        <v>53974005</v>
      </c>
      <c r="H68" s="104">
        <v>38495526</v>
      </c>
      <c r="I68" s="104">
        <v>0</v>
      </c>
      <c r="J68" s="104">
        <v>14422721</v>
      </c>
      <c r="K68" s="104">
        <v>1055758</v>
      </c>
      <c r="L68" s="104">
        <f t="shared" si="1"/>
        <v>53974005</v>
      </c>
      <c r="M68" s="104">
        <v>0</v>
      </c>
      <c r="N68" s="104">
        <f t="shared" si="2"/>
        <v>53974005</v>
      </c>
    </row>
    <row r="69" spans="1:14" x14ac:dyDescent="0.2">
      <c r="A69" s="111">
        <v>62</v>
      </c>
      <c r="B69" s="111" t="s">
        <v>167</v>
      </c>
      <c r="C69" s="104">
        <v>70761283</v>
      </c>
      <c r="D69" s="104">
        <v>0</v>
      </c>
      <c r="E69" s="104">
        <v>34191075</v>
      </c>
      <c r="F69" s="104">
        <v>0</v>
      </c>
      <c r="G69" s="104">
        <f t="shared" si="0"/>
        <v>104952358</v>
      </c>
      <c r="H69" s="104">
        <v>72665920</v>
      </c>
      <c r="I69" s="104">
        <v>0</v>
      </c>
      <c r="J69" s="104">
        <v>16557447</v>
      </c>
      <c r="K69" s="104">
        <v>15728991</v>
      </c>
      <c r="L69" s="104">
        <f t="shared" si="1"/>
        <v>104952358</v>
      </c>
      <c r="M69" s="104">
        <v>0</v>
      </c>
      <c r="N69" s="104">
        <f t="shared" si="2"/>
        <v>104952358</v>
      </c>
    </row>
    <row r="70" spans="1:14" x14ac:dyDescent="0.2">
      <c r="A70" s="111">
        <v>63</v>
      </c>
      <c r="B70" s="111" t="s">
        <v>168</v>
      </c>
      <c r="C70" s="104">
        <v>29517663</v>
      </c>
      <c r="D70" s="104">
        <v>60652</v>
      </c>
      <c r="E70" s="104">
        <v>24215570</v>
      </c>
      <c r="F70" s="104">
        <v>0</v>
      </c>
      <c r="G70" s="104">
        <f t="shared" si="0"/>
        <v>53793885</v>
      </c>
      <c r="H70" s="104">
        <v>23715427</v>
      </c>
      <c r="I70" s="104">
        <v>0</v>
      </c>
      <c r="J70" s="104">
        <v>30049856</v>
      </c>
      <c r="K70" s="104">
        <v>28602</v>
      </c>
      <c r="L70" s="104">
        <f t="shared" si="1"/>
        <v>53793885</v>
      </c>
      <c r="M70" s="104">
        <v>0</v>
      </c>
      <c r="N70" s="104">
        <f t="shared" si="2"/>
        <v>53793885</v>
      </c>
    </row>
    <row r="71" spans="1:14" x14ac:dyDescent="0.2">
      <c r="A71" s="111">
        <v>64</v>
      </c>
      <c r="B71" s="111" t="s">
        <v>169</v>
      </c>
      <c r="C71" s="104">
        <v>34553641</v>
      </c>
      <c r="D71" s="104">
        <v>0</v>
      </c>
      <c r="E71" s="104">
        <v>17836077</v>
      </c>
      <c r="F71" s="104">
        <v>0</v>
      </c>
      <c r="G71" s="104">
        <f t="shared" si="0"/>
        <v>52389718</v>
      </c>
      <c r="H71" s="104">
        <v>47508027</v>
      </c>
      <c r="I71" s="104">
        <v>0</v>
      </c>
      <c r="J71" s="104">
        <v>2357538</v>
      </c>
      <c r="K71" s="104">
        <v>2524153</v>
      </c>
      <c r="L71" s="104">
        <f t="shared" si="1"/>
        <v>52389718</v>
      </c>
      <c r="M71" s="104">
        <v>0</v>
      </c>
      <c r="N71" s="104">
        <f t="shared" si="2"/>
        <v>52389718</v>
      </c>
    </row>
    <row r="72" spans="1:14" x14ac:dyDescent="0.2">
      <c r="A72" s="111">
        <v>65</v>
      </c>
      <c r="B72" s="111" t="s">
        <v>170</v>
      </c>
      <c r="C72" s="104">
        <v>2140036</v>
      </c>
      <c r="D72" s="104">
        <v>620775</v>
      </c>
      <c r="E72" s="104">
        <v>25954541</v>
      </c>
      <c r="F72" s="104">
        <v>0</v>
      </c>
      <c r="G72" s="104">
        <f t="shared" ref="G72:G102" si="3">(C72+D72+E72+F72)</f>
        <v>28715352</v>
      </c>
      <c r="H72" s="104">
        <v>23871235</v>
      </c>
      <c r="I72" s="104">
        <v>0</v>
      </c>
      <c r="J72" s="104">
        <v>4844117</v>
      </c>
      <c r="K72" s="104">
        <v>0</v>
      </c>
      <c r="L72" s="104">
        <f t="shared" ref="L72:L102" si="4">(H72+I72+J72+K72)</f>
        <v>28715352</v>
      </c>
      <c r="M72" s="104">
        <v>0</v>
      </c>
      <c r="N72" s="104">
        <f t="shared" ref="N72:N102" si="5">(G72-M72)</f>
        <v>28715352</v>
      </c>
    </row>
    <row r="73" spans="1:14" x14ac:dyDescent="0.2">
      <c r="A73" s="111">
        <v>66</v>
      </c>
      <c r="B73" s="111" t="s">
        <v>171</v>
      </c>
      <c r="C73" s="104">
        <v>94482555</v>
      </c>
      <c r="D73" s="104">
        <v>0</v>
      </c>
      <c r="E73" s="104">
        <v>68462844</v>
      </c>
      <c r="F73" s="104">
        <v>0</v>
      </c>
      <c r="G73" s="104">
        <f t="shared" si="3"/>
        <v>162945399</v>
      </c>
      <c r="H73" s="104">
        <v>100488595</v>
      </c>
      <c r="I73" s="104">
        <v>0</v>
      </c>
      <c r="J73" s="104">
        <v>59662667</v>
      </c>
      <c r="K73" s="104">
        <v>2794137</v>
      </c>
      <c r="L73" s="104">
        <f t="shared" si="4"/>
        <v>162945399</v>
      </c>
      <c r="M73" s="104">
        <v>0</v>
      </c>
      <c r="N73" s="104">
        <f t="shared" si="5"/>
        <v>162945399</v>
      </c>
    </row>
    <row r="74" spans="1:14" x14ac:dyDescent="0.2">
      <c r="A74" s="111">
        <v>67</v>
      </c>
      <c r="B74" s="111" t="s">
        <v>172</v>
      </c>
      <c r="C74" s="104">
        <v>59572453</v>
      </c>
      <c r="D74" s="104">
        <v>0</v>
      </c>
      <c r="E74" s="104">
        <v>55353981</v>
      </c>
      <c r="F74" s="104">
        <v>0</v>
      </c>
      <c r="G74" s="104">
        <f t="shared" si="3"/>
        <v>114926434</v>
      </c>
      <c r="H74" s="104">
        <v>44155489</v>
      </c>
      <c r="I74" s="104">
        <v>0</v>
      </c>
      <c r="J74" s="104">
        <v>70770945</v>
      </c>
      <c r="K74" s="104">
        <v>0</v>
      </c>
      <c r="L74" s="104">
        <f t="shared" si="4"/>
        <v>114926434</v>
      </c>
      <c r="M74" s="104">
        <v>0</v>
      </c>
      <c r="N74" s="104">
        <f t="shared" si="5"/>
        <v>114926434</v>
      </c>
    </row>
    <row r="75" spans="1:14" x14ac:dyDescent="0.2">
      <c r="A75" s="111">
        <v>68</v>
      </c>
      <c r="B75" s="111" t="s">
        <v>173</v>
      </c>
      <c r="C75" s="104">
        <v>35316563</v>
      </c>
      <c r="D75" s="104">
        <v>1275000</v>
      </c>
      <c r="E75" s="104">
        <v>34334967</v>
      </c>
      <c r="F75" s="104">
        <v>0</v>
      </c>
      <c r="G75" s="104">
        <f t="shared" si="3"/>
        <v>70926530</v>
      </c>
      <c r="H75" s="104">
        <v>57390398</v>
      </c>
      <c r="I75" s="104">
        <v>0</v>
      </c>
      <c r="J75" s="104">
        <v>10205873</v>
      </c>
      <c r="K75" s="104">
        <v>3330259</v>
      </c>
      <c r="L75" s="104">
        <f t="shared" si="4"/>
        <v>70926530</v>
      </c>
      <c r="M75" s="104">
        <v>0</v>
      </c>
      <c r="N75" s="104">
        <f t="shared" si="5"/>
        <v>70926530</v>
      </c>
    </row>
    <row r="76" spans="1:14" x14ac:dyDescent="0.2">
      <c r="A76" s="111">
        <v>69</v>
      </c>
      <c r="B76" s="111" t="s">
        <v>174</v>
      </c>
      <c r="C76" s="104">
        <v>84835138</v>
      </c>
      <c r="D76" s="104">
        <v>0</v>
      </c>
      <c r="E76" s="104">
        <v>102355187</v>
      </c>
      <c r="F76" s="104">
        <v>0</v>
      </c>
      <c r="G76" s="104">
        <f t="shared" si="3"/>
        <v>187190325</v>
      </c>
      <c r="H76" s="104">
        <v>148778773</v>
      </c>
      <c r="I76" s="104">
        <v>0</v>
      </c>
      <c r="J76" s="104">
        <v>38156550</v>
      </c>
      <c r="K76" s="104">
        <v>255002</v>
      </c>
      <c r="L76" s="104">
        <f t="shared" si="4"/>
        <v>187190325</v>
      </c>
      <c r="M76" s="104">
        <v>0</v>
      </c>
      <c r="N76" s="104">
        <f t="shared" si="5"/>
        <v>187190325</v>
      </c>
    </row>
    <row r="77" spans="1:14" x14ac:dyDescent="0.2">
      <c r="A77" s="111">
        <v>70</v>
      </c>
      <c r="B77" s="111" t="s">
        <v>175</v>
      </c>
      <c r="C77" s="104">
        <v>128462577</v>
      </c>
      <c r="D77" s="104">
        <v>0</v>
      </c>
      <c r="E77" s="104">
        <v>60610564</v>
      </c>
      <c r="F77" s="104">
        <v>0</v>
      </c>
      <c r="G77" s="104">
        <f t="shared" si="3"/>
        <v>189073141</v>
      </c>
      <c r="H77" s="104">
        <v>134437745</v>
      </c>
      <c r="I77" s="104">
        <v>0</v>
      </c>
      <c r="J77" s="104">
        <v>35604177</v>
      </c>
      <c r="K77" s="104">
        <v>19031219</v>
      </c>
      <c r="L77" s="104">
        <f t="shared" si="4"/>
        <v>189073141</v>
      </c>
      <c r="M77" s="104">
        <v>0</v>
      </c>
      <c r="N77" s="104">
        <f t="shared" si="5"/>
        <v>189073141</v>
      </c>
    </row>
    <row r="78" spans="1:14" x14ac:dyDescent="0.2">
      <c r="A78" s="111">
        <v>71</v>
      </c>
      <c r="B78" s="111" t="s">
        <v>176</v>
      </c>
      <c r="C78" s="104">
        <v>12254698</v>
      </c>
      <c r="D78" s="104">
        <v>0</v>
      </c>
      <c r="E78" s="104">
        <v>37137122</v>
      </c>
      <c r="F78" s="104">
        <v>0</v>
      </c>
      <c r="G78" s="104">
        <f t="shared" si="3"/>
        <v>49391820</v>
      </c>
      <c r="H78" s="104">
        <v>30445038</v>
      </c>
      <c r="I78" s="104">
        <v>0</v>
      </c>
      <c r="J78" s="104">
        <v>15121664</v>
      </c>
      <c r="K78" s="104">
        <v>3825118</v>
      </c>
      <c r="L78" s="104">
        <f t="shared" si="4"/>
        <v>49391820</v>
      </c>
      <c r="M78" s="104">
        <v>1319176</v>
      </c>
      <c r="N78" s="104">
        <f t="shared" si="5"/>
        <v>48072644</v>
      </c>
    </row>
    <row r="79" spans="1:14" x14ac:dyDescent="0.2">
      <c r="A79" s="111">
        <v>72</v>
      </c>
      <c r="B79" s="111" t="s">
        <v>177</v>
      </c>
      <c r="C79" s="104">
        <v>45554474</v>
      </c>
      <c r="D79" s="104">
        <v>7415000</v>
      </c>
      <c r="E79" s="104">
        <v>86191181</v>
      </c>
      <c r="F79" s="104">
        <v>0</v>
      </c>
      <c r="G79" s="104">
        <f t="shared" si="3"/>
        <v>139160655</v>
      </c>
      <c r="H79" s="104">
        <v>88182881</v>
      </c>
      <c r="I79" s="104">
        <v>0</v>
      </c>
      <c r="J79" s="104">
        <v>50977774</v>
      </c>
      <c r="K79" s="104">
        <v>0</v>
      </c>
      <c r="L79" s="104">
        <f t="shared" si="4"/>
        <v>139160655</v>
      </c>
      <c r="M79" s="104">
        <v>0</v>
      </c>
      <c r="N79" s="104">
        <f t="shared" si="5"/>
        <v>139160655</v>
      </c>
    </row>
    <row r="80" spans="1:14" x14ac:dyDescent="0.2">
      <c r="A80" s="111">
        <v>73</v>
      </c>
      <c r="B80" s="111" t="s">
        <v>178</v>
      </c>
      <c r="C80" s="104">
        <v>1136385000</v>
      </c>
      <c r="D80" s="104">
        <v>0</v>
      </c>
      <c r="E80" s="104">
        <v>1360131000</v>
      </c>
      <c r="F80" s="104">
        <v>0</v>
      </c>
      <c r="G80" s="104">
        <f t="shared" si="3"/>
        <v>2496516000</v>
      </c>
      <c r="H80" s="104">
        <v>978777000</v>
      </c>
      <c r="I80" s="104">
        <v>0</v>
      </c>
      <c r="J80" s="104">
        <v>1517739000</v>
      </c>
      <c r="K80" s="104">
        <v>0</v>
      </c>
      <c r="L80" s="104">
        <f t="shared" si="4"/>
        <v>2496516000</v>
      </c>
      <c r="M80" s="104">
        <v>1181000</v>
      </c>
      <c r="N80" s="104">
        <f t="shared" si="5"/>
        <v>2495335000</v>
      </c>
    </row>
    <row r="81" spans="1:14" x14ac:dyDescent="0.2">
      <c r="A81" s="111">
        <v>74</v>
      </c>
      <c r="B81" s="111" t="s">
        <v>179</v>
      </c>
      <c r="C81" s="104">
        <v>30916258</v>
      </c>
      <c r="D81" s="104">
        <v>4578364</v>
      </c>
      <c r="E81" s="104">
        <v>67311146</v>
      </c>
      <c r="F81" s="104">
        <v>0</v>
      </c>
      <c r="G81" s="104">
        <f t="shared" si="3"/>
        <v>102805768</v>
      </c>
      <c r="H81" s="104">
        <v>60945620</v>
      </c>
      <c r="I81" s="104">
        <v>0</v>
      </c>
      <c r="J81" s="104">
        <v>30415465</v>
      </c>
      <c r="K81" s="104">
        <v>11444683</v>
      </c>
      <c r="L81" s="104">
        <f t="shared" si="4"/>
        <v>102805768</v>
      </c>
      <c r="M81" s="104">
        <v>0</v>
      </c>
      <c r="N81" s="104">
        <f t="shared" si="5"/>
        <v>102805768</v>
      </c>
    </row>
    <row r="82" spans="1:14" x14ac:dyDescent="0.2">
      <c r="A82" s="111">
        <v>75</v>
      </c>
      <c r="B82" s="111" t="s">
        <v>180</v>
      </c>
      <c r="C82" s="104">
        <v>2556220</v>
      </c>
      <c r="D82" s="104">
        <v>0</v>
      </c>
      <c r="E82" s="104">
        <v>17782776</v>
      </c>
      <c r="F82" s="104">
        <v>0</v>
      </c>
      <c r="G82" s="104">
        <f t="shared" si="3"/>
        <v>20338996</v>
      </c>
      <c r="H82" s="104">
        <v>11626368</v>
      </c>
      <c r="I82" s="104">
        <v>0</v>
      </c>
      <c r="J82" s="104">
        <v>8712628</v>
      </c>
      <c r="K82" s="104">
        <v>0</v>
      </c>
      <c r="L82" s="104">
        <f t="shared" si="4"/>
        <v>20338996</v>
      </c>
      <c r="M82" s="104">
        <v>0</v>
      </c>
      <c r="N82" s="104">
        <f t="shared" si="5"/>
        <v>20338996</v>
      </c>
    </row>
    <row r="83" spans="1:14" x14ac:dyDescent="0.2">
      <c r="A83" s="111">
        <v>76</v>
      </c>
      <c r="B83" s="111" t="s">
        <v>98</v>
      </c>
      <c r="C83" s="104">
        <v>17026615</v>
      </c>
      <c r="D83" s="104">
        <v>0</v>
      </c>
      <c r="E83" s="104">
        <v>13888441</v>
      </c>
      <c r="F83" s="104">
        <v>0</v>
      </c>
      <c r="G83" s="104">
        <f t="shared" si="3"/>
        <v>30915056</v>
      </c>
      <c r="H83" s="104">
        <v>27954245</v>
      </c>
      <c r="I83" s="104">
        <v>0</v>
      </c>
      <c r="J83" s="104">
        <v>2960811</v>
      </c>
      <c r="K83" s="104">
        <v>0</v>
      </c>
      <c r="L83" s="104">
        <f t="shared" si="4"/>
        <v>30915056</v>
      </c>
      <c r="M83" s="104">
        <v>0</v>
      </c>
      <c r="N83" s="104">
        <f t="shared" si="5"/>
        <v>30915056</v>
      </c>
    </row>
    <row r="84" spans="1:14" x14ac:dyDescent="0.2">
      <c r="A84" s="111">
        <v>77</v>
      </c>
      <c r="B84" s="111" t="s">
        <v>99</v>
      </c>
      <c r="C84" s="104">
        <v>175159226</v>
      </c>
      <c r="D84" s="104">
        <v>0</v>
      </c>
      <c r="E84" s="104">
        <v>199497475</v>
      </c>
      <c r="F84" s="104">
        <v>0</v>
      </c>
      <c r="G84" s="104">
        <f t="shared" si="3"/>
        <v>374656701</v>
      </c>
      <c r="H84" s="104">
        <v>225332398</v>
      </c>
      <c r="I84" s="104">
        <v>0</v>
      </c>
      <c r="J84" s="104">
        <v>149324303</v>
      </c>
      <c r="K84" s="104">
        <v>0</v>
      </c>
      <c r="L84" s="104">
        <f t="shared" si="4"/>
        <v>374656701</v>
      </c>
      <c r="M84" s="104">
        <v>288685</v>
      </c>
      <c r="N84" s="104">
        <f t="shared" si="5"/>
        <v>374368016</v>
      </c>
    </row>
    <row r="85" spans="1:14" x14ac:dyDescent="0.2">
      <c r="A85" s="111">
        <v>78</v>
      </c>
      <c r="B85" s="111" t="s">
        <v>181</v>
      </c>
      <c r="C85" s="104">
        <v>72944234</v>
      </c>
      <c r="D85" s="104">
        <v>895000</v>
      </c>
      <c r="E85" s="104">
        <v>43749243</v>
      </c>
      <c r="F85" s="104">
        <v>0</v>
      </c>
      <c r="G85" s="104">
        <f t="shared" si="3"/>
        <v>117588477</v>
      </c>
      <c r="H85" s="104">
        <v>69358109</v>
      </c>
      <c r="I85" s="104">
        <v>0</v>
      </c>
      <c r="J85" s="104">
        <v>36647253</v>
      </c>
      <c r="K85" s="104">
        <v>11583115</v>
      </c>
      <c r="L85" s="104">
        <f t="shared" si="4"/>
        <v>117588477</v>
      </c>
      <c r="M85" s="104">
        <v>0</v>
      </c>
      <c r="N85" s="104">
        <f t="shared" si="5"/>
        <v>117588477</v>
      </c>
    </row>
    <row r="86" spans="1:14" x14ac:dyDescent="0.2">
      <c r="A86" s="111">
        <v>79</v>
      </c>
      <c r="B86" s="111" t="s">
        <v>182</v>
      </c>
      <c r="C86" s="104">
        <v>93972453</v>
      </c>
      <c r="D86" s="104">
        <v>0</v>
      </c>
      <c r="E86" s="104">
        <v>183131662</v>
      </c>
      <c r="F86" s="104">
        <v>0</v>
      </c>
      <c r="G86" s="104">
        <f t="shared" si="3"/>
        <v>277104115</v>
      </c>
      <c r="H86" s="104">
        <v>194657015</v>
      </c>
      <c r="I86" s="104">
        <v>0</v>
      </c>
      <c r="J86" s="104">
        <v>40562951</v>
      </c>
      <c r="K86" s="104">
        <v>41884149</v>
      </c>
      <c r="L86" s="104">
        <f t="shared" si="4"/>
        <v>277104115</v>
      </c>
      <c r="M86" s="104">
        <v>0</v>
      </c>
      <c r="N86" s="104">
        <f t="shared" si="5"/>
        <v>277104115</v>
      </c>
    </row>
    <row r="87" spans="1:14" x14ac:dyDescent="0.2">
      <c r="A87" s="111">
        <v>80</v>
      </c>
      <c r="B87" s="111" t="s">
        <v>183</v>
      </c>
      <c r="C87" s="104">
        <v>11404546</v>
      </c>
      <c r="D87" s="104">
        <v>684700</v>
      </c>
      <c r="E87" s="104">
        <v>54272193</v>
      </c>
      <c r="F87" s="104">
        <v>0</v>
      </c>
      <c r="G87" s="104">
        <f t="shared" si="3"/>
        <v>66361439</v>
      </c>
      <c r="H87" s="104">
        <v>53526392</v>
      </c>
      <c r="I87" s="104">
        <v>0</v>
      </c>
      <c r="J87" s="104">
        <v>12148799</v>
      </c>
      <c r="K87" s="104">
        <v>686248</v>
      </c>
      <c r="L87" s="104">
        <f t="shared" si="4"/>
        <v>66361439</v>
      </c>
      <c r="M87" s="104">
        <v>0</v>
      </c>
      <c r="N87" s="104">
        <f t="shared" si="5"/>
        <v>66361439</v>
      </c>
    </row>
    <row r="88" spans="1:14" x14ac:dyDescent="0.2">
      <c r="A88" s="111">
        <v>81</v>
      </c>
      <c r="B88" s="111" t="s">
        <v>184</v>
      </c>
      <c r="C88" s="104">
        <v>24440791</v>
      </c>
      <c r="D88" s="104">
        <v>0</v>
      </c>
      <c r="E88" s="104">
        <v>57232118</v>
      </c>
      <c r="F88" s="104">
        <v>261526</v>
      </c>
      <c r="G88" s="104">
        <f t="shared" si="3"/>
        <v>81934435</v>
      </c>
      <c r="H88" s="104">
        <v>42714868</v>
      </c>
      <c r="I88" s="104">
        <v>0</v>
      </c>
      <c r="J88" s="104">
        <v>19555243</v>
      </c>
      <c r="K88" s="104">
        <v>19664324</v>
      </c>
      <c r="L88" s="104">
        <f t="shared" si="4"/>
        <v>81934435</v>
      </c>
      <c r="M88" s="104">
        <v>0</v>
      </c>
      <c r="N88" s="104">
        <f t="shared" si="5"/>
        <v>81934435</v>
      </c>
    </row>
    <row r="89" spans="1:14" x14ac:dyDescent="0.2">
      <c r="A89" s="111">
        <v>82</v>
      </c>
      <c r="B89" s="111" t="s">
        <v>185</v>
      </c>
      <c r="C89" s="104">
        <v>40626295</v>
      </c>
      <c r="D89" s="104">
        <v>1258000</v>
      </c>
      <c r="E89" s="104">
        <v>87174781</v>
      </c>
      <c r="F89" s="104">
        <v>0</v>
      </c>
      <c r="G89" s="104">
        <f t="shared" si="3"/>
        <v>129059076</v>
      </c>
      <c r="H89" s="104">
        <v>86771015</v>
      </c>
      <c r="I89" s="104">
        <v>0</v>
      </c>
      <c r="J89" s="104">
        <v>41461623</v>
      </c>
      <c r="K89" s="104">
        <v>826438</v>
      </c>
      <c r="L89" s="104">
        <f t="shared" si="4"/>
        <v>129059076</v>
      </c>
      <c r="M89" s="104">
        <v>0</v>
      </c>
      <c r="N89" s="104">
        <f t="shared" si="5"/>
        <v>129059076</v>
      </c>
    </row>
    <row r="90" spans="1:14" x14ac:dyDescent="0.2">
      <c r="A90" s="111">
        <v>83</v>
      </c>
      <c r="B90" s="111" t="s">
        <v>186</v>
      </c>
      <c r="C90" s="104">
        <v>54098152</v>
      </c>
      <c r="D90" s="104">
        <v>0</v>
      </c>
      <c r="E90" s="104">
        <v>57248236</v>
      </c>
      <c r="F90" s="104">
        <v>0</v>
      </c>
      <c r="G90" s="104">
        <f t="shared" si="3"/>
        <v>111346388</v>
      </c>
      <c r="H90" s="104">
        <v>45358177</v>
      </c>
      <c r="I90" s="104">
        <v>0</v>
      </c>
      <c r="J90" s="104">
        <v>55891486</v>
      </c>
      <c r="K90" s="104">
        <v>10096725</v>
      </c>
      <c r="L90" s="104">
        <f t="shared" si="4"/>
        <v>111346388</v>
      </c>
      <c r="M90" s="104">
        <v>0</v>
      </c>
      <c r="N90" s="104">
        <f t="shared" si="5"/>
        <v>111346388</v>
      </c>
    </row>
    <row r="91" spans="1:14" x14ac:dyDescent="0.2">
      <c r="A91" s="111">
        <v>84</v>
      </c>
      <c r="B91" s="111" t="s">
        <v>187</v>
      </c>
      <c r="C91" s="104">
        <v>49598135</v>
      </c>
      <c r="D91" s="104">
        <v>4875000</v>
      </c>
      <c r="E91" s="104">
        <v>41204434</v>
      </c>
      <c r="F91" s="104">
        <v>0</v>
      </c>
      <c r="G91" s="104">
        <f t="shared" si="3"/>
        <v>95677569</v>
      </c>
      <c r="H91" s="104">
        <v>39238416</v>
      </c>
      <c r="I91" s="104">
        <v>0</v>
      </c>
      <c r="J91" s="104">
        <v>22842693</v>
      </c>
      <c r="K91" s="104">
        <v>33596460</v>
      </c>
      <c r="L91" s="104">
        <f t="shared" si="4"/>
        <v>95677569</v>
      </c>
      <c r="M91" s="104">
        <v>0</v>
      </c>
      <c r="N91" s="104">
        <f t="shared" si="5"/>
        <v>95677569</v>
      </c>
    </row>
    <row r="92" spans="1:14" x14ac:dyDescent="0.2">
      <c r="A92" s="111">
        <v>85</v>
      </c>
      <c r="B92" s="111" t="s">
        <v>188</v>
      </c>
      <c r="C92" s="104">
        <v>418283801</v>
      </c>
      <c r="D92" s="104">
        <v>0</v>
      </c>
      <c r="E92" s="104">
        <v>445496940</v>
      </c>
      <c r="F92" s="104">
        <v>0</v>
      </c>
      <c r="G92" s="104">
        <f t="shared" si="3"/>
        <v>863780741</v>
      </c>
      <c r="H92" s="104">
        <v>525226789</v>
      </c>
      <c r="I92" s="104">
        <v>49600000</v>
      </c>
      <c r="J92" s="104">
        <v>154195779</v>
      </c>
      <c r="K92" s="104">
        <v>134758173</v>
      </c>
      <c r="L92" s="104">
        <f t="shared" si="4"/>
        <v>863780741</v>
      </c>
      <c r="M92" s="104">
        <v>4059334</v>
      </c>
      <c r="N92" s="104">
        <f t="shared" si="5"/>
        <v>859721407</v>
      </c>
    </row>
    <row r="93" spans="1:14" x14ac:dyDescent="0.2">
      <c r="A93" s="111">
        <v>86</v>
      </c>
      <c r="B93" s="111" t="s">
        <v>189</v>
      </c>
      <c r="C93" s="104">
        <v>457984469</v>
      </c>
      <c r="D93" s="104">
        <v>1330739</v>
      </c>
      <c r="E93" s="104">
        <v>500563579</v>
      </c>
      <c r="F93" s="104">
        <v>0</v>
      </c>
      <c r="G93" s="104">
        <f t="shared" si="3"/>
        <v>959878787</v>
      </c>
      <c r="H93" s="104">
        <v>626057699</v>
      </c>
      <c r="I93" s="104">
        <v>0</v>
      </c>
      <c r="J93" s="104">
        <v>217047662</v>
      </c>
      <c r="K93" s="104">
        <v>116773426</v>
      </c>
      <c r="L93" s="104">
        <f t="shared" si="4"/>
        <v>959878787</v>
      </c>
      <c r="M93" s="104">
        <v>0</v>
      </c>
      <c r="N93" s="104">
        <f t="shared" si="5"/>
        <v>959878787</v>
      </c>
    </row>
    <row r="94" spans="1:14" x14ac:dyDescent="0.2">
      <c r="A94" s="111">
        <v>87</v>
      </c>
      <c r="B94" s="111" t="s">
        <v>190</v>
      </c>
      <c r="C94" s="104">
        <v>17925005</v>
      </c>
      <c r="D94" s="104">
        <v>0</v>
      </c>
      <c r="E94" s="104">
        <v>18022788</v>
      </c>
      <c r="F94" s="104">
        <v>0</v>
      </c>
      <c r="G94" s="104">
        <f t="shared" si="3"/>
        <v>35947793</v>
      </c>
      <c r="H94" s="104">
        <v>17467702</v>
      </c>
      <c r="I94" s="104">
        <v>0</v>
      </c>
      <c r="J94" s="104">
        <v>18480091</v>
      </c>
      <c r="K94" s="104">
        <v>0</v>
      </c>
      <c r="L94" s="104">
        <f t="shared" si="4"/>
        <v>35947793</v>
      </c>
      <c r="M94" s="104">
        <v>0</v>
      </c>
      <c r="N94" s="104">
        <f t="shared" si="5"/>
        <v>35947793</v>
      </c>
    </row>
    <row r="95" spans="1:14" x14ac:dyDescent="0.2">
      <c r="A95" s="111">
        <v>88</v>
      </c>
      <c r="B95" s="111" t="s">
        <v>191</v>
      </c>
      <c r="C95" s="104">
        <v>8559659</v>
      </c>
      <c r="D95" s="104">
        <v>7102820</v>
      </c>
      <c r="E95" s="104">
        <v>20910358</v>
      </c>
      <c r="F95" s="104">
        <v>0</v>
      </c>
      <c r="G95" s="104">
        <f t="shared" si="3"/>
        <v>36572837</v>
      </c>
      <c r="H95" s="104">
        <v>31618594</v>
      </c>
      <c r="I95" s="104">
        <v>0</v>
      </c>
      <c r="J95" s="104">
        <v>4954243</v>
      </c>
      <c r="K95" s="104">
        <v>0</v>
      </c>
      <c r="L95" s="104">
        <f t="shared" si="4"/>
        <v>36572837</v>
      </c>
      <c r="M95" s="104">
        <v>0</v>
      </c>
      <c r="N95" s="104">
        <f t="shared" si="5"/>
        <v>36572837</v>
      </c>
    </row>
    <row r="96" spans="1:14" x14ac:dyDescent="0.2">
      <c r="A96" s="111">
        <v>89</v>
      </c>
      <c r="B96" s="111" t="s">
        <v>192</v>
      </c>
      <c r="C96" s="104">
        <v>18271097</v>
      </c>
      <c r="D96" s="104">
        <v>300000</v>
      </c>
      <c r="E96" s="104">
        <v>119743435</v>
      </c>
      <c r="F96" s="104">
        <v>0</v>
      </c>
      <c r="G96" s="104">
        <f t="shared" si="3"/>
        <v>138314532</v>
      </c>
      <c r="H96" s="104">
        <v>63843235</v>
      </c>
      <c r="I96" s="104">
        <v>0</v>
      </c>
      <c r="J96" s="104">
        <v>37332778</v>
      </c>
      <c r="K96" s="104">
        <v>37138519</v>
      </c>
      <c r="L96" s="104">
        <f t="shared" si="4"/>
        <v>138314532</v>
      </c>
      <c r="M96" s="104">
        <v>0</v>
      </c>
      <c r="N96" s="104">
        <f t="shared" si="5"/>
        <v>138314532</v>
      </c>
    </row>
    <row r="97" spans="1:14" x14ac:dyDescent="0.2">
      <c r="A97" s="111">
        <v>90</v>
      </c>
      <c r="B97" s="111" t="s">
        <v>193</v>
      </c>
      <c r="C97" s="112">
        <v>150579622</v>
      </c>
      <c r="D97" s="112">
        <v>0</v>
      </c>
      <c r="E97" s="112">
        <v>64422113</v>
      </c>
      <c r="F97" s="112">
        <v>0</v>
      </c>
      <c r="G97" s="112">
        <f t="shared" si="3"/>
        <v>215001735</v>
      </c>
      <c r="H97" s="112">
        <v>196810453</v>
      </c>
      <c r="I97" s="112">
        <v>5810000</v>
      </c>
      <c r="J97" s="112">
        <v>12381282</v>
      </c>
      <c r="K97" s="112">
        <v>0</v>
      </c>
      <c r="L97" s="112">
        <f t="shared" si="4"/>
        <v>215001735</v>
      </c>
      <c r="M97" s="112">
        <v>0</v>
      </c>
      <c r="N97" s="112">
        <f t="shared" si="5"/>
        <v>215001735</v>
      </c>
    </row>
    <row r="98" spans="1:14" x14ac:dyDescent="0.2">
      <c r="A98" s="111">
        <v>91</v>
      </c>
      <c r="B98" s="111" t="s">
        <v>194</v>
      </c>
      <c r="C98" s="104">
        <v>16035987</v>
      </c>
      <c r="D98" s="104">
        <v>1503021</v>
      </c>
      <c r="E98" s="104">
        <v>113213908</v>
      </c>
      <c r="F98" s="104">
        <v>0</v>
      </c>
      <c r="G98" s="104">
        <f t="shared" si="3"/>
        <v>130752916</v>
      </c>
      <c r="H98" s="104">
        <v>97954628</v>
      </c>
      <c r="I98" s="104">
        <v>0</v>
      </c>
      <c r="J98" s="104">
        <v>30110733</v>
      </c>
      <c r="K98" s="104">
        <v>2687555</v>
      </c>
      <c r="L98" s="104">
        <f t="shared" si="4"/>
        <v>130752916</v>
      </c>
      <c r="M98" s="104">
        <v>0</v>
      </c>
      <c r="N98" s="104">
        <f t="shared" si="5"/>
        <v>130752916</v>
      </c>
    </row>
    <row r="99" spans="1:14" x14ac:dyDescent="0.2">
      <c r="A99" s="111">
        <v>92</v>
      </c>
      <c r="B99" s="111" t="s">
        <v>195</v>
      </c>
      <c r="C99" s="104">
        <v>22862830</v>
      </c>
      <c r="D99" s="104">
        <v>407746</v>
      </c>
      <c r="E99" s="104">
        <v>23743541</v>
      </c>
      <c r="F99" s="104">
        <v>0</v>
      </c>
      <c r="G99" s="104">
        <f t="shared" si="3"/>
        <v>47014117</v>
      </c>
      <c r="H99" s="104">
        <v>21137193</v>
      </c>
      <c r="I99" s="104">
        <v>0</v>
      </c>
      <c r="J99" s="104">
        <v>12799901</v>
      </c>
      <c r="K99" s="104">
        <v>13077023</v>
      </c>
      <c r="L99" s="104">
        <f t="shared" si="4"/>
        <v>47014117</v>
      </c>
      <c r="M99" s="104">
        <v>0</v>
      </c>
      <c r="N99" s="104">
        <f t="shared" si="5"/>
        <v>47014117</v>
      </c>
    </row>
    <row r="100" spans="1:14" x14ac:dyDescent="0.2">
      <c r="A100" s="111">
        <v>93</v>
      </c>
      <c r="B100" s="111" t="s">
        <v>196</v>
      </c>
      <c r="C100" s="104">
        <v>78406065</v>
      </c>
      <c r="D100" s="104">
        <v>0</v>
      </c>
      <c r="E100" s="104">
        <v>101368770</v>
      </c>
      <c r="F100" s="104">
        <v>0</v>
      </c>
      <c r="G100" s="104">
        <f t="shared" si="3"/>
        <v>179774835</v>
      </c>
      <c r="H100" s="104">
        <v>59131126</v>
      </c>
      <c r="I100" s="104">
        <v>0</v>
      </c>
      <c r="J100" s="104">
        <v>120643709</v>
      </c>
      <c r="K100" s="104">
        <v>0</v>
      </c>
      <c r="L100" s="104">
        <f t="shared" si="4"/>
        <v>179774835</v>
      </c>
      <c r="M100" s="104">
        <v>0</v>
      </c>
      <c r="N100" s="104">
        <f t="shared" si="5"/>
        <v>179774835</v>
      </c>
    </row>
    <row r="101" spans="1:14" x14ac:dyDescent="0.2">
      <c r="A101" s="111">
        <v>94</v>
      </c>
      <c r="B101" s="111" t="s">
        <v>197</v>
      </c>
      <c r="C101" s="104">
        <v>62474322</v>
      </c>
      <c r="D101" s="104">
        <v>0</v>
      </c>
      <c r="E101" s="104">
        <v>44538636</v>
      </c>
      <c r="F101" s="104">
        <v>0</v>
      </c>
      <c r="G101" s="104">
        <f t="shared" si="3"/>
        <v>107012958</v>
      </c>
      <c r="H101" s="104">
        <v>39941041</v>
      </c>
      <c r="I101" s="104">
        <v>0</v>
      </c>
      <c r="J101" s="104">
        <v>41563888</v>
      </c>
      <c r="K101" s="104">
        <v>25508029</v>
      </c>
      <c r="L101" s="104">
        <f t="shared" si="4"/>
        <v>107012958</v>
      </c>
      <c r="M101" s="104">
        <v>0</v>
      </c>
      <c r="N101" s="104">
        <f t="shared" si="5"/>
        <v>107012958</v>
      </c>
    </row>
    <row r="102" spans="1:14" x14ac:dyDescent="0.2">
      <c r="A102" s="108">
        <v>95</v>
      </c>
      <c r="B102" s="111" t="s">
        <v>198</v>
      </c>
      <c r="C102" s="107">
        <v>144702655</v>
      </c>
      <c r="D102" s="107">
        <v>0</v>
      </c>
      <c r="E102" s="107">
        <v>162910510</v>
      </c>
      <c r="F102" s="107">
        <v>0</v>
      </c>
      <c r="G102" s="107">
        <f t="shared" si="3"/>
        <v>307613165</v>
      </c>
      <c r="H102" s="107">
        <v>191978323</v>
      </c>
      <c r="I102" s="107">
        <v>12523089</v>
      </c>
      <c r="J102" s="107">
        <v>66175355</v>
      </c>
      <c r="K102" s="107">
        <v>36936398</v>
      </c>
      <c r="L102" s="107">
        <f t="shared" si="4"/>
        <v>307613165</v>
      </c>
      <c r="M102" s="107">
        <v>0</v>
      </c>
      <c r="N102" s="107">
        <f t="shared" si="5"/>
        <v>307613165</v>
      </c>
    </row>
    <row r="103" spans="1:14" x14ac:dyDescent="0.2">
      <c r="A103" s="108">
        <f>A102</f>
        <v>95</v>
      </c>
      <c r="B103" s="109" t="s">
        <v>107</v>
      </c>
      <c r="C103" s="110">
        <f t="shared" ref="C103:N103" si="6">SUM(C8:C102)</f>
        <v>14187286705</v>
      </c>
      <c r="D103" s="110">
        <f t="shared" si="6"/>
        <v>70714673</v>
      </c>
      <c r="E103" s="110">
        <f t="shared" si="6"/>
        <v>18892389055</v>
      </c>
      <c r="F103" s="110">
        <f t="shared" si="6"/>
        <v>261526</v>
      </c>
      <c r="G103" s="110">
        <f t="shared" si="6"/>
        <v>33150651959</v>
      </c>
      <c r="H103" s="110">
        <f t="shared" si="6"/>
        <v>19232631729</v>
      </c>
      <c r="I103" s="110">
        <f t="shared" si="6"/>
        <v>633129886</v>
      </c>
      <c r="J103" s="110">
        <f t="shared" si="6"/>
        <v>10742705146</v>
      </c>
      <c r="K103" s="110">
        <f t="shared" si="6"/>
        <v>2542185198</v>
      </c>
      <c r="L103" s="110">
        <f t="shared" si="6"/>
        <v>33150651959</v>
      </c>
      <c r="M103" s="110">
        <f t="shared" si="6"/>
        <v>211740283</v>
      </c>
      <c r="N103" s="110">
        <f t="shared" si="6"/>
        <v>32938911676</v>
      </c>
    </row>
    <row r="104" spans="1:14" x14ac:dyDescent="0.2">
      <c r="A104" s="91"/>
      <c r="B104" s="91"/>
      <c r="C104" s="91"/>
      <c r="D104" s="91"/>
      <c r="E104" s="91"/>
      <c r="F104" s="91"/>
      <c r="G104" s="91"/>
      <c r="H104" s="91"/>
      <c r="I104" s="91"/>
      <c r="J104" s="91"/>
      <c r="K104" s="91"/>
      <c r="L104" s="91"/>
      <c r="M104" s="91"/>
      <c r="N104" s="91"/>
    </row>
  </sheetData>
  <printOptions gridLines="1"/>
  <pageMargins left="0.75" right="0.75" top="0.25" bottom="0.25" header="0.3" footer="0.3"/>
  <pageSetup paperSize="5" fitToHeight="0"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sheetViews>
  <sheetFormatPr defaultRowHeight="11.25" x14ac:dyDescent="0.2"/>
  <cols>
    <col min="1" max="1" width="4.5" style="93" bestFit="1" customWidth="1"/>
    <col min="2" max="2" width="13.5" style="93" bestFit="1" customWidth="1"/>
    <col min="3" max="3" width="16.5" style="93" bestFit="1" customWidth="1"/>
    <col min="4" max="4" width="11.83203125" style="93" customWidth="1"/>
    <col min="5" max="5" width="13.6640625" style="93" bestFit="1" customWidth="1"/>
    <col min="6" max="6" width="13.5" style="93" customWidth="1"/>
    <col min="7" max="7" width="13.83203125" style="93" bestFit="1" customWidth="1"/>
    <col min="8" max="8" width="12.83203125" style="93" bestFit="1" customWidth="1"/>
    <col min="9" max="9" width="11.5" style="93" bestFit="1" customWidth="1"/>
    <col min="10" max="12" width="13.6640625" style="93" bestFit="1" customWidth="1"/>
    <col min="13" max="13" width="12.5" style="93" bestFit="1" customWidth="1"/>
    <col min="14" max="14" width="13.83203125" style="93" bestFit="1" customWidth="1"/>
    <col min="15" max="16384" width="9.33203125" style="93"/>
  </cols>
  <sheetData>
    <row r="1" spans="1:14" ht="12" x14ac:dyDescent="0.2">
      <c r="A1" s="90" t="s">
        <v>46</v>
      </c>
      <c r="B1" s="91"/>
      <c r="C1" s="92"/>
      <c r="D1" s="92"/>
      <c r="E1" s="92"/>
      <c r="F1" s="92"/>
      <c r="G1" s="92"/>
      <c r="H1" s="92"/>
      <c r="I1" s="92"/>
      <c r="J1" s="92"/>
      <c r="K1" s="92"/>
      <c r="L1" s="92"/>
      <c r="M1" s="92"/>
      <c r="N1" s="92"/>
    </row>
    <row r="2" spans="1:14" ht="12" x14ac:dyDescent="0.2">
      <c r="A2" s="94" t="s">
        <v>396</v>
      </c>
      <c r="B2" s="91"/>
      <c r="C2" s="92"/>
      <c r="D2" s="92"/>
      <c r="E2" s="92"/>
      <c r="F2" s="92"/>
      <c r="G2" s="92"/>
      <c r="H2" s="92"/>
      <c r="I2" s="92"/>
      <c r="J2" s="92"/>
      <c r="K2" s="92"/>
      <c r="L2" s="92"/>
      <c r="M2" s="92"/>
      <c r="N2" s="92"/>
    </row>
    <row r="3" spans="1:14" ht="12" x14ac:dyDescent="0.2">
      <c r="A3" s="95" t="s">
        <v>48</v>
      </c>
      <c r="B3" s="91"/>
      <c r="C3" s="92"/>
      <c r="D3" s="92"/>
      <c r="E3" s="92"/>
      <c r="F3" s="92"/>
      <c r="G3" s="92"/>
      <c r="H3" s="92"/>
      <c r="I3" s="92"/>
      <c r="J3" s="92"/>
      <c r="K3" s="92"/>
      <c r="L3" s="92"/>
      <c r="M3" s="92"/>
      <c r="N3" s="92"/>
    </row>
    <row r="4" spans="1:14" ht="12" x14ac:dyDescent="0.2">
      <c r="A4" s="95"/>
      <c r="B4" s="91"/>
      <c r="C4" s="92"/>
      <c r="D4" s="92"/>
      <c r="E4" s="92"/>
      <c r="F4" s="92"/>
      <c r="G4" s="92"/>
      <c r="H4" s="92"/>
      <c r="I4" s="92"/>
      <c r="J4" s="92"/>
      <c r="K4" s="92"/>
      <c r="L4" s="92"/>
      <c r="M4" s="92"/>
      <c r="N4" s="92"/>
    </row>
    <row r="5" spans="1:14" ht="12" x14ac:dyDescent="0.2">
      <c r="A5" s="96"/>
      <c r="B5" s="91"/>
      <c r="C5" s="92"/>
      <c r="D5" s="92"/>
      <c r="E5" s="92"/>
      <c r="F5" s="92"/>
      <c r="G5" s="92"/>
      <c r="H5" s="92"/>
      <c r="I5" s="92"/>
      <c r="J5" s="92"/>
      <c r="K5" s="92"/>
      <c r="L5" s="92"/>
      <c r="M5" s="92"/>
      <c r="N5" s="92"/>
    </row>
    <row r="6" spans="1:14" ht="22.5" x14ac:dyDescent="0.2">
      <c r="A6" s="91"/>
      <c r="B6" s="91"/>
      <c r="C6" s="97" t="s">
        <v>397</v>
      </c>
      <c r="D6" s="97"/>
      <c r="E6" s="97"/>
      <c r="F6" s="97"/>
      <c r="G6" s="98"/>
      <c r="H6" s="97" t="s">
        <v>398</v>
      </c>
      <c r="I6" s="97"/>
      <c r="J6" s="97"/>
      <c r="K6" s="97"/>
      <c r="L6" s="98"/>
      <c r="M6" s="91"/>
      <c r="N6" s="99" t="s">
        <v>399</v>
      </c>
    </row>
    <row r="7" spans="1:14" s="102" customFormat="1" ht="33.75" x14ac:dyDescent="0.2">
      <c r="A7" s="100" t="s">
        <v>55</v>
      </c>
      <c r="B7" s="100" t="s">
        <v>57</v>
      </c>
      <c r="C7" s="101" t="s">
        <v>400</v>
      </c>
      <c r="D7" s="101" t="s">
        <v>401</v>
      </c>
      <c r="E7" s="101" t="s">
        <v>402</v>
      </c>
      <c r="F7" s="101" t="s">
        <v>403</v>
      </c>
      <c r="G7" s="101" t="s">
        <v>372</v>
      </c>
      <c r="H7" s="101" t="s">
        <v>358</v>
      </c>
      <c r="I7" s="101" t="s">
        <v>404</v>
      </c>
      <c r="J7" s="101" t="s">
        <v>405</v>
      </c>
      <c r="K7" s="101" t="s">
        <v>406</v>
      </c>
      <c r="L7" s="101" t="s">
        <v>372</v>
      </c>
      <c r="M7" s="101" t="s">
        <v>407</v>
      </c>
      <c r="N7" s="101" t="s">
        <v>408</v>
      </c>
    </row>
    <row r="8" spans="1:14" x14ac:dyDescent="0.2">
      <c r="A8" s="91">
        <v>1</v>
      </c>
      <c r="B8" s="91" t="s">
        <v>199</v>
      </c>
      <c r="C8" s="103">
        <v>11339552</v>
      </c>
      <c r="D8" s="103">
        <v>0</v>
      </c>
      <c r="E8" s="103">
        <v>4626902</v>
      </c>
      <c r="F8" s="103">
        <v>0</v>
      </c>
      <c r="G8" s="103">
        <f t="shared" ref="G8:G45" si="0">(C8+D8+E8+F8)</f>
        <v>15966454</v>
      </c>
      <c r="H8" s="103">
        <v>0</v>
      </c>
      <c r="I8" s="103">
        <v>0</v>
      </c>
      <c r="J8" s="103">
        <v>7002140</v>
      </c>
      <c r="K8" s="103">
        <v>8964314</v>
      </c>
      <c r="L8" s="103">
        <f t="shared" ref="L8:L45" si="1">(H8+I8+J8+K8)</f>
        <v>15966454</v>
      </c>
      <c r="M8" s="103">
        <v>0</v>
      </c>
      <c r="N8" s="103">
        <f t="shared" ref="N8:N45" si="2">(G8-M8)</f>
        <v>15966454</v>
      </c>
    </row>
    <row r="9" spans="1:14" x14ac:dyDescent="0.2">
      <c r="A9" s="91">
        <v>2</v>
      </c>
      <c r="B9" s="91" t="s">
        <v>200</v>
      </c>
      <c r="C9" s="104">
        <v>0</v>
      </c>
      <c r="D9" s="104">
        <v>0</v>
      </c>
      <c r="E9" s="104">
        <v>1691994</v>
      </c>
      <c r="F9" s="104">
        <v>0</v>
      </c>
      <c r="G9" s="104">
        <f t="shared" si="0"/>
        <v>1691994</v>
      </c>
      <c r="H9" s="104">
        <v>0</v>
      </c>
      <c r="I9" s="104">
        <v>0</v>
      </c>
      <c r="J9" s="104">
        <v>1691994</v>
      </c>
      <c r="K9" s="104">
        <v>0</v>
      </c>
      <c r="L9" s="104">
        <f t="shared" si="1"/>
        <v>1691994</v>
      </c>
      <c r="M9" s="104">
        <v>0</v>
      </c>
      <c r="N9" s="104">
        <f t="shared" si="2"/>
        <v>1691994</v>
      </c>
    </row>
    <row r="10" spans="1:14" x14ac:dyDescent="0.2">
      <c r="A10" s="91">
        <v>3</v>
      </c>
      <c r="B10" s="91" t="s">
        <v>117</v>
      </c>
      <c r="C10" s="104">
        <v>9759469</v>
      </c>
      <c r="D10" s="104">
        <v>0</v>
      </c>
      <c r="E10" s="104">
        <v>21653616</v>
      </c>
      <c r="F10" s="104">
        <v>0</v>
      </c>
      <c r="G10" s="104">
        <f t="shared" si="0"/>
        <v>31413085</v>
      </c>
      <c r="H10" s="104">
        <v>0</v>
      </c>
      <c r="I10" s="104">
        <v>0</v>
      </c>
      <c r="J10" s="104">
        <v>16347157</v>
      </c>
      <c r="K10" s="104">
        <v>15065928</v>
      </c>
      <c r="L10" s="104">
        <f t="shared" si="1"/>
        <v>31413085</v>
      </c>
      <c r="M10" s="104">
        <v>0</v>
      </c>
      <c r="N10" s="104">
        <f t="shared" si="2"/>
        <v>31413085</v>
      </c>
    </row>
    <row r="11" spans="1:14" x14ac:dyDescent="0.2">
      <c r="A11" s="91">
        <v>4</v>
      </c>
      <c r="B11" s="91" t="s">
        <v>201</v>
      </c>
      <c r="C11" s="104">
        <v>11718205</v>
      </c>
      <c r="D11" s="104">
        <v>0</v>
      </c>
      <c r="E11" s="104">
        <v>776609</v>
      </c>
      <c r="F11" s="104">
        <v>0</v>
      </c>
      <c r="G11" s="104">
        <f t="shared" si="0"/>
        <v>12494814</v>
      </c>
      <c r="H11" s="104">
        <v>0</v>
      </c>
      <c r="I11" s="104">
        <v>0</v>
      </c>
      <c r="J11" s="104">
        <v>2624249</v>
      </c>
      <c r="K11" s="104">
        <v>9870565</v>
      </c>
      <c r="L11" s="104">
        <f t="shared" si="1"/>
        <v>12494814</v>
      </c>
      <c r="M11" s="104">
        <v>0</v>
      </c>
      <c r="N11" s="104">
        <f t="shared" si="2"/>
        <v>12494814</v>
      </c>
    </row>
    <row r="12" spans="1:14" x14ac:dyDescent="0.2">
      <c r="A12" s="91">
        <v>5</v>
      </c>
      <c r="B12" s="91" t="s">
        <v>202</v>
      </c>
      <c r="C12" s="104">
        <v>14212513</v>
      </c>
      <c r="D12" s="104">
        <v>0</v>
      </c>
      <c r="E12" s="104">
        <v>4685623</v>
      </c>
      <c r="F12" s="104">
        <v>0</v>
      </c>
      <c r="G12" s="104">
        <f t="shared" si="0"/>
        <v>18898136</v>
      </c>
      <c r="H12" s="104">
        <v>0</v>
      </c>
      <c r="I12" s="104">
        <v>0</v>
      </c>
      <c r="J12" s="104">
        <v>3479481</v>
      </c>
      <c r="K12" s="104">
        <v>15418655</v>
      </c>
      <c r="L12" s="104">
        <f t="shared" si="1"/>
        <v>18898136</v>
      </c>
      <c r="M12" s="104">
        <v>0</v>
      </c>
      <c r="N12" s="104">
        <f t="shared" si="2"/>
        <v>18898136</v>
      </c>
    </row>
    <row r="13" spans="1:14" x14ac:dyDescent="0.2">
      <c r="A13" s="91">
        <v>6</v>
      </c>
      <c r="B13" s="91" t="s">
        <v>203</v>
      </c>
      <c r="C13" s="104">
        <v>25673839</v>
      </c>
      <c r="D13" s="104">
        <v>0</v>
      </c>
      <c r="E13" s="104">
        <v>22813378</v>
      </c>
      <c r="F13" s="104">
        <v>0</v>
      </c>
      <c r="G13" s="104">
        <f t="shared" si="0"/>
        <v>48487217</v>
      </c>
      <c r="H13" s="104">
        <v>0</v>
      </c>
      <c r="I13" s="104">
        <v>0</v>
      </c>
      <c r="J13" s="104">
        <v>38818924</v>
      </c>
      <c r="K13" s="104">
        <v>9668293</v>
      </c>
      <c r="L13" s="104">
        <f t="shared" si="1"/>
        <v>48487217</v>
      </c>
      <c r="M13" s="104">
        <v>0</v>
      </c>
      <c r="N13" s="104">
        <f t="shared" si="2"/>
        <v>48487217</v>
      </c>
    </row>
    <row r="14" spans="1:14" x14ac:dyDescent="0.2">
      <c r="A14" s="91">
        <v>7</v>
      </c>
      <c r="B14" s="91" t="s">
        <v>204</v>
      </c>
      <c r="C14" s="104">
        <v>10556443</v>
      </c>
      <c r="D14" s="104">
        <v>0</v>
      </c>
      <c r="E14" s="104">
        <v>366720</v>
      </c>
      <c r="F14" s="104">
        <v>0</v>
      </c>
      <c r="G14" s="104">
        <f t="shared" si="0"/>
        <v>10923163</v>
      </c>
      <c r="H14" s="104">
        <v>0</v>
      </c>
      <c r="I14" s="104">
        <v>0</v>
      </c>
      <c r="J14" s="104">
        <v>809011</v>
      </c>
      <c r="K14" s="104">
        <v>10114152</v>
      </c>
      <c r="L14" s="104">
        <f t="shared" si="1"/>
        <v>10923163</v>
      </c>
      <c r="M14" s="104">
        <v>0</v>
      </c>
      <c r="N14" s="104">
        <f t="shared" si="2"/>
        <v>10923163</v>
      </c>
    </row>
    <row r="15" spans="1:14" x14ac:dyDescent="0.2">
      <c r="A15" s="91">
        <v>8</v>
      </c>
      <c r="B15" s="91" t="s">
        <v>205</v>
      </c>
      <c r="C15" s="104">
        <v>5067328</v>
      </c>
      <c r="D15" s="104">
        <v>0</v>
      </c>
      <c r="E15" s="104">
        <v>1940901</v>
      </c>
      <c r="F15" s="104">
        <v>0</v>
      </c>
      <c r="G15" s="104">
        <f t="shared" si="0"/>
        <v>7008229</v>
      </c>
      <c r="H15" s="104">
        <v>0</v>
      </c>
      <c r="I15" s="104">
        <v>0</v>
      </c>
      <c r="J15" s="104">
        <v>4365676</v>
      </c>
      <c r="K15" s="104">
        <v>2642553</v>
      </c>
      <c r="L15" s="104">
        <f t="shared" si="1"/>
        <v>7008229</v>
      </c>
      <c r="M15" s="104">
        <v>0</v>
      </c>
      <c r="N15" s="104">
        <f t="shared" si="2"/>
        <v>7008229</v>
      </c>
    </row>
    <row r="16" spans="1:14" x14ac:dyDescent="0.2">
      <c r="A16" s="91">
        <v>9</v>
      </c>
      <c r="B16" s="91" t="s">
        <v>206</v>
      </c>
      <c r="C16" s="104">
        <v>0</v>
      </c>
      <c r="D16" s="104">
        <v>0</v>
      </c>
      <c r="E16" s="104">
        <v>4491280</v>
      </c>
      <c r="F16" s="104">
        <v>0</v>
      </c>
      <c r="G16" s="104">
        <f t="shared" si="0"/>
        <v>4491280</v>
      </c>
      <c r="H16" s="104">
        <v>0</v>
      </c>
      <c r="I16" s="104">
        <v>0</v>
      </c>
      <c r="J16" s="104">
        <v>3503776</v>
      </c>
      <c r="K16" s="104">
        <v>987504</v>
      </c>
      <c r="L16" s="104">
        <f t="shared" si="1"/>
        <v>4491280</v>
      </c>
      <c r="M16" s="104">
        <v>0</v>
      </c>
      <c r="N16" s="104">
        <f t="shared" si="2"/>
        <v>4491280</v>
      </c>
    </row>
    <row r="17" spans="1:14" x14ac:dyDescent="0.2">
      <c r="A17" s="91">
        <v>10</v>
      </c>
      <c r="B17" s="91" t="s">
        <v>207</v>
      </c>
      <c r="C17" s="104">
        <v>15993692</v>
      </c>
      <c r="D17" s="104">
        <v>0</v>
      </c>
      <c r="E17" s="104">
        <v>699345</v>
      </c>
      <c r="F17" s="104">
        <v>0</v>
      </c>
      <c r="G17" s="104">
        <f t="shared" si="0"/>
        <v>16693037</v>
      </c>
      <c r="H17" s="104">
        <v>0</v>
      </c>
      <c r="I17" s="104">
        <v>0</v>
      </c>
      <c r="J17" s="104">
        <v>640186</v>
      </c>
      <c r="K17" s="104">
        <v>16052851</v>
      </c>
      <c r="L17" s="104">
        <f t="shared" si="1"/>
        <v>16693037</v>
      </c>
      <c r="M17" s="104">
        <v>0</v>
      </c>
      <c r="N17" s="104">
        <f t="shared" si="2"/>
        <v>16693037</v>
      </c>
    </row>
    <row r="18" spans="1:14" x14ac:dyDescent="0.2">
      <c r="A18" s="91">
        <v>11</v>
      </c>
      <c r="B18" s="91" t="s">
        <v>208</v>
      </c>
      <c r="C18" s="104">
        <v>19360672</v>
      </c>
      <c r="D18" s="104">
        <v>0</v>
      </c>
      <c r="E18" s="104">
        <v>13682309</v>
      </c>
      <c r="F18" s="104">
        <v>0</v>
      </c>
      <c r="G18" s="104">
        <f t="shared" si="0"/>
        <v>33042981</v>
      </c>
      <c r="H18" s="104">
        <v>0</v>
      </c>
      <c r="I18" s="104">
        <v>2763580</v>
      </c>
      <c r="J18" s="104">
        <v>11899944</v>
      </c>
      <c r="K18" s="104">
        <v>18379457</v>
      </c>
      <c r="L18" s="104">
        <f t="shared" si="1"/>
        <v>33042981</v>
      </c>
      <c r="M18" s="104">
        <v>0</v>
      </c>
      <c r="N18" s="104">
        <f t="shared" si="2"/>
        <v>33042981</v>
      </c>
    </row>
    <row r="19" spans="1:14" x14ac:dyDescent="0.2">
      <c r="A19" s="91">
        <v>12</v>
      </c>
      <c r="B19" s="93" t="s">
        <v>209</v>
      </c>
      <c r="C19" s="104">
        <v>4951846</v>
      </c>
      <c r="D19" s="104">
        <v>0</v>
      </c>
      <c r="E19" s="104">
        <v>2908366</v>
      </c>
      <c r="F19" s="104">
        <v>0</v>
      </c>
      <c r="G19" s="104">
        <f t="shared" si="0"/>
        <v>7860212</v>
      </c>
      <c r="H19" s="104">
        <v>0</v>
      </c>
      <c r="I19" s="104">
        <v>0</v>
      </c>
      <c r="J19" s="104">
        <v>1801195</v>
      </c>
      <c r="K19" s="104">
        <v>6059017</v>
      </c>
      <c r="L19" s="104">
        <f t="shared" si="1"/>
        <v>7860212</v>
      </c>
      <c r="M19" s="104">
        <v>0</v>
      </c>
      <c r="N19" s="104">
        <f t="shared" si="2"/>
        <v>7860212</v>
      </c>
    </row>
    <row r="20" spans="1:14" x14ac:dyDescent="0.2">
      <c r="A20" s="91">
        <v>13</v>
      </c>
      <c r="B20" s="91" t="s">
        <v>210</v>
      </c>
      <c r="C20" s="104">
        <v>18353460</v>
      </c>
      <c r="D20" s="104">
        <v>0</v>
      </c>
      <c r="E20" s="104">
        <v>6765055</v>
      </c>
      <c r="F20" s="104">
        <v>0</v>
      </c>
      <c r="G20" s="104">
        <f t="shared" si="0"/>
        <v>25118515</v>
      </c>
      <c r="H20" s="104">
        <v>15473253</v>
      </c>
      <c r="I20" s="104">
        <v>0</v>
      </c>
      <c r="J20" s="104">
        <v>1799573</v>
      </c>
      <c r="K20" s="104">
        <v>7845689</v>
      </c>
      <c r="L20" s="104">
        <f t="shared" si="1"/>
        <v>25118515</v>
      </c>
      <c r="M20" s="104">
        <v>0</v>
      </c>
      <c r="N20" s="104">
        <f t="shared" si="2"/>
        <v>25118515</v>
      </c>
    </row>
    <row r="21" spans="1:14" x14ac:dyDescent="0.2">
      <c r="A21" s="91">
        <v>14</v>
      </c>
      <c r="B21" s="91" t="s">
        <v>131</v>
      </c>
      <c r="C21" s="104">
        <v>47555773</v>
      </c>
      <c r="D21" s="104">
        <v>0</v>
      </c>
      <c r="E21" s="104">
        <v>10228670</v>
      </c>
      <c r="F21" s="104">
        <v>0</v>
      </c>
      <c r="G21" s="104">
        <f t="shared" si="0"/>
        <v>57784443</v>
      </c>
      <c r="H21" s="104">
        <v>0</v>
      </c>
      <c r="I21" s="104">
        <v>0</v>
      </c>
      <c r="J21" s="104">
        <v>23218194</v>
      </c>
      <c r="K21" s="104">
        <v>34566249</v>
      </c>
      <c r="L21" s="104">
        <f t="shared" si="1"/>
        <v>57784443</v>
      </c>
      <c r="M21" s="104">
        <v>0</v>
      </c>
      <c r="N21" s="104">
        <f t="shared" si="2"/>
        <v>57784443</v>
      </c>
    </row>
    <row r="22" spans="1:14" x14ac:dyDescent="0.2">
      <c r="A22" s="91">
        <v>15</v>
      </c>
      <c r="B22" s="91" t="s">
        <v>211</v>
      </c>
      <c r="C22" s="104">
        <v>4150000</v>
      </c>
      <c r="D22" s="104">
        <v>0</v>
      </c>
      <c r="E22" s="104">
        <v>1157501</v>
      </c>
      <c r="F22" s="104">
        <v>0</v>
      </c>
      <c r="G22" s="104">
        <f t="shared" si="0"/>
        <v>5307501</v>
      </c>
      <c r="H22" s="104">
        <v>0</v>
      </c>
      <c r="I22" s="104">
        <v>0</v>
      </c>
      <c r="J22" s="104">
        <v>5307501</v>
      </c>
      <c r="K22" s="104">
        <v>0</v>
      </c>
      <c r="L22" s="104">
        <f t="shared" si="1"/>
        <v>5307501</v>
      </c>
      <c r="M22" s="104">
        <v>0</v>
      </c>
      <c r="N22" s="104">
        <f t="shared" si="2"/>
        <v>5307501</v>
      </c>
    </row>
    <row r="23" spans="1:14" x14ac:dyDescent="0.2">
      <c r="A23" s="91">
        <v>16</v>
      </c>
      <c r="B23" s="91" t="s">
        <v>212</v>
      </c>
      <c r="C23" s="104">
        <v>16319749</v>
      </c>
      <c r="D23" s="104">
        <v>0</v>
      </c>
      <c r="E23" s="104">
        <v>3617129</v>
      </c>
      <c r="F23" s="104">
        <v>0</v>
      </c>
      <c r="G23" s="104">
        <f t="shared" si="0"/>
        <v>19936878</v>
      </c>
      <c r="H23" s="104">
        <v>0</v>
      </c>
      <c r="I23" s="104">
        <v>0</v>
      </c>
      <c r="J23" s="104">
        <v>15949598</v>
      </c>
      <c r="K23" s="104">
        <v>3987280</v>
      </c>
      <c r="L23" s="104">
        <f t="shared" si="1"/>
        <v>19936878</v>
      </c>
      <c r="M23" s="104">
        <v>0</v>
      </c>
      <c r="N23" s="104">
        <f t="shared" si="2"/>
        <v>19936878</v>
      </c>
    </row>
    <row r="24" spans="1:14" x14ac:dyDescent="0.2">
      <c r="A24" s="91">
        <v>17</v>
      </c>
      <c r="B24" s="91" t="s">
        <v>213</v>
      </c>
      <c r="C24" s="104">
        <v>45810322</v>
      </c>
      <c r="D24" s="104">
        <v>0</v>
      </c>
      <c r="E24" s="104">
        <v>11721555</v>
      </c>
      <c r="F24" s="104">
        <v>0</v>
      </c>
      <c r="G24" s="104">
        <f t="shared" si="0"/>
        <v>57531877</v>
      </c>
      <c r="H24" s="104">
        <v>0</v>
      </c>
      <c r="I24" s="104">
        <v>0</v>
      </c>
      <c r="J24" s="104">
        <v>8278539</v>
      </c>
      <c r="K24" s="104">
        <v>49253338</v>
      </c>
      <c r="L24" s="104">
        <f t="shared" si="1"/>
        <v>57531877</v>
      </c>
      <c r="M24" s="104">
        <v>0</v>
      </c>
      <c r="N24" s="104">
        <f t="shared" si="2"/>
        <v>57531877</v>
      </c>
    </row>
    <row r="25" spans="1:14" x14ac:dyDescent="0.2">
      <c r="A25" s="91">
        <v>18</v>
      </c>
      <c r="B25" s="91" t="s">
        <v>214</v>
      </c>
      <c r="C25" s="104">
        <v>12290020</v>
      </c>
      <c r="D25" s="104">
        <v>0</v>
      </c>
      <c r="E25" s="104">
        <v>12710796</v>
      </c>
      <c r="F25" s="104">
        <v>0</v>
      </c>
      <c r="G25" s="104">
        <f t="shared" si="0"/>
        <v>25000816</v>
      </c>
      <c r="H25" s="104">
        <v>0</v>
      </c>
      <c r="I25" s="104">
        <v>0</v>
      </c>
      <c r="J25" s="104">
        <v>24408821</v>
      </c>
      <c r="K25" s="104">
        <v>591995</v>
      </c>
      <c r="L25" s="104">
        <f t="shared" si="1"/>
        <v>25000816</v>
      </c>
      <c r="M25" s="104">
        <v>0</v>
      </c>
      <c r="N25" s="104">
        <f t="shared" si="2"/>
        <v>25000816</v>
      </c>
    </row>
    <row r="26" spans="1:14" x14ac:dyDescent="0.2">
      <c r="A26" s="91">
        <v>19</v>
      </c>
      <c r="B26" s="91" t="s">
        <v>215</v>
      </c>
      <c r="C26" s="104">
        <v>134370972</v>
      </c>
      <c r="D26" s="104">
        <v>0</v>
      </c>
      <c r="E26" s="104">
        <v>21586896</v>
      </c>
      <c r="F26" s="104">
        <v>0</v>
      </c>
      <c r="G26" s="104">
        <f t="shared" si="0"/>
        <v>155957868</v>
      </c>
      <c r="H26" s="104">
        <v>0</v>
      </c>
      <c r="I26" s="104">
        <v>0</v>
      </c>
      <c r="J26" s="104">
        <v>85250897</v>
      </c>
      <c r="K26" s="104">
        <v>70706971</v>
      </c>
      <c r="L26" s="104">
        <f t="shared" si="1"/>
        <v>155957868</v>
      </c>
      <c r="M26" s="104">
        <v>0</v>
      </c>
      <c r="N26" s="104">
        <f t="shared" si="2"/>
        <v>155957868</v>
      </c>
    </row>
    <row r="27" spans="1:14" x14ac:dyDescent="0.2">
      <c r="A27" s="91">
        <v>20</v>
      </c>
      <c r="B27" s="91" t="s">
        <v>216</v>
      </c>
      <c r="C27" s="104">
        <v>4469465</v>
      </c>
      <c r="D27" s="104">
        <v>0</v>
      </c>
      <c r="E27" s="104">
        <v>8725696</v>
      </c>
      <c r="F27" s="104">
        <v>0</v>
      </c>
      <c r="G27" s="104">
        <f t="shared" si="0"/>
        <v>13195161</v>
      </c>
      <c r="H27" s="104">
        <v>0</v>
      </c>
      <c r="I27" s="104">
        <v>0</v>
      </c>
      <c r="J27" s="104">
        <v>2569910</v>
      </c>
      <c r="K27" s="104">
        <v>10625251</v>
      </c>
      <c r="L27" s="104">
        <f t="shared" si="1"/>
        <v>13195161</v>
      </c>
      <c r="M27" s="104">
        <v>0</v>
      </c>
      <c r="N27" s="104">
        <f t="shared" si="2"/>
        <v>13195161</v>
      </c>
    </row>
    <row r="28" spans="1:14" x14ac:dyDescent="0.2">
      <c r="A28" s="91">
        <v>21</v>
      </c>
      <c r="B28" s="91" t="s">
        <v>217</v>
      </c>
      <c r="C28" s="104">
        <v>5594888</v>
      </c>
      <c r="D28" s="104">
        <v>0</v>
      </c>
      <c r="E28" s="104">
        <v>7996114</v>
      </c>
      <c r="F28" s="104">
        <v>0</v>
      </c>
      <c r="G28" s="104">
        <f t="shared" si="0"/>
        <v>13591002</v>
      </c>
      <c r="H28" s="104">
        <v>0</v>
      </c>
      <c r="I28" s="104">
        <v>0</v>
      </c>
      <c r="J28" s="104">
        <v>7037158</v>
      </c>
      <c r="K28" s="104">
        <v>6553844</v>
      </c>
      <c r="L28" s="104">
        <f t="shared" si="1"/>
        <v>13591002</v>
      </c>
      <c r="M28" s="104">
        <v>0</v>
      </c>
      <c r="N28" s="104">
        <f t="shared" si="2"/>
        <v>13591002</v>
      </c>
    </row>
    <row r="29" spans="1:14" x14ac:dyDescent="0.2">
      <c r="A29" s="91">
        <v>22</v>
      </c>
      <c r="B29" s="93" t="s">
        <v>171</v>
      </c>
      <c r="C29" s="104">
        <v>16105631</v>
      </c>
      <c r="D29" s="104">
        <v>0</v>
      </c>
      <c r="E29" s="104">
        <v>2567015</v>
      </c>
      <c r="F29" s="104">
        <v>0</v>
      </c>
      <c r="G29" s="104">
        <f t="shared" si="0"/>
        <v>18672646</v>
      </c>
      <c r="H29" s="104">
        <v>0</v>
      </c>
      <c r="I29" s="104">
        <v>0</v>
      </c>
      <c r="J29" s="104">
        <v>3046961</v>
      </c>
      <c r="K29" s="104">
        <v>15625685</v>
      </c>
      <c r="L29" s="104">
        <f t="shared" si="1"/>
        <v>18672646</v>
      </c>
      <c r="M29" s="104">
        <v>0</v>
      </c>
      <c r="N29" s="104">
        <f t="shared" si="2"/>
        <v>18672646</v>
      </c>
    </row>
    <row r="30" spans="1:14" x14ac:dyDescent="0.2">
      <c r="A30" s="91">
        <v>23</v>
      </c>
      <c r="B30" s="91" t="s">
        <v>179</v>
      </c>
      <c r="C30" s="104">
        <v>8829613</v>
      </c>
      <c r="D30" s="104">
        <v>0</v>
      </c>
      <c r="E30" s="104">
        <v>3451578</v>
      </c>
      <c r="F30" s="104">
        <v>0</v>
      </c>
      <c r="G30" s="104">
        <f t="shared" si="0"/>
        <v>12281191</v>
      </c>
      <c r="H30" s="104">
        <v>0</v>
      </c>
      <c r="I30" s="104">
        <v>0</v>
      </c>
      <c r="J30" s="104">
        <v>5731969</v>
      </c>
      <c r="K30" s="104">
        <v>6549222</v>
      </c>
      <c r="L30" s="104">
        <f t="shared" si="1"/>
        <v>12281191</v>
      </c>
      <c r="M30" s="104">
        <v>0</v>
      </c>
      <c r="N30" s="104">
        <f t="shared" si="2"/>
        <v>12281191</v>
      </c>
    </row>
    <row r="31" spans="1:14" x14ac:dyDescent="0.2">
      <c r="A31" s="91">
        <v>24</v>
      </c>
      <c r="B31" s="105" t="s">
        <v>218</v>
      </c>
      <c r="C31" s="104">
        <v>59969697</v>
      </c>
      <c r="D31" s="104">
        <v>0</v>
      </c>
      <c r="E31" s="104">
        <v>4663022</v>
      </c>
      <c r="F31" s="104">
        <v>0</v>
      </c>
      <c r="G31" s="104">
        <f t="shared" si="0"/>
        <v>64632719</v>
      </c>
      <c r="H31" s="104">
        <v>0</v>
      </c>
      <c r="I31" s="104">
        <v>0</v>
      </c>
      <c r="J31" s="104">
        <v>20936895</v>
      </c>
      <c r="K31" s="104">
        <v>43695824</v>
      </c>
      <c r="L31" s="104">
        <f t="shared" si="1"/>
        <v>64632719</v>
      </c>
      <c r="M31" s="104">
        <v>0</v>
      </c>
      <c r="N31" s="104">
        <f t="shared" si="2"/>
        <v>64632719</v>
      </c>
    </row>
    <row r="32" spans="1:14" x14ac:dyDescent="0.2">
      <c r="A32" s="91">
        <v>25</v>
      </c>
      <c r="B32" s="91" t="s">
        <v>219</v>
      </c>
      <c r="C32" s="104">
        <v>2325744</v>
      </c>
      <c r="D32" s="104">
        <v>0</v>
      </c>
      <c r="E32" s="104">
        <v>7944987</v>
      </c>
      <c r="F32" s="104">
        <v>0</v>
      </c>
      <c r="G32" s="104">
        <f t="shared" si="0"/>
        <v>10270731</v>
      </c>
      <c r="H32" s="104">
        <v>0</v>
      </c>
      <c r="I32" s="104">
        <v>0</v>
      </c>
      <c r="J32" s="104">
        <v>5484583</v>
      </c>
      <c r="K32" s="104">
        <v>4786148</v>
      </c>
      <c r="L32" s="104">
        <f t="shared" si="1"/>
        <v>10270731</v>
      </c>
      <c r="M32" s="104">
        <v>0</v>
      </c>
      <c r="N32" s="104">
        <f t="shared" si="2"/>
        <v>10270731</v>
      </c>
    </row>
    <row r="33" spans="1:14" x14ac:dyDescent="0.2">
      <c r="A33" s="91">
        <v>26</v>
      </c>
      <c r="B33" s="91" t="s">
        <v>220</v>
      </c>
      <c r="C33" s="104">
        <v>5506500</v>
      </c>
      <c r="D33" s="104">
        <v>0</v>
      </c>
      <c r="E33" s="104">
        <v>4624457</v>
      </c>
      <c r="F33" s="104">
        <v>0</v>
      </c>
      <c r="G33" s="104">
        <f t="shared" si="0"/>
        <v>10130957</v>
      </c>
      <c r="H33" s="104">
        <v>0</v>
      </c>
      <c r="I33" s="104">
        <v>0</v>
      </c>
      <c r="J33" s="104">
        <v>6044718</v>
      </c>
      <c r="K33" s="104">
        <v>4086239</v>
      </c>
      <c r="L33" s="104">
        <f t="shared" si="1"/>
        <v>10130957</v>
      </c>
      <c r="M33" s="104">
        <v>0</v>
      </c>
      <c r="N33" s="104">
        <f t="shared" si="2"/>
        <v>10130957</v>
      </c>
    </row>
    <row r="34" spans="1:14" x14ac:dyDescent="0.2">
      <c r="A34" s="91">
        <v>27</v>
      </c>
      <c r="B34" s="91" t="s">
        <v>221</v>
      </c>
      <c r="C34" s="104">
        <v>3147445</v>
      </c>
      <c r="D34" s="104">
        <v>0</v>
      </c>
      <c r="E34" s="104">
        <v>571269</v>
      </c>
      <c r="F34" s="104">
        <v>3030447</v>
      </c>
      <c r="G34" s="104">
        <f t="shared" si="0"/>
        <v>6749161</v>
      </c>
      <c r="H34" s="104">
        <v>0</v>
      </c>
      <c r="I34" s="104">
        <v>0</v>
      </c>
      <c r="J34" s="104">
        <v>3707072</v>
      </c>
      <c r="K34" s="104">
        <v>3042089</v>
      </c>
      <c r="L34" s="104">
        <f t="shared" si="1"/>
        <v>6749161</v>
      </c>
      <c r="M34" s="104">
        <v>0</v>
      </c>
      <c r="N34" s="104">
        <f t="shared" si="2"/>
        <v>6749161</v>
      </c>
    </row>
    <row r="35" spans="1:14" x14ac:dyDescent="0.2">
      <c r="A35" s="91">
        <v>28</v>
      </c>
      <c r="B35" s="91" t="s">
        <v>222</v>
      </c>
      <c r="C35" s="104">
        <v>9054796</v>
      </c>
      <c r="D35" s="104">
        <v>0</v>
      </c>
      <c r="E35" s="104">
        <v>6587834</v>
      </c>
      <c r="F35" s="104">
        <v>0</v>
      </c>
      <c r="G35" s="104">
        <f t="shared" si="0"/>
        <v>15642630</v>
      </c>
      <c r="H35" s="104">
        <v>0</v>
      </c>
      <c r="I35" s="104">
        <v>0</v>
      </c>
      <c r="J35" s="104">
        <v>15642630</v>
      </c>
      <c r="K35" s="104">
        <v>0</v>
      </c>
      <c r="L35" s="104">
        <f t="shared" si="1"/>
        <v>15642630</v>
      </c>
      <c r="M35" s="104">
        <v>0</v>
      </c>
      <c r="N35" s="104">
        <f t="shared" si="2"/>
        <v>15642630</v>
      </c>
    </row>
    <row r="36" spans="1:14" x14ac:dyDescent="0.2">
      <c r="A36" s="91">
        <v>29</v>
      </c>
      <c r="B36" s="91" t="s">
        <v>223</v>
      </c>
      <c r="C36" s="104">
        <v>2762014</v>
      </c>
      <c r="D36" s="104">
        <v>0</v>
      </c>
      <c r="E36" s="104">
        <v>3128943</v>
      </c>
      <c r="F36" s="104">
        <v>0</v>
      </c>
      <c r="G36" s="104">
        <f t="shared" si="0"/>
        <v>5890957</v>
      </c>
      <c r="H36" s="104">
        <v>0</v>
      </c>
      <c r="I36" s="104">
        <v>0</v>
      </c>
      <c r="J36" s="104">
        <v>0</v>
      </c>
      <c r="K36" s="104">
        <v>5890957</v>
      </c>
      <c r="L36" s="104">
        <f t="shared" si="1"/>
        <v>5890957</v>
      </c>
      <c r="M36" s="104">
        <v>0</v>
      </c>
      <c r="N36" s="104">
        <f t="shared" si="2"/>
        <v>5890957</v>
      </c>
    </row>
    <row r="37" spans="1:14" x14ac:dyDescent="0.2">
      <c r="A37" s="91">
        <v>30</v>
      </c>
      <c r="B37" s="91" t="s">
        <v>224</v>
      </c>
      <c r="C37" s="104">
        <v>29734237</v>
      </c>
      <c r="D37" s="104">
        <v>0</v>
      </c>
      <c r="E37" s="104">
        <v>872424</v>
      </c>
      <c r="F37" s="104">
        <v>0</v>
      </c>
      <c r="G37" s="104">
        <f t="shared" si="0"/>
        <v>30606661</v>
      </c>
      <c r="H37" s="104">
        <v>0</v>
      </c>
      <c r="I37" s="104">
        <v>0</v>
      </c>
      <c r="J37" s="104">
        <v>1443738</v>
      </c>
      <c r="K37" s="104">
        <v>29162923</v>
      </c>
      <c r="L37" s="104">
        <f t="shared" si="1"/>
        <v>30606661</v>
      </c>
      <c r="M37" s="104">
        <v>0</v>
      </c>
      <c r="N37" s="104">
        <f t="shared" si="2"/>
        <v>30606661</v>
      </c>
    </row>
    <row r="38" spans="1:14" x14ac:dyDescent="0.2">
      <c r="A38" s="91">
        <v>31</v>
      </c>
      <c r="B38" s="91" t="s">
        <v>192</v>
      </c>
      <c r="C38" s="104">
        <v>4392908</v>
      </c>
      <c r="D38" s="104">
        <v>0</v>
      </c>
      <c r="E38" s="104">
        <v>1622068</v>
      </c>
      <c r="F38" s="104">
        <v>0</v>
      </c>
      <c r="G38" s="104">
        <f t="shared" si="0"/>
        <v>6014976</v>
      </c>
      <c r="H38" s="104">
        <v>0</v>
      </c>
      <c r="I38" s="104">
        <v>0</v>
      </c>
      <c r="J38" s="104">
        <v>1572035</v>
      </c>
      <c r="K38" s="104">
        <v>4442941</v>
      </c>
      <c r="L38" s="104">
        <f t="shared" si="1"/>
        <v>6014976</v>
      </c>
      <c r="M38" s="104">
        <v>0</v>
      </c>
      <c r="N38" s="104">
        <f t="shared" si="2"/>
        <v>6014976</v>
      </c>
    </row>
    <row r="39" spans="1:14" x14ac:dyDescent="0.2">
      <c r="A39" s="91">
        <v>32</v>
      </c>
      <c r="B39" s="91" t="s">
        <v>225</v>
      </c>
      <c r="C39" s="104">
        <v>21748862</v>
      </c>
      <c r="D39" s="104">
        <v>0</v>
      </c>
      <c r="E39" s="104">
        <v>21726717</v>
      </c>
      <c r="F39" s="104">
        <v>0</v>
      </c>
      <c r="G39" s="104">
        <f t="shared" si="0"/>
        <v>43475579</v>
      </c>
      <c r="H39" s="104">
        <v>0</v>
      </c>
      <c r="I39" s="104">
        <v>0</v>
      </c>
      <c r="J39" s="104">
        <v>38174690</v>
      </c>
      <c r="K39" s="104">
        <v>5300889</v>
      </c>
      <c r="L39" s="104">
        <f t="shared" si="1"/>
        <v>43475579</v>
      </c>
      <c r="M39" s="104">
        <v>0</v>
      </c>
      <c r="N39" s="104">
        <f t="shared" si="2"/>
        <v>43475579</v>
      </c>
    </row>
    <row r="40" spans="1:14" x14ac:dyDescent="0.2">
      <c r="A40" s="91">
        <v>33</v>
      </c>
      <c r="B40" s="91" t="s">
        <v>226</v>
      </c>
      <c r="C40" s="104">
        <v>9131786</v>
      </c>
      <c r="D40" s="104">
        <v>0</v>
      </c>
      <c r="E40" s="104">
        <v>3715135</v>
      </c>
      <c r="F40" s="104">
        <v>0</v>
      </c>
      <c r="G40" s="104">
        <f t="shared" si="0"/>
        <v>12846921</v>
      </c>
      <c r="H40" s="104">
        <v>0</v>
      </c>
      <c r="I40" s="104">
        <v>0</v>
      </c>
      <c r="J40" s="104">
        <v>5830980</v>
      </c>
      <c r="K40" s="104">
        <v>7015941</v>
      </c>
      <c r="L40" s="104">
        <f t="shared" si="1"/>
        <v>12846921</v>
      </c>
      <c r="M40" s="104">
        <v>0</v>
      </c>
      <c r="N40" s="104">
        <f t="shared" si="2"/>
        <v>12846921</v>
      </c>
    </row>
    <row r="41" spans="1:14" x14ac:dyDescent="0.2">
      <c r="A41" s="91">
        <v>34</v>
      </c>
      <c r="B41" s="91" t="s">
        <v>227</v>
      </c>
      <c r="C41" s="104">
        <v>13040000</v>
      </c>
      <c r="D41" s="104">
        <v>0</v>
      </c>
      <c r="E41" s="104">
        <v>5435333</v>
      </c>
      <c r="F41" s="104">
        <v>0</v>
      </c>
      <c r="G41" s="104">
        <f t="shared" si="0"/>
        <v>18475333</v>
      </c>
      <c r="H41" s="104">
        <v>0</v>
      </c>
      <c r="I41" s="104">
        <v>0</v>
      </c>
      <c r="J41" s="104">
        <v>11981032</v>
      </c>
      <c r="K41" s="104">
        <v>6494301</v>
      </c>
      <c r="L41" s="104">
        <f t="shared" si="1"/>
        <v>18475333</v>
      </c>
      <c r="M41" s="104">
        <v>0</v>
      </c>
      <c r="N41" s="104">
        <f t="shared" si="2"/>
        <v>18475333</v>
      </c>
    </row>
    <row r="42" spans="1:14" x14ac:dyDescent="0.2">
      <c r="A42" s="91">
        <v>35</v>
      </c>
      <c r="B42" s="91" t="s">
        <v>228</v>
      </c>
      <c r="C42" s="104">
        <v>6887710</v>
      </c>
      <c r="D42" s="104">
        <v>0</v>
      </c>
      <c r="E42" s="104">
        <v>9111977</v>
      </c>
      <c r="F42" s="104">
        <v>0</v>
      </c>
      <c r="G42" s="104">
        <f t="shared" si="0"/>
        <v>15999687</v>
      </c>
      <c r="H42" s="104">
        <v>8990494</v>
      </c>
      <c r="I42" s="104">
        <v>0</v>
      </c>
      <c r="J42" s="104">
        <v>6269876</v>
      </c>
      <c r="K42" s="104">
        <v>739317</v>
      </c>
      <c r="L42" s="104">
        <f t="shared" si="1"/>
        <v>15999687</v>
      </c>
      <c r="M42" s="104">
        <v>0</v>
      </c>
      <c r="N42" s="104">
        <f t="shared" si="2"/>
        <v>15999687</v>
      </c>
    </row>
    <row r="43" spans="1:14" x14ac:dyDescent="0.2">
      <c r="A43" s="91">
        <v>36</v>
      </c>
      <c r="B43" s="91" t="s">
        <v>196</v>
      </c>
      <c r="C43" s="104">
        <v>1981992</v>
      </c>
      <c r="D43" s="104">
        <v>0</v>
      </c>
      <c r="E43" s="104">
        <v>1237178</v>
      </c>
      <c r="F43" s="104">
        <v>0</v>
      </c>
      <c r="G43" s="104">
        <f>(C43+D43+E43+F43)</f>
        <v>3219170</v>
      </c>
      <c r="H43" s="104">
        <v>0</v>
      </c>
      <c r="I43" s="104">
        <v>0</v>
      </c>
      <c r="J43" s="104">
        <v>794579</v>
      </c>
      <c r="K43" s="104">
        <v>2424591</v>
      </c>
      <c r="L43" s="104">
        <f>(H43+I43+J43+K43)</f>
        <v>3219170</v>
      </c>
      <c r="M43" s="104">
        <v>0</v>
      </c>
      <c r="N43" s="104">
        <f>(G43-M43)</f>
        <v>3219170</v>
      </c>
    </row>
    <row r="44" spans="1:14" x14ac:dyDescent="0.2">
      <c r="A44" s="91">
        <v>37</v>
      </c>
      <c r="B44" s="91" t="s">
        <v>229</v>
      </c>
      <c r="C44" s="104">
        <v>18649839</v>
      </c>
      <c r="D44" s="104">
        <v>0</v>
      </c>
      <c r="E44" s="104">
        <v>4717283</v>
      </c>
      <c r="F44" s="104">
        <v>0</v>
      </c>
      <c r="G44" s="104">
        <f>(C44+D44+E44+F44)</f>
        <v>23367122</v>
      </c>
      <c r="H44" s="104">
        <v>0</v>
      </c>
      <c r="I44" s="104">
        <v>0</v>
      </c>
      <c r="J44" s="104">
        <v>4043645</v>
      </c>
      <c r="K44" s="104">
        <v>19323477</v>
      </c>
      <c r="L44" s="104">
        <f>(H44+I44+J44+K44)</f>
        <v>23367122</v>
      </c>
      <c r="M44" s="104">
        <v>0</v>
      </c>
      <c r="N44" s="104">
        <f>(G44-M44)</f>
        <v>23367122</v>
      </c>
    </row>
    <row r="45" spans="1:14" x14ac:dyDescent="0.2">
      <c r="A45" s="106">
        <v>38</v>
      </c>
      <c r="B45" s="93" t="s">
        <v>230</v>
      </c>
      <c r="C45" s="107">
        <v>23252373</v>
      </c>
      <c r="D45" s="107">
        <v>0</v>
      </c>
      <c r="E45" s="107">
        <v>6798212</v>
      </c>
      <c r="F45" s="107">
        <v>0</v>
      </c>
      <c r="G45" s="107">
        <f t="shared" si="0"/>
        <v>30050585</v>
      </c>
      <c r="H45" s="107">
        <v>0</v>
      </c>
      <c r="I45" s="107">
        <v>0</v>
      </c>
      <c r="J45" s="107">
        <v>15487474</v>
      </c>
      <c r="K45" s="107">
        <v>14563111</v>
      </c>
      <c r="L45" s="107">
        <f t="shared" si="1"/>
        <v>30050585</v>
      </c>
      <c r="M45" s="107">
        <v>0</v>
      </c>
      <c r="N45" s="107">
        <f t="shared" si="2"/>
        <v>30050585</v>
      </c>
    </row>
    <row r="46" spans="1:14" x14ac:dyDescent="0.2">
      <c r="A46" s="108">
        <f>A45</f>
        <v>38</v>
      </c>
      <c r="B46" s="109" t="s">
        <v>107</v>
      </c>
      <c r="C46" s="110">
        <f t="shared" ref="C46:N46" si="3">SUM(C8:C45)</f>
        <v>654069355</v>
      </c>
      <c r="D46" s="110">
        <f t="shared" si="3"/>
        <v>0</v>
      </c>
      <c r="E46" s="110">
        <f t="shared" si="3"/>
        <v>253621887</v>
      </c>
      <c r="F46" s="110">
        <f t="shared" si="3"/>
        <v>3030447</v>
      </c>
      <c r="G46" s="110">
        <f t="shared" si="3"/>
        <v>910721689</v>
      </c>
      <c r="H46" s="110">
        <f t="shared" si="3"/>
        <v>24463747</v>
      </c>
      <c r="I46" s="110">
        <f t="shared" si="3"/>
        <v>2763580</v>
      </c>
      <c r="J46" s="110">
        <f t="shared" si="3"/>
        <v>412996801</v>
      </c>
      <c r="K46" s="110">
        <f t="shared" si="3"/>
        <v>470497561</v>
      </c>
      <c r="L46" s="110">
        <f t="shared" si="3"/>
        <v>910721689</v>
      </c>
      <c r="M46" s="110">
        <f t="shared" si="3"/>
        <v>0</v>
      </c>
      <c r="N46" s="110">
        <f t="shared" si="3"/>
        <v>910721689</v>
      </c>
    </row>
    <row r="47" spans="1:14" x14ac:dyDescent="0.2">
      <c r="A47" s="91"/>
      <c r="B47" s="91"/>
      <c r="C47" s="91"/>
      <c r="D47" s="91"/>
      <c r="E47" s="91"/>
      <c r="F47" s="91"/>
      <c r="G47" s="91"/>
      <c r="H47" s="91"/>
      <c r="I47" s="91"/>
      <c r="J47" s="91"/>
      <c r="K47" s="91"/>
      <c r="L47" s="91"/>
      <c r="M47" s="91"/>
      <c r="N47" s="91"/>
    </row>
  </sheetData>
  <printOptions gridLines="1"/>
  <pageMargins left="0.75" right="0.75" top="0.25" bottom="0.25" header="0.3" footer="0.3"/>
  <pageSetup paperSize="5" fitToHeight="0"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zoomScaleNormal="100" workbookViewId="0"/>
  </sheetViews>
  <sheetFormatPr defaultColWidth="26.6640625" defaultRowHeight="9.75" customHeight="1" x14ac:dyDescent="0.15"/>
  <cols>
    <col min="1" max="1" width="5.6640625" style="34" customWidth="1"/>
    <col min="2" max="2" width="2.83203125" style="30" customWidth="1"/>
    <col min="3" max="3" width="25" style="31" customWidth="1"/>
    <col min="4" max="4" width="12.33203125" style="35" customWidth="1"/>
    <col min="5" max="5" width="13.6640625" style="33" customWidth="1"/>
    <col min="6" max="6" width="10.6640625" style="33" customWidth="1"/>
    <col min="7" max="7" width="12.83203125" style="34" customWidth="1"/>
    <col min="8" max="8" width="13.33203125" style="34" customWidth="1"/>
    <col min="9" max="9" width="16" style="62" customWidth="1"/>
    <col min="10" max="10" width="11.5" style="59" customWidth="1"/>
    <col min="11" max="11" width="16.5" style="61" customWidth="1"/>
    <col min="12" max="12" width="14.5" style="64" customWidth="1"/>
    <col min="13" max="13" width="2.6640625" style="30" customWidth="1"/>
    <col min="14" max="14" width="10.33203125" style="30" customWidth="1"/>
    <col min="15" max="16384" width="26.6640625" style="30"/>
  </cols>
  <sheetData>
    <row r="1" spans="1:14" s="15" customFormat="1" ht="12.2" customHeight="1" x14ac:dyDescent="0.15">
      <c r="A1" s="14" t="s">
        <v>46</v>
      </c>
      <c r="C1" s="16"/>
      <c r="D1" s="17"/>
      <c r="E1" s="18"/>
      <c r="F1" s="19"/>
      <c r="G1" s="20"/>
      <c r="H1" s="20"/>
      <c r="I1" s="21"/>
      <c r="J1" s="22"/>
      <c r="K1" s="23"/>
      <c r="L1" s="24"/>
    </row>
    <row r="2" spans="1:14" s="15" customFormat="1" ht="11.25" customHeight="1" x14ac:dyDescent="0.15">
      <c r="A2" s="19" t="s">
        <v>41</v>
      </c>
      <c r="C2" s="25"/>
      <c r="D2" s="17"/>
      <c r="E2" s="18"/>
      <c r="F2" s="19"/>
      <c r="G2" s="20"/>
      <c r="H2" s="20"/>
      <c r="I2" s="21"/>
      <c r="J2" s="22"/>
      <c r="K2" s="23"/>
      <c r="L2" s="24"/>
    </row>
    <row r="3" spans="1:14" s="15" customFormat="1" ht="11.25" customHeight="1" x14ac:dyDescent="0.15">
      <c r="A3" s="19" t="s">
        <v>48</v>
      </c>
      <c r="C3" s="26"/>
      <c r="D3" s="17"/>
      <c r="E3" s="18"/>
      <c r="F3" s="27"/>
      <c r="G3" s="20"/>
      <c r="H3" s="20"/>
      <c r="I3" s="21"/>
      <c r="J3" s="22"/>
      <c r="K3" s="23"/>
      <c r="L3" s="28"/>
    </row>
    <row r="4" spans="1:14" ht="10.5" customHeight="1" x14ac:dyDescent="0.15">
      <c r="A4" s="29"/>
      <c r="D4" s="32"/>
      <c r="H4" s="273"/>
      <c r="I4" s="273"/>
      <c r="J4" s="273"/>
      <c r="K4" s="274"/>
      <c r="L4" s="273"/>
    </row>
    <row r="5" spans="1:14" ht="10.15" customHeight="1" x14ac:dyDescent="0.15">
      <c r="A5" s="29"/>
      <c r="G5" s="273"/>
      <c r="H5" s="36" t="s">
        <v>409</v>
      </c>
      <c r="I5" s="36" t="s">
        <v>410</v>
      </c>
      <c r="J5" s="37" t="s">
        <v>411</v>
      </c>
      <c r="K5" s="38" t="s">
        <v>412</v>
      </c>
      <c r="L5" s="39" t="s">
        <v>413</v>
      </c>
    </row>
    <row r="6" spans="1:14" ht="24" customHeight="1" x14ac:dyDescent="0.15">
      <c r="A6" s="29"/>
      <c r="D6" s="273"/>
      <c r="E6" s="40" t="s">
        <v>414</v>
      </c>
      <c r="F6" s="41" t="s">
        <v>415</v>
      </c>
      <c r="G6" s="42" t="s">
        <v>416</v>
      </c>
      <c r="H6" s="36" t="s">
        <v>417</v>
      </c>
      <c r="I6" s="36" t="s">
        <v>418</v>
      </c>
      <c r="J6" s="37" t="s">
        <v>419</v>
      </c>
      <c r="K6" s="43" t="s">
        <v>420</v>
      </c>
      <c r="L6" s="39" t="s">
        <v>421</v>
      </c>
    </row>
    <row r="7" spans="1:14" s="48" customFormat="1" ht="10.15" customHeight="1" x14ac:dyDescent="0.15">
      <c r="A7" s="44"/>
      <c r="B7" s="45"/>
      <c r="C7" s="45"/>
      <c r="D7" s="46" t="s">
        <v>422</v>
      </c>
      <c r="E7" s="46" t="s">
        <v>423</v>
      </c>
      <c r="F7" s="46" t="s">
        <v>424</v>
      </c>
      <c r="G7" s="40" t="s">
        <v>425</v>
      </c>
      <c r="H7" s="40" t="s">
        <v>426</v>
      </c>
      <c r="I7" s="40" t="s">
        <v>427</v>
      </c>
      <c r="J7" s="40" t="s">
        <v>427</v>
      </c>
      <c r="K7" s="47" t="s">
        <v>428</v>
      </c>
      <c r="L7" s="40" t="s">
        <v>429</v>
      </c>
    </row>
    <row r="8" spans="1:14" s="42" customFormat="1" ht="10.9" customHeight="1" x14ac:dyDescent="0.15">
      <c r="A8" s="49" t="s">
        <v>55</v>
      </c>
      <c r="B8" s="50"/>
      <c r="C8" s="51" t="s">
        <v>430</v>
      </c>
      <c r="D8" s="52" t="s">
        <v>431</v>
      </c>
      <c r="E8" s="52" t="s">
        <v>432</v>
      </c>
      <c r="F8" s="52" t="s">
        <v>431</v>
      </c>
      <c r="G8" s="53" t="s">
        <v>433</v>
      </c>
      <c r="H8" s="53" t="s">
        <v>433</v>
      </c>
      <c r="I8" s="54" t="s">
        <v>431</v>
      </c>
      <c r="J8" s="54" t="s">
        <v>431</v>
      </c>
      <c r="K8" s="55" t="s">
        <v>434</v>
      </c>
      <c r="L8" s="54" t="s">
        <v>435</v>
      </c>
    </row>
    <row r="9" spans="1:14" ht="11.25" x14ac:dyDescent="0.15">
      <c r="A9" s="56" t="s">
        <v>436</v>
      </c>
      <c r="C9" s="81" t="s">
        <v>69</v>
      </c>
      <c r="D9" s="82">
        <v>159464</v>
      </c>
      <c r="E9" s="275">
        <v>15.03</v>
      </c>
      <c r="F9" s="83">
        <f t="shared" ref="F9:F46" si="0">D9/E9</f>
        <v>10609.713905522289</v>
      </c>
      <c r="G9" s="276">
        <v>2.9</v>
      </c>
      <c r="H9" s="82">
        <v>14816.11</v>
      </c>
      <c r="I9" s="276">
        <v>126</v>
      </c>
      <c r="J9" s="276">
        <v>124</v>
      </c>
      <c r="K9" s="277">
        <v>1.073</v>
      </c>
      <c r="L9" s="278">
        <v>37023</v>
      </c>
      <c r="N9" s="84"/>
    </row>
    <row r="10" spans="1:14" ht="11.25" x14ac:dyDescent="0.15">
      <c r="A10" s="56" t="s">
        <v>437</v>
      </c>
      <c r="C10" s="81" t="s">
        <v>70</v>
      </c>
      <c r="D10" s="82">
        <v>17669</v>
      </c>
      <c r="E10" s="275">
        <v>13.01</v>
      </c>
      <c r="F10" s="85">
        <f t="shared" si="0"/>
        <v>1358.1091468101461</v>
      </c>
      <c r="G10" s="276">
        <v>4.9000000000000004</v>
      </c>
      <c r="H10" s="82">
        <v>2157.4899999999998</v>
      </c>
      <c r="I10" s="276">
        <v>30</v>
      </c>
      <c r="J10" s="276">
        <v>5</v>
      </c>
      <c r="K10" s="277">
        <v>1.1200000000000001</v>
      </c>
      <c r="L10" s="82">
        <v>1098</v>
      </c>
      <c r="N10" s="84"/>
    </row>
    <row r="11" spans="1:14" ht="11.25" x14ac:dyDescent="0.15">
      <c r="A11" s="56" t="s">
        <v>438</v>
      </c>
      <c r="C11" s="81" t="s">
        <v>71</v>
      </c>
      <c r="D11" s="82">
        <v>6502</v>
      </c>
      <c r="E11" s="275">
        <v>6.7</v>
      </c>
      <c r="F11" s="85">
        <f t="shared" si="0"/>
        <v>970.44776119402979</v>
      </c>
      <c r="G11" s="276">
        <v>5.2</v>
      </c>
      <c r="H11" s="82">
        <v>911.64</v>
      </c>
      <c r="I11" s="276">
        <v>3</v>
      </c>
      <c r="J11" s="276">
        <v>8</v>
      </c>
      <c r="K11" s="277">
        <v>1.21</v>
      </c>
      <c r="L11" s="82">
        <v>327</v>
      </c>
      <c r="N11" s="84"/>
    </row>
    <row r="12" spans="1:14" ht="11.25" x14ac:dyDescent="0.15">
      <c r="A12" s="56" t="s">
        <v>439</v>
      </c>
      <c r="C12" s="81" t="s">
        <v>72</v>
      </c>
      <c r="D12" s="82">
        <v>49071</v>
      </c>
      <c r="E12" s="275">
        <v>10.24</v>
      </c>
      <c r="F12" s="85">
        <f t="shared" si="0"/>
        <v>4792.08984375</v>
      </c>
      <c r="G12" s="276">
        <v>3.6</v>
      </c>
      <c r="H12" s="82">
        <v>4147.3100000000004</v>
      </c>
      <c r="I12" s="276">
        <v>107</v>
      </c>
      <c r="J12" s="276">
        <v>41</v>
      </c>
      <c r="K12" s="277">
        <v>0.95</v>
      </c>
      <c r="L12" s="82">
        <v>5954</v>
      </c>
      <c r="N12" s="84"/>
    </row>
    <row r="13" spans="1:14" ht="11.25" x14ac:dyDescent="0.15">
      <c r="A13" s="56" t="s">
        <v>440</v>
      </c>
      <c r="C13" s="81" t="s">
        <v>73</v>
      </c>
      <c r="D13" s="82">
        <v>240485</v>
      </c>
      <c r="E13" s="275">
        <v>340.8</v>
      </c>
      <c r="F13" s="85">
        <f t="shared" si="0"/>
        <v>705.64847417840372</v>
      </c>
      <c r="G13" s="276">
        <v>4.2</v>
      </c>
      <c r="H13" s="82">
        <v>39167.18</v>
      </c>
      <c r="I13" s="276">
        <v>70</v>
      </c>
      <c r="J13" s="276">
        <v>75</v>
      </c>
      <c r="K13" s="277">
        <v>1.04</v>
      </c>
      <c r="L13" s="82">
        <v>24261</v>
      </c>
      <c r="N13" s="84"/>
    </row>
    <row r="14" spans="1:14" ht="11.25" x14ac:dyDescent="0.15">
      <c r="A14" s="56" t="s">
        <v>441</v>
      </c>
      <c r="C14" s="81" t="s">
        <v>74</v>
      </c>
      <c r="D14" s="82">
        <v>17312</v>
      </c>
      <c r="E14" s="275">
        <v>7.52</v>
      </c>
      <c r="F14" s="85">
        <f t="shared" si="0"/>
        <v>2302.127659574468</v>
      </c>
      <c r="G14" s="276">
        <v>4</v>
      </c>
      <c r="H14" s="82">
        <v>2778.15</v>
      </c>
      <c r="I14" s="276">
        <v>83</v>
      </c>
      <c r="J14" s="276">
        <v>28</v>
      </c>
      <c r="K14" s="277">
        <v>1.1399999999999999</v>
      </c>
      <c r="L14" s="82">
        <v>1625</v>
      </c>
      <c r="N14" s="84"/>
    </row>
    <row r="15" spans="1:14" ht="11.25" x14ac:dyDescent="0.15">
      <c r="A15" s="56" t="s">
        <v>442</v>
      </c>
      <c r="C15" s="81" t="s">
        <v>75</v>
      </c>
      <c r="D15" s="82">
        <v>5965</v>
      </c>
      <c r="E15" s="275">
        <v>5.47</v>
      </c>
      <c r="F15" s="85">
        <f t="shared" si="0"/>
        <v>1090.493601462523</v>
      </c>
      <c r="G15" s="276">
        <v>5.7</v>
      </c>
      <c r="H15" s="82">
        <v>957.79</v>
      </c>
      <c r="I15" s="276">
        <v>45</v>
      </c>
      <c r="J15" s="276">
        <v>10</v>
      </c>
      <c r="K15" s="277">
        <v>0.75</v>
      </c>
      <c r="L15" s="82">
        <v>287</v>
      </c>
      <c r="N15" s="84"/>
    </row>
    <row r="16" spans="1:14" ht="11.25" x14ac:dyDescent="0.15">
      <c r="A16" s="56" t="s">
        <v>443</v>
      </c>
      <c r="C16" s="81" t="s">
        <v>76</v>
      </c>
      <c r="D16" s="82">
        <v>41967</v>
      </c>
      <c r="E16" s="275">
        <v>42.93</v>
      </c>
      <c r="F16" s="85">
        <f t="shared" si="0"/>
        <v>977.56813417190779</v>
      </c>
      <c r="G16" s="276">
        <v>6.5</v>
      </c>
      <c r="H16" s="82">
        <v>5614.32</v>
      </c>
      <c r="I16" s="276">
        <v>13</v>
      </c>
      <c r="J16" s="276">
        <v>18</v>
      </c>
      <c r="K16" s="277">
        <v>0.73</v>
      </c>
      <c r="L16" s="82">
        <v>2235</v>
      </c>
      <c r="N16" s="84"/>
    </row>
    <row r="17" spans="1:14" ht="11.25" x14ac:dyDescent="0.15">
      <c r="A17" s="56" t="s">
        <v>444</v>
      </c>
      <c r="C17" s="81" t="s">
        <v>77</v>
      </c>
      <c r="D17" s="82">
        <v>5983</v>
      </c>
      <c r="E17" s="275">
        <v>6.89</v>
      </c>
      <c r="F17" s="85">
        <f t="shared" si="0"/>
        <v>868.35994194484761</v>
      </c>
      <c r="G17" s="276">
        <v>5.4</v>
      </c>
      <c r="H17" s="82">
        <v>1053.29</v>
      </c>
      <c r="I17" s="276">
        <v>14</v>
      </c>
      <c r="J17" s="276">
        <v>1</v>
      </c>
      <c r="K17" s="277">
        <v>0.9</v>
      </c>
      <c r="L17" s="82">
        <v>345</v>
      </c>
      <c r="N17" s="84"/>
    </row>
    <row r="18" spans="1:14" ht="11.25" x14ac:dyDescent="0.15">
      <c r="A18" s="56" t="s">
        <v>445</v>
      </c>
      <c r="C18" s="81" t="s">
        <v>78</v>
      </c>
      <c r="D18" s="82">
        <v>23257</v>
      </c>
      <c r="E18" s="275">
        <v>6.24</v>
      </c>
      <c r="F18" s="85">
        <f t="shared" si="0"/>
        <v>3727.083333333333</v>
      </c>
      <c r="G18" s="276">
        <v>3</v>
      </c>
      <c r="H18" s="82">
        <v>3074.29</v>
      </c>
      <c r="I18" s="276">
        <v>129</v>
      </c>
      <c r="J18" s="276">
        <v>126</v>
      </c>
      <c r="K18" s="277">
        <v>1.0620000000000001</v>
      </c>
      <c r="L18" s="82">
        <v>5861</v>
      </c>
      <c r="N18" s="84"/>
    </row>
    <row r="19" spans="1:14" ht="11.25" x14ac:dyDescent="0.15">
      <c r="A19" s="56" t="s">
        <v>446</v>
      </c>
      <c r="C19" s="81" t="s">
        <v>79</v>
      </c>
      <c r="D19" s="82">
        <v>14123</v>
      </c>
      <c r="E19" s="275">
        <v>2</v>
      </c>
      <c r="F19" s="85">
        <f t="shared" si="0"/>
        <v>7061.5</v>
      </c>
      <c r="G19" s="276">
        <v>2.9</v>
      </c>
      <c r="H19" s="82">
        <v>2608.4699999999998</v>
      </c>
      <c r="I19" s="276">
        <v>132</v>
      </c>
      <c r="J19" s="276">
        <v>132</v>
      </c>
      <c r="K19" s="277">
        <v>1.3149999999999999</v>
      </c>
      <c r="L19" s="82">
        <v>4008</v>
      </c>
      <c r="N19" s="84"/>
    </row>
    <row r="20" spans="1:14" ht="11.25" x14ac:dyDescent="0.15">
      <c r="A20" s="56" t="s">
        <v>447</v>
      </c>
      <c r="C20" s="81" t="s">
        <v>80</v>
      </c>
      <c r="D20" s="82">
        <v>8597</v>
      </c>
      <c r="E20" s="275">
        <v>8.2100000000000009</v>
      </c>
      <c r="F20" s="85">
        <f t="shared" si="0"/>
        <v>1047.1376370280145</v>
      </c>
      <c r="G20" s="276">
        <v>5.6</v>
      </c>
      <c r="H20" s="82">
        <v>1059.6600000000001</v>
      </c>
      <c r="I20" s="276">
        <v>18</v>
      </c>
      <c r="J20" s="276">
        <v>3</v>
      </c>
      <c r="K20" s="277">
        <v>0.99</v>
      </c>
      <c r="L20" s="82">
        <v>550</v>
      </c>
      <c r="N20" s="84"/>
    </row>
    <row r="21" spans="1:14" ht="11.25" x14ac:dyDescent="0.15">
      <c r="A21" s="56" t="s">
        <v>448</v>
      </c>
      <c r="C21" s="81" t="s">
        <v>81</v>
      </c>
      <c r="D21" s="82">
        <v>27025</v>
      </c>
      <c r="E21" s="275">
        <v>10.44</v>
      </c>
      <c r="F21" s="85">
        <f t="shared" si="0"/>
        <v>2588.6015325670501</v>
      </c>
      <c r="G21" s="276">
        <v>4.5</v>
      </c>
      <c r="H21" s="82">
        <v>3344.12</v>
      </c>
      <c r="I21" s="276">
        <v>113</v>
      </c>
      <c r="J21" s="276">
        <v>66</v>
      </c>
      <c r="K21" s="277">
        <v>0.77</v>
      </c>
      <c r="L21" s="82">
        <v>3923</v>
      </c>
      <c r="N21" s="84"/>
    </row>
    <row r="22" spans="1:14" ht="11.25" x14ac:dyDescent="0.15">
      <c r="A22" s="56" t="s">
        <v>449</v>
      </c>
      <c r="C22" s="81" t="s">
        <v>82</v>
      </c>
      <c r="D22" s="82">
        <v>6829</v>
      </c>
      <c r="E22" s="275">
        <v>8.24</v>
      </c>
      <c r="F22" s="85">
        <f t="shared" si="0"/>
        <v>828.76213592233012</v>
      </c>
      <c r="G22" s="276">
        <v>4.9000000000000004</v>
      </c>
      <c r="H22" s="82">
        <v>1245.45</v>
      </c>
      <c r="I22" s="276">
        <v>36</v>
      </c>
      <c r="J22" s="276">
        <v>7</v>
      </c>
      <c r="K22" s="277">
        <v>0.73</v>
      </c>
      <c r="L22" s="82">
        <v>443</v>
      </c>
      <c r="N22" s="84"/>
    </row>
    <row r="23" spans="1:14" ht="11.25" x14ac:dyDescent="0.15">
      <c r="A23" s="56" t="s">
        <v>450</v>
      </c>
      <c r="C23" s="81" t="s">
        <v>83</v>
      </c>
      <c r="D23" s="82">
        <v>137492</v>
      </c>
      <c r="E23" s="275">
        <v>51.41</v>
      </c>
      <c r="F23" s="85">
        <f t="shared" si="0"/>
        <v>2674.4213188095705</v>
      </c>
      <c r="G23" s="276">
        <v>5.0999999999999996</v>
      </c>
      <c r="H23" s="82">
        <v>19403.16</v>
      </c>
      <c r="I23" s="276">
        <v>25</v>
      </c>
      <c r="J23" s="276">
        <v>15</v>
      </c>
      <c r="K23" s="277">
        <v>1.24</v>
      </c>
      <c r="L23" s="82">
        <v>10531</v>
      </c>
      <c r="N23" s="84"/>
    </row>
    <row r="24" spans="1:14" ht="11.25" x14ac:dyDescent="0.15">
      <c r="A24" s="56" t="s">
        <v>451</v>
      </c>
      <c r="C24" s="81" t="s">
        <v>84</v>
      </c>
      <c r="D24" s="82">
        <v>54224</v>
      </c>
      <c r="E24" s="275">
        <v>17.420000000000002</v>
      </c>
      <c r="F24" s="85">
        <f t="shared" si="0"/>
        <v>3112.7439724454648</v>
      </c>
      <c r="G24" s="276">
        <v>5.2</v>
      </c>
      <c r="H24" s="82">
        <v>5759.88</v>
      </c>
      <c r="I24" s="276">
        <v>16</v>
      </c>
      <c r="J24" s="276">
        <v>19</v>
      </c>
      <c r="K24" s="277">
        <v>0.78</v>
      </c>
      <c r="L24" s="82">
        <v>4047</v>
      </c>
      <c r="N24" s="84"/>
    </row>
    <row r="25" spans="1:14" ht="11.25" x14ac:dyDescent="0.15">
      <c r="A25" s="56" t="s">
        <v>452</v>
      </c>
      <c r="C25" s="81" t="s">
        <v>85</v>
      </c>
      <c r="D25" s="82">
        <v>22901</v>
      </c>
      <c r="E25" s="275">
        <v>10.28</v>
      </c>
      <c r="F25" s="85">
        <f t="shared" si="0"/>
        <v>2227.7237354085605</v>
      </c>
      <c r="G25" s="276">
        <v>6.1</v>
      </c>
      <c r="H25" s="82">
        <v>3961.98</v>
      </c>
      <c r="I25" s="276">
        <v>10</v>
      </c>
      <c r="J25" s="276">
        <v>2</v>
      </c>
      <c r="K25" s="277">
        <v>1.1299999999999999</v>
      </c>
      <c r="L25" s="82">
        <v>1336</v>
      </c>
      <c r="N25" s="84"/>
    </row>
    <row r="26" spans="1:14" ht="11.25" x14ac:dyDescent="0.15">
      <c r="A26" s="56" t="s">
        <v>453</v>
      </c>
      <c r="C26" s="81" t="s">
        <v>86</v>
      </c>
      <c r="D26" s="82">
        <v>7301</v>
      </c>
      <c r="E26" s="275">
        <v>2.5</v>
      </c>
      <c r="F26" s="85">
        <f t="shared" si="0"/>
        <v>2920.4</v>
      </c>
      <c r="G26" s="276">
        <v>7.2</v>
      </c>
      <c r="H26" s="82">
        <v>671.25</v>
      </c>
      <c r="I26" s="276">
        <v>26</v>
      </c>
      <c r="J26" s="276">
        <v>20</v>
      </c>
      <c r="K26" s="277">
        <v>1.0900000000000001</v>
      </c>
      <c r="L26" s="82">
        <v>520</v>
      </c>
      <c r="N26" s="84"/>
    </row>
    <row r="27" spans="1:14" ht="11.25" x14ac:dyDescent="0.15">
      <c r="A27" s="56" t="s">
        <v>454</v>
      </c>
      <c r="C27" s="81" t="s">
        <v>87</v>
      </c>
      <c r="D27" s="82">
        <v>79531</v>
      </c>
      <c r="E27" s="275">
        <v>49.13</v>
      </c>
      <c r="F27" s="85">
        <f t="shared" si="0"/>
        <v>1618.7868919193975</v>
      </c>
      <c r="G27" s="276">
        <v>5.8</v>
      </c>
      <c r="H27" s="82">
        <v>8018.05</v>
      </c>
      <c r="I27" s="276">
        <v>24</v>
      </c>
      <c r="J27" s="276">
        <v>9</v>
      </c>
      <c r="K27" s="277">
        <v>1.1100000000000001</v>
      </c>
      <c r="L27" s="82">
        <v>5193</v>
      </c>
      <c r="N27" s="84"/>
    </row>
    <row r="28" spans="1:14" ht="11.25" x14ac:dyDescent="0.15">
      <c r="A28" s="56" t="s">
        <v>455</v>
      </c>
      <c r="C28" s="81" t="s">
        <v>88</v>
      </c>
      <c r="D28" s="82">
        <v>41616</v>
      </c>
      <c r="E28" s="275">
        <v>9.8800000000000008</v>
      </c>
      <c r="F28" s="85">
        <f t="shared" si="0"/>
        <v>4212.1457489878539</v>
      </c>
      <c r="G28" s="276">
        <v>3.4</v>
      </c>
      <c r="H28" s="82">
        <v>7333.4</v>
      </c>
      <c r="I28" s="276">
        <v>89</v>
      </c>
      <c r="J28" s="276">
        <v>72</v>
      </c>
      <c r="K28" s="277">
        <v>1.22</v>
      </c>
      <c r="L28" s="82">
        <v>4808</v>
      </c>
      <c r="N28" s="84"/>
    </row>
    <row r="29" spans="1:14" ht="11.25" x14ac:dyDescent="0.15">
      <c r="A29" s="56" t="s">
        <v>456</v>
      </c>
      <c r="C29" s="81" t="s">
        <v>89</v>
      </c>
      <c r="D29" s="82">
        <v>15802</v>
      </c>
      <c r="E29" s="275">
        <v>2.5299999999999998</v>
      </c>
      <c r="F29" s="85">
        <f t="shared" si="0"/>
        <v>6245.849802371542</v>
      </c>
      <c r="G29" s="276">
        <v>3.4</v>
      </c>
      <c r="H29" s="82">
        <v>3447.66</v>
      </c>
      <c r="I29" s="276">
        <v>60</v>
      </c>
      <c r="J29" s="276">
        <v>55</v>
      </c>
      <c r="K29" s="277">
        <v>1.55</v>
      </c>
      <c r="L29" s="82">
        <v>1472</v>
      </c>
      <c r="N29" s="84"/>
    </row>
    <row r="30" spans="1:14" ht="11.25" x14ac:dyDescent="0.15">
      <c r="A30" s="56" t="s">
        <v>457</v>
      </c>
      <c r="C30" s="81" t="s">
        <v>90</v>
      </c>
      <c r="D30" s="82">
        <v>13544</v>
      </c>
      <c r="E30" s="275">
        <v>10.96</v>
      </c>
      <c r="F30" s="85">
        <f t="shared" si="0"/>
        <v>1235.7664233576641</v>
      </c>
      <c r="G30" s="276">
        <v>7.3</v>
      </c>
      <c r="H30" s="82">
        <v>1909.54</v>
      </c>
      <c r="I30" s="276">
        <v>8</v>
      </c>
      <c r="J30" s="276">
        <v>6</v>
      </c>
      <c r="K30" s="277">
        <v>1.0620000000000001</v>
      </c>
      <c r="L30" s="82">
        <v>639</v>
      </c>
      <c r="N30" s="84"/>
    </row>
    <row r="31" spans="1:14" ht="11.25" x14ac:dyDescent="0.15">
      <c r="A31" s="56" t="s">
        <v>458</v>
      </c>
      <c r="C31" s="81" t="s">
        <v>91</v>
      </c>
      <c r="D31" s="82">
        <v>183218</v>
      </c>
      <c r="E31" s="275">
        <v>68.709999999999994</v>
      </c>
      <c r="F31" s="85">
        <f t="shared" si="0"/>
        <v>2666.5405326735558</v>
      </c>
      <c r="G31" s="276">
        <v>4.8</v>
      </c>
      <c r="H31" s="82">
        <v>26947.33</v>
      </c>
      <c r="I31" s="276">
        <v>29</v>
      </c>
      <c r="J31" s="276">
        <v>16</v>
      </c>
      <c r="K31" s="277">
        <v>1.22</v>
      </c>
      <c r="L31" s="82">
        <v>14642</v>
      </c>
      <c r="N31" s="84"/>
    </row>
    <row r="32" spans="1:14" ht="11.25" x14ac:dyDescent="0.15">
      <c r="A32" s="56" t="s">
        <v>459</v>
      </c>
      <c r="C32" s="81" t="s">
        <v>92</v>
      </c>
      <c r="D32" s="82">
        <v>247087</v>
      </c>
      <c r="E32" s="275">
        <v>54.12</v>
      </c>
      <c r="F32" s="85">
        <f t="shared" si="0"/>
        <v>4565.5395417590544</v>
      </c>
      <c r="G32" s="276">
        <v>5</v>
      </c>
      <c r="H32" s="82">
        <v>28804.639999999999</v>
      </c>
      <c r="I32" s="276">
        <v>20</v>
      </c>
      <c r="J32" s="276">
        <v>14</v>
      </c>
      <c r="K32" s="277">
        <v>1.1499999999999999</v>
      </c>
      <c r="L32" s="82">
        <v>18927</v>
      </c>
      <c r="N32" s="84"/>
    </row>
    <row r="33" spans="1:14" ht="11.25" x14ac:dyDescent="0.15">
      <c r="A33" s="56" t="s">
        <v>460</v>
      </c>
      <c r="C33" s="81" t="s">
        <v>93</v>
      </c>
      <c r="D33" s="82">
        <v>3857</v>
      </c>
      <c r="E33" s="275">
        <v>7.48</v>
      </c>
      <c r="F33" s="85">
        <f t="shared" si="0"/>
        <v>515.64171122994651</v>
      </c>
      <c r="G33" s="276">
        <v>5.9</v>
      </c>
      <c r="H33" s="82">
        <v>763.93</v>
      </c>
      <c r="I33" s="276">
        <v>51</v>
      </c>
      <c r="J33" s="276">
        <v>12</v>
      </c>
      <c r="K33" s="277">
        <v>0.9</v>
      </c>
      <c r="L33" s="82">
        <v>233</v>
      </c>
      <c r="N33" s="84"/>
    </row>
    <row r="34" spans="1:14" ht="11.25" x14ac:dyDescent="0.15">
      <c r="A34" s="56" t="s">
        <v>461</v>
      </c>
      <c r="C34" s="81" t="s">
        <v>94</v>
      </c>
      <c r="D34" s="82">
        <v>32018</v>
      </c>
      <c r="E34" s="275">
        <v>22.93</v>
      </c>
      <c r="F34" s="85">
        <f t="shared" si="0"/>
        <v>1396.3366768425644</v>
      </c>
      <c r="G34" s="276">
        <v>7</v>
      </c>
      <c r="H34" s="82">
        <v>3850.73</v>
      </c>
      <c r="I34" s="276">
        <v>4</v>
      </c>
      <c r="J34" s="276">
        <v>4</v>
      </c>
      <c r="K34" s="277">
        <v>1.35</v>
      </c>
      <c r="L34" s="82">
        <v>1878</v>
      </c>
      <c r="N34" s="84"/>
    </row>
    <row r="35" spans="1:14" ht="11.25" x14ac:dyDescent="0.15">
      <c r="A35" s="56" t="s">
        <v>462</v>
      </c>
      <c r="C35" s="81" t="s">
        <v>95</v>
      </c>
      <c r="D35" s="82">
        <v>12287</v>
      </c>
      <c r="E35" s="275">
        <v>15.32</v>
      </c>
      <c r="F35" s="85">
        <f t="shared" si="0"/>
        <v>802.023498694517</v>
      </c>
      <c r="G35" s="276">
        <v>3.8</v>
      </c>
      <c r="H35" s="82">
        <v>2051.29</v>
      </c>
      <c r="I35" s="276">
        <v>100</v>
      </c>
      <c r="J35" s="276">
        <v>109</v>
      </c>
      <c r="K35" s="277">
        <v>1.07</v>
      </c>
      <c r="L35" s="82">
        <v>1520</v>
      </c>
      <c r="N35" s="84"/>
    </row>
    <row r="36" spans="1:14" ht="11.25" x14ac:dyDescent="0.15">
      <c r="A36" s="56" t="s">
        <v>463</v>
      </c>
      <c r="C36" s="81" t="s">
        <v>96</v>
      </c>
      <c r="D36" s="82">
        <v>96179</v>
      </c>
      <c r="E36" s="275">
        <v>33.65</v>
      </c>
      <c r="F36" s="85">
        <f t="shared" si="0"/>
        <v>2858.2169390787521</v>
      </c>
      <c r="G36" s="276">
        <v>5.7</v>
      </c>
      <c r="H36" s="82">
        <v>13635.91</v>
      </c>
      <c r="I36" s="276">
        <v>15</v>
      </c>
      <c r="J36" s="276">
        <v>13</v>
      </c>
      <c r="K36" s="277">
        <v>1.3</v>
      </c>
      <c r="L36" s="82">
        <v>7144</v>
      </c>
      <c r="N36" s="84"/>
    </row>
    <row r="37" spans="1:14" ht="11.25" x14ac:dyDescent="0.15">
      <c r="A37" s="56" t="s">
        <v>464</v>
      </c>
      <c r="C37" s="81" t="s">
        <v>97</v>
      </c>
      <c r="D37" s="82">
        <v>17228</v>
      </c>
      <c r="E37" s="275">
        <v>9.8699999999999992</v>
      </c>
      <c r="F37" s="85">
        <f t="shared" si="0"/>
        <v>1745.4913880445797</v>
      </c>
      <c r="G37" s="276">
        <v>5.7</v>
      </c>
      <c r="H37" s="82">
        <v>1579.15</v>
      </c>
      <c r="I37" s="276">
        <v>1</v>
      </c>
      <c r="J37" s="276">
        <v>11</v>
      </c>
      <c r="K37" s="277">
        <v>0.76</v>
      </c>
      <c r="L37" s="82">
        <v>810</v>
      </c>
      <c r="N37" s="84"/>
    </row>
    <row r="38" spans="1:14" ht="11.25" x14ac:dyDescent="0.15">
      <c r="A38" s="56" t="s">
        <v>465</v>
      </c>
      <c r="C38" s="81" t="s">
        <v>98</v>
      </c>
      <c r="D38" s="82">
        <v>221679</v>
      </c>
      <c r="E38" s="275">
        <v>59.81</v>
      </c>
      <c r="F38" s="85">
        <f t="shared" si="0"/>
        <v>3706.3868918241096</v>
      </c>
      <c r="G38" s="276">
        <v>4.4000000000000004</v>
      </c>
      <c r="H38" s="82">
        <v>22815.16</v>
      </c>
      <c r="I38" s="276">
        <v>66</v>
      </c>
      <c r="J38" s="276">
        <v>27</v>
      </c>
      <c r="K38" s="277">
        <v>1.2</v>
      </c>
      <c r="L38" s="82">
        <v>20882</v>
      </c>
      <c r="N38" s="84"/>
    </row>
    <row r="39" spans="1:14" ht="11.25" x14ac:dyDescent="0.15">
      <c r="A39" s="56" t="s">
        <v>466</v>
      </c>
      <c r="C39" s="81" t="s">
        <v>99</v>
      </c>
      <c r="D39" s="82">
        <v>99644</v>
      </c>
      <c r="E39" s="275">
        <v>42.56</v>
      </c>
      <c r="F39" s="85">
        <f t="shared" si="0"/>
        <v>2341.2593984962405</v>
      </c>
      <c r="G39" s="276">
        <v>4.5</v>
      </c>
      <c r="H39" s="82">
        <v>12831.38</v>
      </c>
      <c r="I39" s="276">
        <v>40</v>
      </c>
      <c r="J39" s="276">
        <v>17</v>
      </c>
      <c r="K39" s="277">
        <v>1.22</v>
      </c>
      <c r="L39" s="82">
        <v>6943</v>
      </c>
      <c r="N39" s="84"/>
    </row>
    <row r="40" spans="1:14" ht="11.25" x14ac:dyDescent="0.15">
      <c r="A40" s="56" t="s">
        <v>467</v>
      </c>
      <c r="C40" s="81" t="s">
        <v>100</v>
      </c>
      <c r="D40" s="82">
        <v>25476</v>
      </c>
      <c r="E40" s="275">
        <v>14.44</v>
      </c>
      <c r="F40" s="85">
        <f t="shared" si="0"/>
        <v>1764.2659279778393</v>
      </c>
      <c r="G40" s="276">
        <v>4.0999999999999996</v>
      </c>
      <c r="H40" s="82">
        <v>3781.71</v>
      </c>
      <c r="I40" s="276">
        <v>62</v>
      </c>
      <c r="J40" s="276">
        <v>23</v>
      </c>
      <c r="K40" s="277">
        <v>1.18</v>
      </c>
      <c r="L40" s="82">
        <v>2091</v>
      </c>
      <c r="N40" s="84"/>
    </row>
    <row r="41" spans="1:14" ht="11.25" x14ac:dyDescent="0.15">
      <c r="A41" s="56" t="s">
        <v>468</v>
      </c>
      <c r="C41" s="81" t="s">
        <v>101</v>
      </c>
      <c r="D41" s="82">
        <v>24453</v>
      </c>
      <c r="E41" s="275">
        <v>19.98</v>
      </c>
      <c r="F41" s="85">
        <f t="shared" si="0"/>
        <v>1223.8738738738739</v>
      </c>
      <c r="G41" s="276">
        <v>3.8</v>
      </c>
      <c r="H41" s="82">
        <v>2527.6799999999998</v>
      </c>
      <c r="I41" s="276">
        <v>39</v>
      </c>
      <c r="J41" s="276">
        <v>26</v>
      </c>
      <c r="K41" s="277">
        <v>0.95</v>
      </c>
      <c r="L41" s="82">
        <v>1806</v>
      </c>
      <c r="N41" s="84"/>
    </row>
    <row r="42" spans="1:14" ht="11.25" x14ac:dyDescent="0.15">
      <c r="A42" s="56" t="s">
        <v>469</v>
      </c>
      <c r="C42" s="81" t="s">
        <v>102</v>
      </c>
      <c r="D42" s="82">
        <v>91722</v>
      </c>
      <c r="E42" s="275">
        <v>400.17</v>
      </c>
      <c r="F42" s="85">
        <f t="shared" si="0"/>
        <v>229.20758677562034</v>
      </c>
      <c r="G42" s="276">
        <v>4.5</v>
      </c>
      <c r="H42" s="82">
        <v>13673.09</v>
      </c>
      <c r="I42" s="276">
        <v>65</v>
      </c>
      <c r="J42" s="276">
        <v>53</v>
      </c>
      <c r="K42" s="277">
        <v>1.03</v>
      </c>
      <c r="L42" s="82">
        <v>9198</v>
      </c>
      <c r="N42" s="84"/>
    </row>
    <row r="43" spans="1:14" ht="11.25" x14ac:dyDescent="0.15">
      <c r="A43" s="56" t="s">
        <v>470</v>
      </c>
      <c r="C43" s="81" t="s">
        <v>103</v>
      </c>
      <c r="D43" s="82">
        <v>453628</v>
      </c>
      <c r="E43" s="275">
        <v>249.02</v>
      </c>
      <c r="F43" s="85">
        <f t="shared" si="0"/>
        <v>1821.6528792868041</v>
      </c>
      <c r="G43" s="276">
        <v>3.8</v>
      </c>
      <c r="H43" s="82">
        <v>67061.33</v>
      </c>
      <c r="I43" s="276">
        <v>86</v>
      </c>
      <c r="J43" s="276">
        <v>78</v>
      </c>
      <c r="K43" s="277">
        <v>0.99</v>
      </c>
      <c r="L43" s="82">
        <v>53807</v>
      </c>
      <c r="N43" s="84"/>
    </row>
    <row r="44" spans="1:14" ht="11.25" x14ac:dyDescent="0.15">
      <c r="A44" s="56" t="s">
        <v>471</v>
      </c>
      <c r="C44" s="81" t="s">
        <v>104</v>
      </c>
      <c r="D44" s="82">
        <v>21837</v>
      </c>
      <c r="E44" s="275">
        <v>15.04</v>
      </c>
      <c r="F44" s="85">
        <f t="shared" si="0"/>
        <v>1451.9281914893618</v>
      </c>
      <c r="G44" s="276">
        <v>4.2</v>
      </c>
      <c r="H44" s="82">
        <v>2986.65</v>
      </c>
      <c r="I44" s="276">
        <v>57</v>
      </c>
      <c r="J44" s="276">
        <v>21</v>
      </c>
      <c r="K44" s="277">
        <v>0.8</v>
      </c>
      <c r="L44" s="82">
        <v>1711</v>
      </c>
      <c r="N44" s="84"/>
    </row>
    <row r="45" spans="1:14" ht="11.25" x14ac:dyDescent="0.15">
      <c r="A45" s="56" t="s">
        <v>472</v>
      </c>
      <c r="C45" s="81" t="s">
        <v>105</v>
      </c>
      <c r="D45" s="82">
        <v>15429</v>
      </c>
      <c r="E45" s="275">
        <v>9.02</v>
      </c>
      <c r="F45" s="85">
        <f t="shared" si="0"/>
        <v>1710.5321507760532</v>
      </c>
      <c r="G45" s="276">
        <v>6.1</v>
      </c>
      <c r="H45" s="82">
        <v>1031.92</v>
      </c>
      <c r="I45" s="276">
        <v>92</v>
      </c>
      <c r="J45" s="276">
        <v>49</v>
      </c>
      <c r="K45" s="277">
        <v>0.56999999999999995</v>
      </c>
      <c r="L45" s="82">
        <v>1829</v>
      </c>
      <c r="N45" s="84"/>
    </row>
    <row r="46" spans="1:14" ht="11.25" x14ac:dyDescent="0.15">
      <c r="A46" s="56" t="s">
        <v>473</v>
      </c>
      <c r="C46" s="81" t="s">
        <v>106</v>
      </c>
      <c r="D46" s="82">
        <v>27531</v>
      </c>
      <c r="E46" s="275">
        <v>9.23</v>
      </c>
      <c r="F46" s="85">
        <f t="shared" si="0"/>
        <v>2982.773564463705</v>
      </c>
      <c r="G46" s="276">
        <v>3.8</v>
      </c>
      <c r="H46" s="82">
        <v>4253.4399999999996</v>
      </c>
      <c r="I46" s="276">
        <v>93</v>
      </c>
      <c r="J46" s="276">
        <v>31</v>
      </c>
      <c r="K46" s="277">
        <v>0.91</v>
      </c>
      <c r="L46" s="82">
        <v>2932</v>
      </c>
      <c r="N46" s="84"/>
    </row>
    <row r="47" spans="1:14" ht="9.6" customHeight="1" x14ac:dyDescent="0.15">
      <c r="D47" s="86"/>
      <c r="E47" s="85"/>
      <c r="F47" s="85"/>
      <c r="G47" s="87"/>
      <c r="H47" s="88"/>
      <c r="I47" s="276"/>
      <c r="J47" s="60"/>
      <c r="K47" s="60"/>
      <c r="L47" s="60"/>
    </row>
    <row r="48" spans="1:14" ht="11.25" customHeight="1" x14ac:dyDescent="0.15">
      <c r="C48" s="65" t="s">
        <v>474</v>
      </c>
      <c r="G48" s="59"/>
      <c r="I48" s="60"/>
      <c r="J48" s="60"/>
    </row>
    <row r="49" spans="1:12" ht="13.35" customHeight="1" x14ac:dyDescent="0.15">
      <c r="C49" s="66" t="s">
        <v>475</v>
      </c>
      <c r="G49" s="30"/>
      <c r="H49" s="279"/>
      <c r="I49" s="67"/>
      <c r="J49" s="68"/>
    </row>
    <row r="50" spans="1:12" ht="12.75" customHeight="1" x14ac:dyDescent="0.15">
      <c r="C50" s="66" t="s">
        <v>476</v>
      </c>
      <c r="G50" s="59"/>
      <c r="I50" s="67"/>
      <c r="J50" s="68"/>
    </row>
    <row r="51" spans="1:12" ht="11.25" x14ac:dyDescent="0.15">
      <c r="C51" s="89"/>
      <c r="D51" s="89"/>
      <c r="E51" s="89"/>
      <c r="F51" s="89"/>
      <c r="G51" s="89"/>
      <c r="H51" s="89"/>
      <c r="I51" s="89"/>
      <c r="J51" s="89"/>
      <c r="K51" s="89"/>
      <c r="L51" s="89"/>
    </row>
    <row r="52" spans="1:12" ht="9.75" customHeight="1" x14ac:dyDescent="0.15">
      <c r="C52" s="66"/>
      <c r="G52" s="59"/>
    </row>
    <row r="53" spans="1:12" ht="11.25" customHeight="1" x14ac:dyDescent="0.15">
      <c r="A53" s="19"/>
      <c r="G53" s="59"/>
    </row>
    <row r="54" spans="1:12" s="15" customFormat="1" ht="12" x14ac:dyDescent="0.15">
      <c r="C54" s="69"/>
      <c r="D54" s="17"/>
      <c r="E54" s="18"/>
      <c r="F54" s="18"/>
      <c r="G54" s="22"/>
      <c r="H54" s="20"/>
      <c r="I54" s="21"/>
      <c r="J54" s="22"/>
      <c r="K54" s="23"/>
      <c r="L54" s="28"/>
    </row>
    <row r="55" spans="1:12" ht="9.75" customHeight="1" x14ac:dyDescent="0.15">
      <c r="B55" s="70"/>
      <c r="C55" s="66"/>
      <c r="D55" s="71"/>
      <c r="E55" s="71"/>
      <c r="F55" s="71"/>
      <c r="G55" s="71"/>
      <c r="H55" s="71"/>
      <c r="I55" s="71"/>
      <c r="J55" s="71"/>
      <c r="K55" s="72"/>
      <c r="L55" s="71"/>
    </row>
    <row r="56" spans="1:12" ht="9.75" customHeight="1" x14ac:dyDescent="0.15">
      <c r="B56" s="70"/>
      <c r="C56" s="66"/>
      <c r="D56" s="71"/>
      <c r="E56" s="71"/>
      <c r="F56" s="71"/>
      <c r="G56" s="71"/>
      <c r="H56" s="71"/>
      <c r="I56" s="71"/>
      <c r="J56" s="71"/>
      <c r="K56" s="72"/>
      <c r="L56" s="71"/>
    </row>
    <row r="57" spans="1:12" ht="9.75" customHeight="1" x14ac:dyDescent="0.15">
      <c r="B57" s="73"/>
      <c r="C57" s="74"/>
      <c r="D57" s="75"/>
      <c r="E57" s="75"/>
      <c r="F57" s="75"/>
      <c r="G57" s="75"/>
      <c r="H57" s="75"/>
      <c r="I57" s="75"/>
      <c r="J57" s="75"/>
      <c r="K57" s="76"/>
      <c r="L57" s="75"/>
    </row>
    <row r="58" spans="1:12" ht="9.75" customHeight="1" x14ac:dyDescent="0.15">
      <c r="C58" s="73"/>
      <c r="D58" s="77"/>
      <c r="E58" s="77"/>
      <c r="F58" s="77"/>
      <c r="G58" s="77"/>
      <c r="H58" s="77"/>
      <c r="I58" s="77"/>
      <c r="J58" s="77"/>
      <c r="K58" s="78"/>
      <c r="L58" s="77"/>
    </row>
    <row r="59" spans="1:12" ht="9.75" customHeight="1" x14ac:dyDescent="0.15">
      <c r="C59" s="30"/>
      <c r="D59" s="77"/>
      <c r="E59" s="77"/>
      <c r="F59" s="77"/>
      <c r="G59" s="77"/>
      <c r="H59" s="77"/>
      <c r="I59" s="77"/>
      <c r="J59" s="77"/>
      <c r="K59" s="78"/>
      <c r="L59" s="77"/>
    </row>
    <row r="60" spans="1:12" ht="9.75" customHeight="1" x14ac:dyDescent="0.15">
      <c r="C60" s="75"/>
      <c r="D60" s="75"/>
      <c r="E60" s="75"/>
      <c r="F60" s="75"/>
      <c r="G60" s="75"/>
      <c r="H60" s="75"/>
      <c r="I60" s="75"/>
      <c r="J60" s="75"/>
      <c r="K60" s="76"/>
      <c r="L60" s="79"/>
    </row>
    <row r="61" spans="1:12" ht="13.7" customHeight="1" x14ac:dyDescent="0.15">
      <c r="C61" s="77"/>
      <c r="D61" s="77"/>
      <c r="E61" s="77"/>
      <c r="F61" s="77"/>
      <c r="G61" s="77"/>
      <c r="H61" s="77"/>
      <c r="I61" s="77"/>
      <c r="J61" s="77"/>
      <c r="K61" s="78"/>
      <c r="L61" s="80"/>
    </row>
    <row r="62" spans="1:12" ht="13.7" customHeight="1" x14ac:dyDescent="0.15"/>
    <row r="63" spans="1:12" ht="31.9" customHeight="1" x14ac:dyDescent="0.15"/>
    <row r="64" spans="1:12" ht="13.7" customHeight="1" x14ac:dyDescent="0.15"/>
    <row r="65" spans="1:12" ht="15" customHeight="1" x14ac:dyDescent="0.15"/>
    <row r="66" spans="1:12" ht="12" customHeight="1" x14ac:dyDescent="0.15"/>
    <row r="67" spans="1:12" ht="12.75" customHeight="1" x14ac:dyDescent="0.15"/>
    <row r="68" spans="1:12" ht="15.75" customHeight="1" x14ac:dyDescent="0.15">
      <c r="A68" s="20"/>
      <c r="C68" s="32"/>
      <c r="L68" s="24"/>
    </row>
    <row r="69" spans="1:12" ht="9.75" customHeight="1" x14ac:dyDescent="0.15">
      <c r="C69" s="32"/>
    </row>
  </sheetData>
  <pageMargins left="0.5" right="0" top="0.52" bottom="0.17" header="0.5" footer="0.27"/>
  <pageSetup scale="93" fitToHeight="0"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6"/>
  <sheetViews>
    <sheetView zoomScaleNormal="100" workbookViewId="0"/>
  </sheetViews>
  <sheetFormatPr defaultColWidth="26.6640625" defaultRowHeight="9.75" customHeight="1" x14ac:dyDescent="0.15"/>
  <cols>
    <col min="1" max="1" width="5.6640625" style="34" customWidth="1"/>
    <col min="2" max="2" width="2.83203125" style="30" customWidth="1"/>
    <col min="3" max="3" width="25" style="31" customWidth="1"/>
    <col min="4" max="4" width="12.33203125" style="35" customWidth="1"/>
    <col min="5" max="5" width="13.6640625" style="33" customWidth="1"/>
    <col min="6" max="6" width="10.6640625" style="33" customWidth="1"/>
    <col min="7" max="7" width="12.83203125" style="34" customWidth="1"/>
    <col min="8" max="8" width="13.33203125" style="34" customWidth="1"/>
    <col min="9" max="9" width="16" style="62" customWidth="1"/>
    <col min="10" max="10" width="11.5" style="59" customWidth="1"/>
    <col min="11" max="11" width="17.83203125" style="61" customWidth="1"/>
    <col min="12" max="12" width="14.6640625" style="64" customWidth="1"/>
    <col min="13" max="13" width="10.33203125" style="30" customWidth="1"/>
    <col min="14" max="16384" width="26.6640625" style="30"/>
  </cols>
  <sheetData>
    <row r="1" spans="1:12" s="15" customFormat="1" ht="12.2" customHeight="1" x14ac:dyDescent="0.15">
      <c r="A1" s="14" t="s">
        <v>46</v>
      </c>
      <c r="C1" s="16"/>
      <c r="D1" s="17"/>
      <c r="E1" s="18"/>
      <c r="F1" s="19"/>
      <c r="G1" s="20"/>
      <c r="H1" s="20"/>
      <c r="I1" s="21"/>
      <c r="J1" s="22"/>
      <c r="K1" s="23"/>
      <c r="L1" s="24"/>
    </row>
    <row r="2" spans="1:12" s="15" customFormat="1" ht="11.25" customHeight="1" x14ac:dyDescent="0.15">
      <c r="A2" s="19" t="s">
        <v>41</v>
      </c>
      <c r="C2" s="25"/>
      <c r="D2" s="17"/>
      <c r="E2" s="18"/>
      <c r="F2" s="19"/>
      <c r="G2" s="20"/>
      <c r="H2" s="20"/>
      <c r="I2" s="21"/>
      <c r="J2" s="22"/>
      <c r="K2" s="23"/>
      <c r="L2" s="24"/>
    </row>
    <row r="3" spans="1:12" s="15" customFormat="1" ht="11.25" customHeight="1" x14ac:dyDescent="0.15">
      <c r="A3" s="19" t="s">
        <v>48</v>
      </c>
      <c r="C3" s="26"/>
      <c r="D3" s="17"/>
      <c r="E3" s="18"/>
      <c r="F3" s="27"/>
      <c r="G3" s="20"/>
      <c r="H3" s="20"/>
      <c r="I3" s="21"/>
      <c r="J3" s="22"/>
      <c r="K3" s="23"/>
      <c r="L3" s="28"/>
    </row>
    <row r="4" spans="1:12" ht="10.5" customHeight="1" x14ac:dyDescent="0.15">
      <c r="A4" s="29"/>
      <c r="D4" s="32"/>
      <c r="H4" s="273"/>
      <c r="I4" s="273"/>
      <c r="J4" s="273"/>
      <c r="K4" s="274"/>
      <c r="L4" s="273"/>
    </row>
    <row r="5" spans="1:12" ht="10.15" customHeight="1" x14ac:dyDescent="0.15">
      <c r="A5" s="29"/>
      <c r="G5" s="273"/>
      <c r="H5" s="36" t="s">
        <v>409</v>
      </c>
      <c r="I5" s="36" t="s">
        <v>410</v>
      </c>
      <c r="J5" s="37" t="s">
        <v>411</v>
      </c>
      <c r="K5" s="38" t="s">
        <v>412</v>
      </c>
      <c r="L5" s="39" t="s">
        <v>413</v>
      </c>
    </row>
    <row r="6" spans="1:12" ht="9.75" customHeight="1" x14ac:dyDescent="0.15">
      <c r="A6" s="29"/>
      <c r="D6" s="273"/>
      <c r="E6" s="40" t="s">
        <v>414</v>
      </c>
      <c r="F6" s="41" t="s">
        <v>415</v>
      </c>
      <c r="G6" s="42" t="s">
        <v>416</v>
      </c>
      <c r="H6" s="36" t="s">
        <v>417</v>
      </c>
      <c r="I6" s="36" t="s">
        <v>418</v>
      </c>
      <c r="J6" s="37" t="s">
        <v>419</v>
      </c>
      <c r="K6" s="43" t="s">
        <v>420</v>
      </c>
      <c r="L6" s="39" t="s">
        <v>421</v>
      </c>
    </row>
    <row r="7" spans="1:12" s="48" customFormat="1" ht="10.15" customHeight="1" x14ac:dyDescent="0.15">
      <c r="A7" s="44"/>
      <c r="B7" s="45"/>
      <c r="C7" s="45"/>
      <c r="D7" s="46" t="s">
        <v>422</v>
      </c>
      <c r="E7" s="46" t="s">
        <v>423</v>
      </c>
      <c r="F7" s="46" t="s">
        <v>424</v>
      </c>
      <c r="G7" s="40" t="s">
        <v>425</v>
      </c>
      <c r="H7" s="40" t="s">
        <v>426</v>
      </c>
      <c r="I7" s="40" t="s">
        <v>427</v>
      </c>
      <c r="J7" s="40" t="s">
        <v>427</v>
      </c>
      <c r="K7" s="47" t="s">
        <v>428</v>
      </c>
      <c r="L7" s="40" t="s">
        <v>429</v>
      </c>
    </row>
    <row r="8" spans="1:12" s="42" customFormat="1" ht="10.9" customHeight="1" x14ac:dyDescent="0.15">
      <c r="A8" s="49" t="s">
        <v>55</v>
      </c>
      <c r="B8" s="50"/>
      <c r="C8" s="51" t="s">
        <v>430</v>
      </c>
      <c r="D8" s="52" t="s">
        <v>431</v>
      </c>
      <c r="E8" s="52" t="s">
        <v>432</v>
      </c>
      <c r="F8" s="52" t="s">
        <v>431</v>
      </c>
      <c r="G8" s="53" t="s">
        <v>433</v>
      </c>
      <c r="H8" s="53" t="s">
        <v>433</v>
      </c>
      <c r="I8" s="54" t="s">
        <v>431</v>
      </c>
      <c r="J8" s="54" t="s">
        <v>431</v>
      </c>
      <c r="K8" s="55" t="s">
        <v>434</v>
      </c>
      <c r="L8" s="54" t="s">
        <v>435</v>
      </c>
    </row>
    <row r="9" spans="1:12" ht="11.25" x14ac:dyDescent="0.15">
      <c r="A9" s="56" t="s">
        <v>436</v>
      </c>
      <c r="C9" s="31" t="s">
        <v>108</v>
      </c>
      <c r="D9" s="57">
        <v>33330</v>
      </c>
      <c r="E9" s="275">
        <v>449.5</v>
      </c>
      <c r="F9" s="33">
        <f t="shared" ref="F9:F72" si="0">D9/E9</f>
        <v>74.149054505005566</v>
      </c>
      <c r="G9" s="276">
        <v>4.3</v>
      </c>
      <c r="H9" s="82">
        <v>5039.28</v>
      </c>
      <c r="I9" s="276">
        <v>72</v>
      </c>
      <c r="J9" s="276">
        <v>64</v>
      </c>
      <c r="K9" s="277">
        <v>0.57999999999999996</v>
      </c>
      <c r="L9" s="278">
        <v>3506</v>
      </c>
    </row>
    <row r="10" spans="1:12" ht="11.25" x14ac:dyDescent="0.15">
      <c r="A10" s="56" t="s">
        <v>437</v>
      </c>
      <c r="C10" s="31" t="s">
        <v>109</v>
      </c>
      <c r="D10" s="57">
        <v>105715</v>
      </c>
      <c r="E10" s="275">
        <v>720.7</v>
      </c>
      <c r="F10" s="33">
        <f t="shared" si="0"/>
        <v>146.68377965866517</v>
      </c>
      <c r="G10" s="276">
        <v>3.6</v>
      </c>
      <c r="H10" s="82">
        <v>13364.62</v>
      </c>
      <c r="I10" s="276">
        <v>119</v>
      </c>
      <c r="J10" s="276">
        <v>117</v>
      </c>
      <c r="K10" s="277">
        <v>0.83899999999999997</v>
      </c>
      <c r="L10" s="82">
        <v>16321</v>
      </c>
    </row>
    <row r="11" spans="1:12" ht="11.25" x14ac:dyDescent="0.15">
      <c r="A11" s="56" t="s">
        <v>438</v>
      </c>
      <c r="C11" s="31" t="s">
        <v>110</v>
      </c>
      <c r="D11" s="57">
        <v>15561</v>
      </c>
      <c r="E11" s="275">
        <v>445.46</v>
      </c>
      <c r="F11" s="33">
        <f t="shared" si="0"/>
        <v>34.932429398823686</v>
      </c>
      <c r="G11" s="276">
        <v>5</v>
      </c>
      <c r="H11" s="82">
        <v>2110.73</v>
      </c>
      <c r="I11" s="276">
        <v>46</v>
      </c>
      <c r="J11" s="276">
        <v>38</v>
      </c>
      <c r="K11" s="277">
        <v>0.71</v>
      </c>
      <c r="L11" s="82">
        <v>1022</v>
      </c>
    </row>
    <row r="12" spans="1:12" ht="11.25" x14ac:dyDescent="0.15">
      <c r="A12" s="56" t="s">
        <v>439</v>
      </c>
      <c r="C12" s="31" t="s">
        <v>111</v>
      </c>
      <c r="D12" s="57">
        <v>12856</v>
      </c>
      <c r="E12" s="275">
        <v>355.27</v>
      </c>
      <c r="F12" s="33">
        <f t="shared" si="0"/>
        <v>36.186562332873592</v>
      </c>
      <c r="G12" s="276">
        <v>4.2</v>
      </c>
      <c r="H12" s="82">
        <v>1736.52</v>
      </c>
      <c r="I12" s="276">
        <v>64</v>
      </c>
      <c r="J12" s="276">
        <v>83</v>
      </c>
      <c r="K12" s="277">
        <v>0.51</v>
      </c>
      <c r="L12" s="82">
        <v>1064</v>
      </c>
    </row>
    <row r="13" spans="1:12" ht="11.25" x14ac:dyDescent="0.15">
      <c r="A13" s="56" t="s">
        <v>440</v>
      </c>
      <c r="C13" s="31" t="s">
        <v>112</v>
      </c>
      <c r="D13" s="57">
        <v>32140</v>
      </c>
      <c r="E13" s="275">
        <v>473.93</v>
      </c>
      <c r="F13" s="33">
        <f t="shared" si="0"/>
        <v>67.815922182600801</v>
      </c>
      <c r="G13" s="276">
        <v>4.5999999999999996</v>
      </c>
      <c r="H13" s="82">
        <v>3939.98</v>
      </c>
      <c r="I13" s="276">
        <v>43</v>
      </c>
      <c r="J13" s="276">
        <v>63</v>
      </c>
      <c r="K13" s="277">
        <v>0.61</v>
      </c>
      <c r="L13" s="82">
        <v>2330</v>
      </c>
    </row>
    <row r="14" spans="1:12" ht="11.25" x14ac:dyDescent="0.15">
      <c r="A14" s="56" t="s">
        <v>441</v>
      </c>
      <c r="C14" s="31" t="s">
        <v>113</v>
      </c>
      <c r="D14" s="57">
        <v>15388</v>
      </c>
      <c r="E14" s="275">
        <v>333.49</v>
      </c>
      <c r="F14" s="33">
        <f t="shared" si="0"/>
        <v>46.142313112836966</v>
      </c>
      <c r="G14" s="276">
        <v>4.7</v>
      </c>
      <c r="H14" s="82">
        <v>2191.5</v>
      </c>
      <c r="I14" s="276">
        <v>52</v>
      </c>
      <c r="J14" s="276">
        <v>73</v>
      </c>
      <c r="K14" s="277">
        <v>0.65</v>
      </c>
      <c r="L14" s="82">
        <v>1289</v>
      </c>
    </row>
    <row r="15" spans="1:12" ht="11.25" x14ac:dyDescent="0.15">
      <c r="A15" s="56" t="s">
        <v>442</v>
      </c>
      <c r="C15" s="31" t="s">
        <v>114</v>
      </c>
      <c r="D15" s="57">
        <v>236691</v>
      </c>
      <c r="E15" s="275">
        <v>25.97</v>
      </c>
      <c r="F15" s="33">
        <f t="shared" si="0"/>
        <v>9114.0161725067392</v>
      </c>
      <c r="G15" s="276">
        <v>2.5</v>
      </c>
      <c r="H15" s="82">
        <v>25149.88</v>
      </c>
      <c r="I15" s="276">
        <v>131</v>
      </c>
      <c r="J15" s="276">
        <v>130</v>
      </c>
      <c r="K15" s="277">
        <v>0.97799999999999998</v>
      </c>
      <c r="L15" s="82">
        <v>71275</v>
      </c>
    </row>
    <row r="16" spans="1:12" ht="11.25" x14ac:dyDescent="0.15">
      <c r="A16" s="56" t="s">
        <v>443</v>
      </c>
      <c r="C16" s="31" t="s">
        <v>115</v>
      </c>
      <c r="D16" s="57">
        <v>74809</v>
      </c>
      <c r="E16" s="275">
        <v>967</v>
      </c>
      <c r="F16" s="33">
        <f t="shared" si="0"/>
        <v>77.361944157187182</v>
      </c>
      <c r="G16" s="276">
        <v>3.6</v>
      </c>
      <c r="H16" s="82">
        <v>9959.16</v>
      </c>
      <c r="I16" s="276">
        <v>71</v>
      </c>
      <c r="J16" s="276">
        <v>94</v>
      </c>
      <c r="K16" s="277">
        <v>0.57999999999999996</v>
      </c>
      <c r="L16" s="82">
        <v>6842</v>
      </c>
    </row>
    <row r="17" spans="1:12" ht="11.25" x14ac:dyDescent="0.15">
      <c r="A17" s="56" t="s">
        <v>444</v>
      </c>
      <c r="C17" s="31" t="s">
        <v>116</v>
      </c>
      <c r="D17" s="57">
        <v>4652</v>
      </c>
      <c r="E17" s="275">
        <v>529.16</v>
      </c>
      <c r="F17" s="33">
        <f t="shared" si="0"/>
        <v>8.7912918587950717</v>
      </c>
      <c r="G17" s="276">
        <v>2.9</v>
      </c>
      <c r="H17" s="82">
        <v>522.66999999999996</v>
      </c>
      <c r="I17" s="276">
        <v>133</v>
      </c>
      <c r="J17" s="276">
        <v>131</v>
      </c>
      <c r="K17" s="277">
        <v>0.48</v>
      </c>
      <c r="L17" s="82">
        <v>916</v>
      </c>
    </row>
    <row r="18" spans="1:12" ht="11.25" x14ac:dyDescent="0.15">
      <c r="A18" s="56" t="s">
        <v>445</v>
      </c>
      <c r="C18" s="31" t="s">
        <v>117</v>
      </c>
      <c r="D18" s="57">
        <v>77465</v>
      </c>
      <c r="E18" s="275">
        <v>753.02</v>
      </c>
      <c r="F18" s="33">
        <f t="shared" si="0"/>
        <v>102.87243366710048</v>
      </c>
      <c r="G18" s="276">
        <v>4.0999999999999996</v>
      </c>
      <c r="H18" s="82">
        <v>9499.02</v>
      </c>
      <c r="I18" s="276">
        <v>90</v>
      </c>
      <c r="J18" s="276">
        <v>100</v>
      </c>
      <c r="K18" s="277">
        <v>0.52</v>
      </c>
      <c r="L18" s="82">
        <v>8325</v>
      </c>
    </row>
    <row r="19" spans="1:12" ht="11.25" x14ac:dyDescent="0.15">
      <c r="A19" s="56" t="s">
        <v>446</v>
      </c>
      <c r="C19" s="31" t="s">
        <v>477</v>
      </c>
      <c r="D19" s="57">
        <v>6571</v>
      </c>
      <c r="E19" s="275">
        <v>357.73</v>
      </c>
      <c r="F19" s="33">
        <f t="shared" si="0"/>
        <v>18.368602018281944</v>
      </c>
      <c r="G19" s="276">
        <v>4.7</v>
      </c>
      <c r="H19" s="82">
        <v>750.9</v>
      </c>
      <c r="I19" s="276">
        <v>47</v>
      </c>
      <c r="J19" s="276">
        <v>48</v>
      </c>
      <c r="K19" s="277">
        <v>0.6</v>
      </c>
      <c r="L19" s="82">
        <v>441</v>
      </c>
    </row>
    <row r="20" spans="1:12" ht="11.25" x14ac:dyDescent="0.15">
      <c r="A20" s="56" t="s">
        <v>447</v>
      </c>
      <c r="C20" s="31" t="s">
        <v>119</v>
      </c>
      <c r="D20" s="57">
        <v>33176</v>
      </c>
      <c r="E20" s="275">
        <v>541.20000000000005</v>
      </c>
      <c r="F20" s="33">
        <f t="shared" si="0"/>
        <v>61.300813008130078</v>
      </c>
      <c r="G20" s="276">
        <v>3.8</v>
      </c>
      <c r="H20" s="82">
        <v>4553.3100000000004</v>
      </c>
      <c r="I20" s="276">
        <v>95</v>
      </c>
      <c r="J20" s="276">
        <v>103</v>
      </c>
      <c r="K20" s="277">
        <v>0.79</v>
      </c>
      <c r="L20" s="82">
        <v>3351</v>
      </c>
    </row>
    <row r="21" spans="1:12" ht="11.25" x14ac:dyDescent="0.15">
      <c r="A21" s="56" t="s">
        <v>448</v>
      </c>
      <c r="C21" s="31" t="s">
        <v>120</v>
      </c>
      <c r="D21" s="57">
        <v>16687</v>
      </c>
      <c r="E21" s="275">
        <v>566.16999999999996</v>
      </c>
      <c r="F21" s="33">
        <f t="shared" si="0"/>
        <v>29.473479696910825</v>
      </c>
      <c r="G21" s="276">
        <v>5.3</v>
      </c>
      <c r="H21" s="82">
        <v>1616.23</v>
      </c>
      <c r="I21" s="276">
        <v>48</v>
      </c>
      <c r="J21" s="276">
        <v>58</v>
      </c>
      <c r="K21" s="277">
        <v>0.47</v>
      </c>
      <c r="L21" s="82">
        <v>1298</v>
      </c>
    </row>
    <row r="22" spans="1:12" ht="11.25" x14ac:dyDescent="0.15">
      <c r="A22" s="56" t="s">
        <v>449</v>
      </c>
      <c r="C22" s="31" t="s">
        <v>121</v>
      </c>
      <c r="D22" s="57">
        <v>22473</v>
      </c>
      <c r="E22" s="275">
        <v>502.76</v>
      </c>
      <c r="F22" s="33">
        <f t="shared" si="0"/>
        <v>44.699260084334476</v>
      </c>
      <c r="G22" s="276">
        <v>7.6</v>
      </c>
      <c r="H22" s="82">
        <v>2805.36</v>
      </c>
      <c r="I22" s="276">
        <v>59</v>
      </c>
      <c r="J22" s="276">
        <v>30</v>
      </c>
      <c r="K22" s="277">
        <v>0.43</v>
      </c>
      <c r="L22" s="82">
        <v>2497</v>
      </c>
    </row>
    <row r="23" spans="1:12" ht="11.25" x14ac:dyDescent="0.15">
      <c r="A23" s="56" t="s">
        <v>450</v>
      </c>
      <c r="C23" s="31" t="s">
        <v>122</v>
      </c>
      <c r="D23" s="57">
        <v>16913</v>
      </c>
      <c r="E23" s="275">
        <v>579.66</v>
      </c>
      <c r="F23" s="33">
        <f t="shared" si="0"/>
        <v>29.177448849325469</v>
      </c>
      <c r="G23" s="276">
        <v>5.4</v>
      </c>
      <c r="H23" s="82">
        <v>1908.88</v>
      </c>
      <c r="I23" s="276">
        <v>56</v>
      </c>
      <c r="J23" s="276">
        <v>61</v>
      </c>
      <c r="K23" s="277">
        <v>0.55000000000000004</v>
      </c>
      <c r="L23" s="82">
        <v>1415</v>
      </c>
    </row>
    <row r="24" spans="1:12" ht="11.25" x14ac:dyDescent="0.15">
      <c r="A24" s="56" t="s">
        <v>451</v>
      </c>
      <c r="C24" s="31" t="s">
        <v>123</v>
      </c>
      <c r="D24" s="57">
        <v>55562</v>
      </c>
      <c r="E24" s="275">
        <v>503.87</v>
      </c>
      <c r="F24" s="33">
        <f t="shared" si="0"/>
        <v>110.2705062813821</v>
      </c>
      <c r="G24" s="276">
        <v>4.5</v>
      </c>
      <c r="H24" s="82">
        <v>7672.47</v>
      </c>
      <c r="I24" s="276">
        <v>37</v>
      </c>
      <c r="J24" s="276">
        <v>60</v>
      </c>
      <c r="K24" s="277">
        <v>0.52</v>
      </c>
      <c r="L24" s="82">
        <v>3776</v>
      </c>
    </row>
    <row r="25" spans="1:12" ht="11.25" x14ac:dyDescent="0.15">
      <c r="A25" s="56" t="s">
        <v>452</v>
      </c>
      <c r="C25" s="31" t="s">
        <v>124</v>
      </c>
      <c r="D25" s="57">
        <v>29704</v>
      </c>
      <c r="E25" s="275">
        <v>527.51</v>
      </c>
      <c r="F25" s="33">
        <f t="shared" si="0"/>
        <v>56.309832988948081</v>
      </c>
      <c r="G25" s="276">
        <v>4.3</v>
      </c>
      <c r="H25" s="82">
        <v>4019.9</v>
      </c>
      <c r="I25" s="276">
        <v>67</v>
      </c>
      <c r="J25" s="276">
        <v>74</v>
      </c>
      <c r="K25" s="277">
        <v>0.82</v>
      </c>
      <c r="L25" s="82">
        <v>2600</v>
      </c>
    </row>
    <row r="26" spans="1:12" ht="11.25" x14ac:dyDescent="0.15">
      <c r="A26" s="56" t="s">
        <v>453</v>
      </c>
      <c r="C26" s="31" t="s">
        <v>125</v>
      </c>
      <c r="D26" s="57">
        <v>29074</v>
      </c>
      <c r="E26" s="275">
        <v>474.69</v>
      </c>
      <c r="F26" s="33">
        <f t="shared" si="0"/>
        <v>61.2483936885125</v>
      </c>
      <c r="G26" s="276">
        <v>4.2</v>
      </c>
      <c r="H26" s="82">
        <v>3660.28</v>
      </c>
      <c r="I26" s="276">
        <v>31</v>
      </c>
      <c r="J26" s="276">
        <v>35</v>
      </c>
      <c r="K26" s="277">
        <v>0.68</v>
      </c>
      <c r="L26" s="82">
        <v>2177</v>
      </c>
    </row>
    <row r="27" spans="1:12" ht="11.25" x14ac:dyDescent="0.15">
      <c r="A27" s="56" t="s">
        <v>454</v>
      </c>
      <c r="C27" s="31" t="s">
        <v>126</v>
      </c>
      <c r="D27" s="57">
        <v>7253</v>
      </c>
      <c r="E27" s="275">
        <v>182.82</v>
      </c>
      <c r="F27" s="33">
        <f t="shared" si="0"/>
        <v>39.672902308281373</v>
      </c>
      <c r="G27" s="276">
        <v>4.9000000000000004</v>
      </c>
      <c r="H27" s="82">
        <v>638.16</v>
      </c>
      <c r="I27" s="276">
        <v>99</v>
      </c>
      <c r="J27" s="276">
        <v>84</v>
      </c>
      <c r="K27" s="277">
        <v>0.72</v>
      </c>
      <c r="L27" s="82">
        <v>813</v>
      </c>
    </row>
    <row r="28" spans="1:12" ht="11.25" x14ac:dyDescent="0.15">
      <c r="A28" s="56" t="s">
        <v>455</v>
      </c>
      <c r="C28" s="31" t="s">
        <v>127</v>
      </c>
      <c r="D28" s="57">
        <v>12316</v>
      </c>
      <c r="E28" s="275">
        <v>475.27</v>
      </c>
      <c r="F28" s="33">
        <f t="shared" si="0"/>
        <v>25.913691165021987</v>
      </c>
      <c r="G28" s="276">
        <v>5</v>
      </c>
      <c r="H28" s="82">
        <v>1819.38</v>
      </c>
      <c r="I28" s="276">
        <v>34</v>
      </c>
      <c r="J28" s="276">
        <v>44</v>
      </c>
      <c r="K28" s="277">
        <v>0.53</v>
      </c>
      <c r="L28" s="82">
        <v>922</v>
      </c>
    </row>
    <row r="29" spans="1:12" ht="11.25" x14ac:dyDescent="0.15">
      <c r="A29" s="56" t="s">
        <v>456</v>
      </c>
      <c r="C29" s="31" t="s">
        <v>128</v>
      </c>
      <c r="D29" s="57">
        <v>333963</v>
      </c>
      <c r="E29" s="275">
        <v>423.3</v>
      </c>
      <c r="F29" s="33">
        <f t="shared" si="0"/>
        <v>788.95109851169377</v>
      </c>
      <c r="G29" s="276">
        <v>3.7</v>
      </c>
      <c r="H29" s="82">
        <v>59461.5</v>
      </c>
      <c r="I29" s="276">
        <v>77</v>
      </c>
      <c r="J29" s="276">
        <v>97</v>
      </c>
      <c r="K29" s="277">
        <v>0.96</v>
      </c>
      <c r="L29" s="82">
        <v>33454</v>
      </c>
    </row>
    <row r="30" spans="1:12" ht="11.25" x14ac:dyDescent="0.15">
      <c r="A30" s="56" t="s">
        <v>457</v>
      </c>
      <c r="C30" s="31" t="s">
        <v>129</v>
      </c>
      <c r="D30" s="57">
        <v>14240</v>
      </c>
      <c r="E30" s="275">
        <v>176.18</v>
      </c>
      <c r="F30" s="33">
        <f t="shared" si="0"/>
        <v>80.826427517311842</v>
      </c>
      <c r="G30" s="276">
        <v>3.6</v>
      </c>
      <c r="H30" s="82">
        <v>1959.01</v>
      </c>
      <c r="I30" s="276">
        <v>116</v>
      </c>
      <c r="J30" s="276">
        <v>122</v>
      </c>
      <c r="K30" s="277">
        <v>0.65500000000000003</v>
      </c>
      <c r="L30" s="82">
        <v>2038</v>
      </c>
    </row>
    <row r="31" spans="1:12" ht="11.25" x14ac:dyDescent="0.15">
      <c r="A31" s="56" t="s">
        <v>458</v>
      </c>
      <c r="C31" s="31" t="s">
        <v>130</v>
      </c>
      <c r="D31" s="57">
        <v>5216</v>
      </c>
      <c r="E31" s="275">
        <v>329.53</v>
      </c>
      <c r="F31" s="33">
        <f t="shared" si="0"/>
        <v>15.828604375929356</v>
      </c>
      <c r="G31" s="276">
        <v>4.4000000000000004</v>
      </c>
      <c r="H31" s="82">
        <v>593.98</v>
      </c>
      <c r="I31" s="276">
        <v>50</v>
      </c>
      <c r="J31" s="276">
        <v>80</v>
      </c>
      <c r="K31" s="277">
        <v>0.56000000000000005</v>
      </c>
      <c r="L31" s="82">
        <v>493</v>
      </c>
    </row>
    <row r="32" spans="1:12" ht="11.25" x14ac:dyDescent="0.15">
      <c r="A32" s="56" t="s">
        <v>459</v>
      </c>
      <c r="C32" s="31" t="s">
        <v>131</v>
      </c>
      <c r="D32" s="57">
        <v>49388</v>
      </c>
      <c r="E32" s="275">
        <v>379.23</v>
      </c>
      <c r="F32" s="33">
        <f t="shared" si="0"/>
        <v>130.23231284444796</v>
      </c>
      <c r="G32" s="276">
        <v>3.6</v>
      </c>
      <c r="H32" s="82">
        <v>7945.67</v>
      </c>
      <c r="I32" s="276">
        <v>75</v>
      </c>
      <c r="J32" s="276">
        <v>90</v>
      </c>
      <c r="K32" s="277">
        <v>0.73</v>
      </c>
      <c r="L32" s="82">
        <v>4610</v>
      </c>
    </row>
    <row r="33" spans="1:13" ht="11.25" x14ac:dyDescent="0.15">
      <c r="A33" s="56" t="s">
        <v>460</v>
      </c>
      <c r="C33" s="31" t="s">
        <v>132</v>
      </c>
      <c r="D33" s="57">
        <v>9857</v>
      </c>
      <c r="E33" s="275">
        <v>297.45999999999998</v>
      </c>
      <c r="F33" s="33">
        <f t="shared" si="0"/>
        <v>33.137228534929065</v>
      </c>
      <c r="G33" s="276">
        <v>4.0999999999999996</v>
      </c>
      <c r="H33" s="82">
        <v>1264.04</v>
      </c>
      <c r="I33" s="276">
        <v>42</v>
      </c>
      <c r="J33" s="276">
        <v>40</v>
      </c>
      <c r="K33" s="277">
        <v>0.78</v>
      </c>
      <c r="L33" s="82">
        <v>758</v>
      </c>
    </row>
    <row r="34" spans="1:13" ht="11.25" x14ac:dyDescent="0.15">
      <c r="A34" s="56" t="s">
        <v>461</v>
      </c>
      <c r="C34" s="31" t="s">
        <v>133</v>
      </c>
      <c r="D34" s="57">
        <v>14996</v>
      </c>
      <c r="E34" s="275">
        <v>330.53</v>
      </c>
      <c r="F34" s="33">
        <f t="shared" si="0"/>
        <v>45.369557982633957</v>
      </c>
      <c r="G34" s="276">
        <v>7.4</v>
      </c>
      <c r="H34" s="82">
        <v>2076.9899999999998</v>
      </c>
      <c r="I34" s="276">
        <v>35</v>
      </c>
      <c r="J34" s="276">
        <v>33</v>
      </c>
      <c r="K34" s="277">
        <v>0.56000000000000005</v>
      </c>
      <c r="L34" s="82">
        <v>1377</v>
      </c>
    </row>
    <row r="35" spans="1:13" ht="11.25" x14ac:dyDescent="0.15">
      <c r="A35" s="56" t="s">
        <v>462</v>
      </c>
      <c r="C35" s="31" t="s">
        <v>134</v>
      </c>
      <c r="D35" s="57">
        <v>28363</v>
      </c>
      <c r="E35" s="275">
        <v>503.72</v>
      </c>
      <c r="F35" s="33">
        <f t="shared" si="0"/>
        <v>56.30707535932661</v>
      </c>
      <c r="G35" s="276">
        <v>4.5</v>
      </c>
      <c r="H35" s="82">
        <v>4275.9399999999996</v>
      </c>
      <c r="I35" s="276">
        <v>54</v>
      </c>
      <c r="J35" s="276">
        <v>67</v>
      </c>
      <c r="K35" s="277">
        <v>0.79</v>
      </c>
      <c r="L35" s="82">
        <v>2187</v>
      </c>
    </row>
    <row r="36" spans="1:13" ht="11.25" x14ac:dyDescent="0.15">
      <c r="A36" s="56" t="s">
        <v>463</v>
      </c>
      <c r="C36" s="31" t="s">
        <v>135</v>
      </c>
      <c r="D36" s="57">
        <v>10792</v>
      </c>
      <c r="E36" s="275">
        <v>257.12</v>
      </c>
      <c r="F36" s="33">
        <f t="shared" si="0"/>
        <v>41.972619788425639</v>
      </c>
      <c r="G36" s="276">
        <v>4.7</v>
      </c>
      <c r="H36" s="82">
        <v>1358.88</v>
      </c>
      <c r="I36" s="276">
        <v>97</v>
      </c>
      <c r="J36" s="276">
        <v>71</v>
      </c>
      <c r="K36" s="277">
        <v>0.88</v>
      </c>
      <c r="L36" s="82">
        <v>1264</v>
      </c>
    </row>
    <row r="37" spans="1:13" ht="11.25" x14ac:dyDescent="0.15">
      <c r="A37" s="56" t="s">
        <v>464</v>
      </c>
      <c r="C37" s="31" t="s">
        <v>78</v>
      </c>
      <c r="D37" s="57">
        <v>1137290</v>
      </c>
      <c r="E37" s="275">
        <v>390.97</v>
      </c>
      <c r="F37" s="33">
        <f t="shared" si="0"/>
        <v>2908.8932654679384</v>
      </c>
      <c r="G37" s="276">
        <v>3.2</v>
      </c>
      <c r="H37" s="82">
        <v>180025.14</v>
      </c>
      <c r="I37" s="276">
        <v>124</v>
      </c>
      <c r="J37" s="276">
        <v>128</v>
      </c>
      <c r="K37" s="277">
        <v>1.1299999999999999</v>
      </c>
      <c r="L37" s="82">
        <v>233373</v>
      </c>
    </row>
    <row r="38" spans="1:13" ht="11.25" x14ac:dyDescent="0.15">
      <c r="A38" s="56" t="s">
        <v>465</v>
      </c>
      <c r="C38" s="31" t="s">
        <v>136</v>
      </c>
      <c r="D38" s="57">
        <v>68168</v>
      </c>
      <c r="E38" s="275">
        <v>647.45000000000005</v>
      </c>
      <c r="F38" s="33">
        <f t="shared" si="0"/>
        <v>105.28689474090663</v>
      </c>
      <c r="G38" s="276">
        <v>3.4</v>
      </c>
      <c r="H38" s="82">
        <v>10883.32</v>
      </c>
      <c r="I38" s="276">
        <v>123</v>
      </c>
      <c r="J38" s="276">
        <v>127</v>
      </c>
      <c r="K38" s="277">
        <v>1.0389999999999999</v>
      </c>
      <c r="L38" s="82">
        <v>10327</v>
      </c>
    </row>
    <row r="39" spans="1:13" ht="11.25" x14ac:dyDescent="0.15">
      <c r="A39" s="56" t="s">
        <v>466</v>
      </c>
      <c r="C39" s="31" t="s">
        <v>137</v>
      </c>
      <c r="D39" s="57">
        <v>15321</v>
      </c>
      <c r="E39" s="275">
        <v>380.42</v>
      </c>
      <c r="F39" s="33">
        <f t="shared" si="0"/>
        <v>40.273907786131119</v>
      </c>
      <c r="G39" s="276">
        <v>3.8</v>
      </c>
      <c r="H39" s="82">
        <v>1977.84</v>
      </c>
      <c r="I39" s="276">
        <v>63</v>
      </c>
      <c r="J39" s="276">
        <v>77</v>
      </c>
      <c r="K39" s="277">
        <v>0.55000000000000004</v>
      </c>
      <c r="L39" s="82">
        <v>1563</v>
      </c>
    </row>
    <row r="40" spans="1:13" ht="11.25" x14ac:dyDescent="0.15">
      <c r="A40" s="56" t="s">
        <v>467</v>
      </c>
      <c r="C40" s="31" t="s">
        <v>138</v>
      </c>
      <c r="D40" s="57">
        <v>26133</v>
      </c>
      <c r="E40" s="275">
        <v>286.01</v>
      </c>
      <c r="F40" s="33">
        <f t="shared" si="0"/>
        <v>91.370931086325655</v>
      </c>
      <c r="G40" s="276">
        <v>3.2</v>
      </c>
      <c r="H40" s="82">
        <v>3464.78</v>
      </c>
      <c r="I40" s="276">
        <v>78</v>
      </c>
      <c r="J40" s="276">
        <v>98</v>
      </c>
      <c r="K40" s="277">
        <v>0.91700000000000004</v>
      </c>
      <c r="L40" s="82">
        <v>2405</v>
      </c>
    </row>
    <row r="41" spans="1:13" ht="11.25" x14ac:dyDescent="0.15">
      <c r="A41" s="56" t="s">
        <v>468</v>
      </c>
      <c r="C41" s="31" t="s">
        <v>80</v>
      </c>
      <c r="D41" s="57">
        <v>56205</v>
      </c>
      <c r="E41" s="275">
        <v>690.43</v>
      </c>
      <c r="F41" s="33">
        <f t="shared" si="0"/>
        <v>81.405790594267344</v>
      </c>
      <c r="G41" s="276">
        <v>4.0999999999999996</v>
      </c>
      <c r="H41" s="82">
        <v>6923.53</v>
      </c>
      <c r="I41" s="276">
        <v>76</v>
      </c>
      <c r="J41" s="276">
        <v>86</v>
      </c>
      <c r="K41" s="277">
        <v>0.55000000000000004</v>
      </c>
      <c r="L41" s="82">
        <v>6571</v>
      </c>
    </row>
    <row r="42" spans="1:13" ht="11.25" x14ac:dyDescent="0.15">
      <c r="A42" s="56" t="s">
        <v>469</v>
      </c>
      <c r="C42" s="31" t="s">
        <v>139</v>
      </c>
      <c r="D42" s="57">
        <v>83998</v>
      </c>
      <c r="E42" s="275">
        <v>413.5</v>
      </c>
      <c r="F42" s="33">
        <f t="shared" si="0"/>
        <v>203.1390568319226</v>
      </c>
      <c r="G42" s="276">
        <v>3.3</v>
      </c>
      <c r="H42" s="82">
        <v>13207.74</v>
      </c>
      <c r="I42" s="276">
        <v>84</v>
      </c>
      <c r="J42" s="276">
        <v>92</v>
      </c>
      <c r="K42" s="277">
        <v>0.6</v>
      </c>
      <c r="L42" s="82">
        <v>8516</v>
      </c>
    </row>
    <row r="43" spans="1:13" ht="11.25" x14ac:dyDescent="0.15">
      <c r="A43" s="56" t="s">
        <v>470</v>
      </c>
      <c r="C43" s="31" t="s">
        <v>140</v>
      </c>
      <c r="D43" s="57">
        <v>17024</v>
      </c>
      <c r="E43" s="275">
        <v>355.78</v>
      </c>
      <c r="F43" s="33">
        <f t="shared" si="0"/>
        <v>47.84979481702176</v>
      </c>
      <c r="G43" s="276">
        <v>4.5</v>
      </c>
      <c r="H43" s="82">
        <v>2380.4299999999998</v>
      </c>
      <c r="I43" s="276">
        <v>33</v>
      </c>
      <c r="J43" s="276">
        <v>50</v>
      </c>
      <c r="K43" s="277">
        <v>0.63</v>
      </c>
      <c r="L43" s="82">
        <v>1059</v>
      </c>
      <c r="M43" s="82"/>
    </row>
    <row r="44" spans="1:13" ht="11.25" x14ac:dyDescent="0.15">
      <c r="A44" s="56" t="s">
        <v>471</v>
      </c>
      <c r="C44" s="31" t="s">
        <v>141</v>
      </c>
      <c r="D44" s="57">
        <v>36983</v>
      </c>
      <c r="E44" s="275">
        <v>217.81</v>
      </c>
      <c r="F44" s="33">
        <f t="shared" si="0"/>
        <v>169.79477526284376</v>
      </c>
      <c r="G44" s="276">
        <v>3.4</v>
      </c>
      <c r="H44" s="82">
        <v>5312.99</v>
      </c>
      <c r="I44" s="276">
        <v>85</v>
      </c>
      <c r="J44" s="276">
        <v>96</v>
      </c>
      <c r="K44" s="277">
        <v>0.69499999999999995</v>
      </c>
      <c r="L44" s="82">
        <v>4235</v>
      </c>
    </row>
    <row r="45" spans="1:13" ht="11.25" x14ac:dyDescent="0.15">
      <c r="A45" s="56" t="s">
        <v>472</v>
      </c>
      <c r="C45" s="31" t="s">
        <v>142</v>
      </c>
      <c r="D45" s="57">
        <v>22312</v>
      </c>
      <c r="E45" s="275">
        <v>281.42</v>
      </c>
      <c r="F45" s="33">
        <f t="shared" si="0"/>
        <v>79.283633004050884</v>
      </c>
      <c r="G45" s="276">
        <v>3.6</v>
      </c>
      <c r="H45" s="82">
        <v>2500.5700000000002</v>
      </c>
      <c r="I45" s="276">
        <v>128</v>
      </c>
      <c r="J45" s="276">
        <v>133</v>
      </c>
      <c r="K45" s="277">
        <v>0.53</v>
      </c>
      <c r="L45" s="82">
        <v>4662</v>
      </c>
    </row>
    <row r="46" spans="1:13" ht="11.25" x14ac:dyDescent="0.15">
      <c r="A46" s="56" t="s">
        <v>473</v>
      </c>
      <c r="C46" s="31" t="s">
        <v>143</v>
      </c>
      <c r="D46" s="57">
        <v>15926</v>
      </c>
      <c r="E46" s="275">
        <v>442.18</v>
      </c>
      <c r="F46" s="33">
        <f t="shared" si="0"/>
        <v>36.01700664887602</v>
      </c>
      <c r="G46" s="276">
        <v>4.0999999999999996</v>
      </c>
      <c r="H46" s="82">
        <v>1568</v>
      </c>
      <c r="I46" s="276">
        <v>44</v>
      </c>
      <c r="J46" s="276">
        <v>47</v>
      </c>
      <c r="K46" s="277">
        <v>0.49</v>
      </c>
      <c r="L46" s="82">
        <v>1661</v>
      </c>
    </row>
    <row r="47" spans="1:13" ht="11.25" x14ac:dyDescent="0.15">
      <c r="A47" s="56" t="s">
        <v>478</v>
      </c>
      <c r="C47" s="31" t="s">
        <v>144</v>
      </c>
      <c r="D47" s="57">
        <v>19785</v>
      </c>
      <c r="E47" s="275">
        <v>156.25</v>
      </c>
      <c r="F47" s="33">
        <f t="shared" si="0"/>
        <v>126.624</v>
      </c>
      <c r="G47" s="276">
        <v>3.3</v>
      </c>
      <c r="H47" s="82">
        <v>3052.64</v>
      </c>
      <c r="I47" s="276">
        <v>69</v>
      </c>
      <c r="J47" s="276">
        <v>89</v>
      </c>
      <c r="K47" s="277">
        <v>0.77500000000000002</v>
      </c>
      <c r="L47" s="82">
        <v>1820</v>
      </c>
    </row>
    <row r="48" spans="1:13" ht="11.25" x14ac:dyDescent="0.15">
      <c r="A48" s="56" t="s">
        <v>479</v>
      </c>
      <c r="C48" s="31" t="s">
        <v>145</v>
      </c>
      <c r="D48" s="57">
        <v>11625</v>
      </c>
      <c r="E48" s="275">
        <v>295.23</v>
      </c>
      <c r="F48" s="33">
        <f t="shared" si="0"/>
        <v>39.376079666700534</v>
      </c>
      <c r="G48" s="276">
        <v>4.3</v>
      </c>
      <c r="H48" s="82">
        <v>1338.12</v>
      </c>
      <c r="I48" s="276">
        <v>5</v>
      </c>
      <c r="J48" s="276">
        <v>22</v>
      </c>
      <c r="K48" s="277">
        <v>0.67</v>
      </c>
      <c r="L48" s="82">
        <v>615</v>
      </c>
    </row>
    <row r="49" spans="1:12" ht="11.25" x14ac:dyDescent="0.15">
      <c r="A49" s="56" t="s">
        <v>480</v>
      </c>
      <c r="C49" s="31" t="s">
        <v>481</v>
      </c>
      <c r="D49" s="57">
        <v>35584</v>
      </c>
      <c r="E49" s="275">
        <v>817.84</v>
      </c>
      <c r="F49" s="33">
        <f t="shared" si="0"/>
        <v>43.509732955101242</v>
      </c>
      <c r="G49" s="276">
        <v>5.3</v>
      </c>
      <c r="H49" s="82">
        <v>4828.88</v>
      </c>
      <c r="I49" s="276">
        <v>53</v>
      </c>
      <c r="J49" s="276">
        <v>56</v>
      </c>
      <c r="K49" s="277">
        <v>0.48</v>
      </c>
      <c r="L49" s="82">
        <v>2623</v>
      </c>
    </row>
    <row r="50" spans="1:12" ht="11.25" x14ac:dyDescent="0.15">
      <c r="A50" s="56" t="s">
        <v>482</v>
      </c>
      <c r="C50" s="31" t="s">
        <v>147</v>
      </c>
      <c r="D50" s="57">
        <v>105210</v>
      </c>
      <c r="E50" s="275">
        <v>468.54</v>
      </c>
      <c r="F50" s="33">
        <f t="shared" si="0"/>
        <v>224.54859777180175</v>
      </c>
      <c r="G50" s="276">
        <v>3.5</v>
      </c>
      <c r="H50" s="82">
        <v>17711.900000000001</v>
      </c>
      <c r="I50" s="276">
        <v>110</v>
      </c>
      <c r="J50" s="276">
        <v>121</v>
      </c>
      <c r="K50" s="277">
        <v>0.81</v>
      </c>
      <c r="L50" s="82">
        <v>12992</v>
      </c>
    </row>
    <row r="51" spans="1:12" ht="11.25" x14ac:dyDescent="0.15">
      <c r="A51" s="56" t="s">
        <v>483</v>
      </c>
      <c r="C51" s="31" t="s">
        <v>148</v>
      </c>
      <c r="D51" s="57">
        <v>321233</v>
      </c>
      <c r="E51" s="275">
        <v>233.7</v>
      </c>
      <c r="F51" s="33">
        <f t="shared" si="0"/>
        <v>1374.5528455284555</v>
      </c>
      <c r="G51" s="276">
        <v>3.7</v>
      </c>
      <c r="H51" s="82">
        <v>50141.07</v>
      </c>
      <c r="I51" s="276">
        <v>96</v>
      </c>
      <c r="J51" s="276">
        <v>88</v>
      </c>
      <c r="K51" s="277">
        <v>0.87</v>
      </c>
      <c r="L51" s="82">
        <v>34176</v>
      </c>
    </row>
    <row r="52" spans="1:12" ht="11.25" x14ac:dyDescent="0.15">
      <c r="A52" s="56" t="s">
        <v>484</v>
      </c>
      <c r="C52" s="31" t="s">
        <v>149</v>
      </c>
      <c r="D52" s="57">
        <v>52352</v>
      </c>
      <c r="E52" s="275">
        <v>382.33</v>
      </c>
      <c r="F52" s="33">
        <f t="shared" si="0"/>
        <v>136.92883111448225</v>
      </c>
      <c r="G52" s="276">
        <v>5.0999999999999996</v>
      </c>
      <c r="H52" s="82">
        <v>7066.06</v>
      </c>
      <c r="I52" s="276">
        <v>12</v>
      </c>
      <c r="J52" s="276">
        <v>36</v>
      </c>
      <c r="K52" s="277">
        <v>0.48799999999999999</v>
      </c>
      <c r="L52" s="82">
        <v>2919</v>
      </c>
    </row>
    <row r="53" spans="1:12" ht="11.25" x14ac:dyDescent="0.15">
      <c r="A53" s="56" t="s">
        <v>485</v>
      </c>
      <c r="C53" s="31" t="s">
        <v>150</v>
      </c>
      <c r="D53" s="57">
        <v>2300</v>
      </c>
      <c r="E53" s="275">
        <v>415.16</v>
      </c>
      <c r="F53" s="33">
        <f t="shared" si="0"/>
        <v>5.5400327584545712</v>
      </c>
      <c r="G53" s="276">
        <v>3.1</v>
      </c>
      <c r="H53" s="82">
        <v>196.92</v>
      </c>
      <c r="I53" s="276">
        <v>125</v>
      </c>
      <c r="J53" s="276">
        <v>119</v>
      </c>
      <c r="K53" s="277">
        <v>0.42</v>
      </c>
      <c r="L53" s="82">
        <v>690</v>
      </c>
    </row>
    <row r="54" spans="1:12" ht="11.25" x14ac:dyDescent="0.15">
      <c r="A54" s="56" t="s">
        <v>486</v>
      </c>
      <c r="C54" s="31" t="s">
        <v>151</v>
      </c>
      <c r="D54" s="57">
        <v>37074</v>
      </c>
      <c r="E54" s="275">
        <v>315.61</v>
      </c>
      <c r="F54" s="33">
        <f t="shared" si="0"/>
        <v>117.46776084407972</v>
      </c>
      <c r="G54" s="276">
        <v>3.9</v>
      </c>
      <c r="H54" s="82">
        <v>5299.25</v>
      </c>
      <c r="I54" s="276">
        <v>88</v>
      </c>
      <c r="J54" s="276">
        <v>91</v>
      </c>
      <c r="K54" s="277">
        <v>0.85</v>
      </c>
      <c r="L54" s="82">
        <v>4286</v>
      </c>
    </row>
    <row r="55" spans="1:12" ht="11.25" x14ac:dyDescent="0.15">
      <c r="A55" s="56" t="s">
        <v>487</v>
      </c>
      <c r="C55" s="31" t="s">
        <v>152</v>
      </c>
      <c r="D55" s="57">
        <v>73615</v>
      </c>
      <c r="E55" s="275">
        <v>142.44</v>
      </c>
      <c r="F55" s="33">
        <f t="shared" si="0"/>
        <v>516.81409716371809</v>
      </c>
      <c r="G55" s="276">
        <v>3.7</v>
      </c>
      <c r="H55" s="82">
        <v>10732.17</v>
      </c>
      <c r="I55" s="276">
        <v>114</v>
      </c>
      <c r="J55" s="276">
        <v>118</v>
      </c>
      <c r="K55" s="277">
        <v>0.84</v>
      </c>
      <c r="L55" s="82">
        <v>11609</v>
      </c>
    </row>
    <row r="56" spans="1:12" ht="11.25" x14ac:dyDescent="0.15">
      <c r="A56" s="56" t="s">
        <v>488</v>
      </c>
      <c r="C56" s="31" t="s">
        <v>153</v>
      </c>
      <c r="D56" s="57">
        <v>7156</v>
      </c>
      <c r="E56" s="275">
        <v>315.14</v>
      </c>
      <c r="F56" s="33">
        <f t="shared" si="0"/>
        <v>22.707368153836391</v>
      </c>
      <c r="G56" s="276">
        <v>3.6</v>
      </c>
      <c r="H56" s="82">
        <v>801.42</v>
      </c>
      <c r="I56" s="276">
        <v>80</v>
      </c>
      <c r="J56" s="276">
        <v>82</v>
      </c>
      <c r="K56" s="277">
        <v>0.55000000000000004</v>
      </c>
      <c r="L56" s="82">
        <v>852</v>
      </c>
    </row>
    <row r="57" spans="1:12" ht="11.25" x14ac:dyDescent="0.15">
      <c r="A57" s="56" t="s">
        <v>489</v>
      </c>
      <c r="C57" s="31" t="s">
        <v>154</v>
      </c>
      <c r="D57" s="57">
        <v>24724</v>
      </c>
      <c r="E57" s="275">
        <v>179.64</v>
      </c>
      <c r="F57" s="33">
        <f t="shared" si="0"/>
        <v>137.63081718993544</v>
      </c>
      <c r="G57" s="276">
        <v>3.9</v>
      </c>
      <c r="H57" s="82">
        <v>4224.87</v>
      </c>
      <c r="I57" s="276">
        <v>101</v>
      </c>
      <c r="J57" s="276">
        <v>110</v>
      </c>
      <c r="K57" s="277">
        <v>0.68</v>
      </c>
      <c r="L57" s="82">
        <v>2566</v>
      </c>
    </row>
    <row r="58" spans="1:12" ht="11.25" x14ac:dyDescent="0.15">
      <c r="A58" s="56" t="s">
        <v>490</v>
      </c>
      <c r="C58" s="31" t="s">
        <v>155</v>
      </c>
      <c r="D58" s="57">
        <v>16333</v>
      </c>
      <c r="E58" s="275">
        <v>273.94</v>
      </c>
      <c r="F58" s="33">
        <f t="shared" si="0"/>
        <v>59.62254508286486</v>
      </c>
      <c r="G58" s="276">
        <v>3.6</v>
      </c>
      <c r="H58" s="82">
        <v>2158.6799999999998</v>
      </c>
      <c r="I58" s="276">
        <v>73</v>
      </c>
      <c r="J58" s="276">
        <v>95</v>
      </c>
      <c r="K58" s="277">
        <v>0.92</v>
      </c>
      <c r="L58" s="82">
        <v>1523</v>
      </c>
    </row>
    <row r="59" spans="1:12" ht="11.25" x14ac:dyDescent="0.15">
      <c r="A59" s="56" t="s">
        <v>491</v>
      </c>
      <c r="C59" s="31" t="s">
        <v>156</v>
      </c>
      <c r="D59" s="57">
        <v>11236</v>
      </c>
      <c r="E59" s="275">
        <v>133.25</v>
      </c>
      <c r="F59" s="33">
        <f t="shared" si="0"/>
        <v>84.322701688555341</v>
      </c>
      <c r="G59" s="276">
        <v>4.3</v>
      </c>
      <c r="H59" s="82">
        <v>1109.1600000000001</v>
      </c>
      <c r="I59" s="276">
        <v>121</v>
      </c>
      <c r="J59" s="276">
        <v>113</v>
      </c>
      <c r="K59" s="277">
        <v>0.54</v>
      </c>
      <c r="L59" s="82">
        <v>2516</v>
      </c>
    </row>
    <row r="60" spans="1:12" ht="11.25" x14ac:dyDescent="0.15">
      <c r="A60" s="56" t="s">
        <v>492</v>
      </c>
      <c r="C60" s="31" t="s">
        <v>157</v>
      </c>
      <c r="D60" s="57">
        <v>24653</v>
      </c>
      <c r="E60" s="275">
        <v>435.52</v>
      </c>
      <c r="F60" s="33">
        <f t="shared" si="0"/>
        <v>56.605896399706104</v>
      </c>
      <c r="G60" s="276">
        <v>5.4</v>
      </c>
      <c r="H60" s="82">
        <v>3026.66</v>
      </c>
      <c r="I60" s="276">
        <v>2</v>
      </c>
      <c r="J60" s="276">
        <v>32</v>
      </c>
      <c r="K60" s="277">
        <v>0.61899999999999999</v>
      </c>
      <c r="L60" s="82">
        <v>943</v>
      </c>
    </row>
    <row r="61" spans="1:12" ht="11.25" x14ac:dyDescent="0.15">
      <c r="A61" s="56" t="s">
        <v>493</v>
      </c>
      <c r="C61" s="31" t="s">
        <v>158</v>
      </c>
      <c r="D61" s="57">
        <v>385327</v>
      </c>
      <c r="E61" s="275">
        <v>515.55999999999995</v>
      </c>
      <c r="F61" s="33">
        <f t="shared" si="0"/>
        <v>747.39506555977971</v>
      </c>
      <c r="G61" s="276">
        <v>3.2</v>
      </c>
      <c r="H61" s="82">
        <v>78276.86</v>
      </c>
      <c r="I61" s="276">
        <v>120</v>
      </c>
      <c r="J61" s="276">
        <v>129</v>
      </c>
      <c r="K61" s="277">
        <v>1.145</v>
      </c>
      <c r="L61" s="82">
        <v>69202</v>
      </c>
    </row>
    <row r="62" spans="1:12" ht="11.25" x14ac:dyDescent="0.15">
      <c r="A62" s="56" t="s">
        <v>494</v>
      </c>
      <c r="C62" s="31" t="s">
        <v>159</v>
      </c>
      <c r="D62" s="57">
        <v>34316</v>
      </c>
      <c r="E62" s="275">
        <v>496.3</v>
      </c>
      <c r="F62" s="33">
        <f t="shared" si="0"/>
        <v>69.143663106991738</v>
      </c>
      <c r="G62" s="276">
        <v>3.5</v>
      </c>
      <c r="H62" s="82">
        <v>4633.59</v>
      </c>
      <c r="I62" s="276">
        <v>118</v>
      </c>
      <c r="J62" s="276">
        <v>104</v>
      </c>
      <c r="K62" s="277">
        <v>0.72</v>
      </c>
      <c r="L62" s="82">
        <v>4386</v>
      </c>
    </row>
    <row r="63" spans="1:12" ht="11.25" x14ac:dyDescent="0.15">
      <c r="A63" s="56" t="s">
        <v>495</v>
      </c>
      <c r="C63" s="31" t="s">
        <v>160</v>
      </c>
      <c r="D63" s="57">
        <v>12365</v>
      </c>
      <c r="E63" s="275">
        <v>431.68</v>
      </c>
      <c r="F63" s="33">
        <f t="shared" si="0"/>
        <v>28.643902891030393</v>
      </c>
      <c r="G63" s="276">
        <v>4.5</v>
      </c>
      <c r="H63" s="82">
        <v>1477.43</v>
      </c>
      <c r="I63" s="276">
        <v>19</v>
      </c>
      <c r="J63" s="276">
        <v>46</v>
      </c>
      <c r="K63" s="277">
        <v>0.38</v>
      </c>
      <c r="L63" s="82">
        <v>861</v>
      </c>
    </row>
    <row r="64" spans="1:12" ht="11.25" x14ac:dyDescent="0.15">
      <c r="A64" s="56" t="s">
        <v>496</v>
      </c>
      <c r="C64" s="31" t="s">
        <v>161</v>
      </c>
      <c r="D64" s="57">
        <v>13099</v>
      </c>
      <c r="E64" s="275">
        <v>320.68</v>
      </c>
      <c r="F64" s="33">
        <f t="shared" si="0"/>
        <v>40.847573905450915</v>
      </c>
      <c r="G64" s="276">
        <v>3</v>
      </c>
      <c r="H64" s="82">
        <v>1684.29</v>
      </c>
      <c r="I64" s="276">
        <v>111</v>
      </c>
      <c r="J64" s="276">
        <v>106</v>
      </c>
      <c r="K64" s="277">
        <v>0.68</v>
      </c>
      <c r="L64" s="82">
        <v>1643</v>
      </c>
    </row>
    <row r="65" spans="1:12" ht="11.25" x14ac:dyDescent="0.15">
      <c r="A65" s="56" t="s">
        <v>497</v>
      </c>
      <c r="C65" s="31" t="s">
        <v>162</v>
      </c>
      <c r="D65" s="57">
        <v>8647</v>
      </c>
      <c r="E65" s="275">
        <v>85.93</v>
      </c>
      <c r="F65" s="33">
        <f t="shared" si="0"/>
        <v>100.62841848015826</v>
      </c>
      <c r="G65" s="276">
        <v>3.8</v>
      </c>
      <c r="H65" s="82">
        <v>1066.42</v>
      </c>
      <c r="I65" s="276">
        <v>112</v>
      </c>
      <c r="J65" s="276">
        <v>108</v>
      </c>
      <c r="K65" s="277">
        <v>0.54</v>
      </c>
      <c r="L65" s="82">
        <v>1686</v>
      </c>
    </row>
    <row r="66" spans="1:12" ht="11.25" x14ac:dyDescent="0.15">
      <c r="A66" s="56" t="s">
        <v>498</v>
      </c>
      <c r="C66" s="31" t="s">
        <v>163</v>
      </c>
      <c r="D66" s="57">
        <v>31347</v>
      </c>
      <c r="E66" s="275">
        <v>625.49</v>
      </c>
      <c r="F66" s="33">
        <f t="shared" si="0"/>
        <v>50.115909127244237</v>
      </c>
      <c r="G66" s="276">
        <v>5.0999999999999996</v>
      </c>
      <c r="H66" s="82">
        <v>4193.03</v>
      </c>
      <c r="I66" s="276">
        <v>79</v>
      </c>
      <c r="J66" s="276">
        <v>54</v>
      </c>
      <c r="K66" s="277">
        <v>0.42</v>
      </c>
      <c r="L66" s="82">
        <v>3996</v>
      </c>
    </row>
    <row r="67" spans="1:12" ht="11.25" x14ac:dyDescent="0.15">
      <c r="A67" s="56" t="s">
        <v>499</v>
      </c>
      <c r="C67" s="31" t="s">
        <v>164</v>
      </c>
      <c r="D67" s="57">
        <v>11049</v>
      </c>
      <c r="E67" s="275">
        <v>130.31</v>
      </c>
      <c r="F67" s="33">
        <f t="shared" si="0"/>
        <v>84.790115877522823</v>
      </c>
      <c r="G67" s="276">
        <v>3.3</v>
      </c>
      <c r="H67" s="82">
        <v>1170.29</v>
      </c>
      <c r="I67" s="276">
        <v>117</v>
      </c>
      <c r="J67" s="276">
        <v>107</v>
      </c>
      <c r="K67" s="277">
        <v>0.53</v>
      </c>
      <c r="L67" s="82">
        <v>2179</v>
      </c>
    </row>
    <row r="68" spans="1:12" ht="11.25" x14ac:dyDescent="0.15">
      <c r="A68" s="56" t="s">
        <v>500</v>
      </c>
      <c r="C68" s="31" t="s">
        <v>165</v>
      </c>
      <c r="D68" s="57">
        <v>98509</v>
      </c>
      <c r="E68" s="275">
        <v>387.01</v>
      </c>
      <c r="F68" s="33">
        <f t="shared" si="0"/>
        <v>254.53864241234078</v>
      </c>
      <c r="G68" s="276">
        <v>4.3</v>
      </c>
      <c r="H68" s="82">
        <v>9480.73</v>
      </c>
      <c r="I68" s="276">
        <v>28</v>
      </c>
      <c r="J68" s="276">
        <v>51</v>
      </c>
      <c r="K68" s="277">
        <v>0.89</v>
      </c>
      <c r="L68" s="82">
        <v>7558</v>
      </c>
    </row>
    <row r="69" spans="1:12" ht="11.25" x14ac:dyDescent="0.15">
      <c r="A69" s="56" t="s">
        <v>501</v>
      </c>
      <c r="C69" s="31" t="s">
        <v>166</v>
      </c>
      <c r="D69" s="57">
        <v>14835</v>
      </c>
      <c r="E69" s="275">
        <v>470.86</v>
      </c>
      <c r="F69" s="33">
        <f t="shared" si="0"/>
        <v>31.506180180945503</v>
      </c>
      <c r="G69" s="276">
        <v>3.8</v>
      </c>
      <c r="H69" s="82">
        <v>1820.24</v>
      </c>
      <c r="I69" s="276">
        <v>115</v>
      </c>
      <c r="J69" s="276">
        <v>101</v>
      </c>
      <c r="K69" s="277">
        <v>0.72</v>
      </c>
      <c r="L69" s="82">
        <v>2463</v>
      </c>
    </row>
    <row r="70" spans="1:12" ht="11.25" x14ac:dyDescent="0.15">
      <c r="A70" s="56" t="s">
        <v>502</v>
      </c>
      <c r="C70" s="31" t="s">
        <v>503</v>
      </c>
      <c r="D70" s="57">
        <v>20895</v>
      </c>
      <c r="E70" s="275">
        <v>209.73</v>
      </c>
      <c r="F70" s="33">
        <f t="shared" si="0"/>
        <v>99.628093262766413</v>
      </c>
      <c r="G70" s="276">
        <v>3.3</v>
      </c>
      <c r="H70" s="82">
        <v>3064.93</v>
      </c>
      <c r="I70" s="276">
        <v>104</v>
      </c>
      <c r="J70" s="276">
        <v>116</v>
      </c>
      <c r="K70" s="277">
        <v>0.83</v>
      </c>
      <c r="L70" s="82">
        <v>2587</v>
      </c>
    </row>
    <row r="71" spans="1:12" ht="11.25" x14ac:dyDescent="0.15">
      <c r="A71" s="56" t="s">
        <v>504</v>
      </c>
      <c r="C71" s="31" t="s">
        <v>168</v>
      </c>
      <c r="D71" s="57">
        <v>12139</v>
      </c>
      <c r="E71" s="275">
        <v>211.61</v>
      </c>
      <c r="F71" s="33">
        <f t="shared" si="0"/>
        <v>57.364963848589383</v>
      </c>
      <c r="G71" s="276">
        <v>5</v>
      </c>
      <c r="H71" s="82">
        <v>1570.32</v>
      </c>
      <c r="I71" s="276">
        <v>109</v>
      </c>
      <c r="J71" s="276">
        <v>70</v>
      </c>
      <c r="K71" s="277">
        <v>0.83</v>
      </c>
      <c r="L71" s="82">
        <v>1803</v>
      </c>
    </row>
    <row r="72" spans="1:12" ht="11.25" x14ac:dyDescent="0.15">
      <c r="A72" s="56" t="s">
        <v>505</v>
      </c>
      <c r="C72" s="31" t="s">
        <v>169</v>
      </c>
      <c r="D72" s="57">
        <v>12089</v>
      </c>
      <c r="E72" s="275">
        <v>191.3</v>
      </c>
      <c r="F72" s="33">
        <f t="shared" si="0"/>
        <v>63.193936225823307</v>
      </c>
      <c r="G72" s="276">
        <v>4.4000000000000004</v>
      </c>
      <c r="H72" s="82">
        <v>1259.6099999999999</v>
      </c>
      <c r="I72" s="276">
        <v>122</v>
      </c>
      <c r="J72" s="276">
        <v>120</v>
      </c>
      <c r="K72" s="277">
        <v>0.49</v>
      </c>
      <c r="L72" s="82">
        <v>2845</v>
      </c>
    </row>
    <row r="73" spans="1:12" ht="11.25" x14ac:dyDescent="0.15">
      <c r="A73" s="56" t="s">
        <v>506</v>
      </c>
      <c r="C73" s="31" t="s">
        <v>170</v>
      </c>
      <c r="D73" s="57">
        <v>16106</v>
      </c>
      <c r="E73" s="275">
        <v>314.39</v>
      </c>
      <c r="F73" s="33">
        <f t="shared" ref="F73:F103" si="1">D73/E73</f>
        <v>51.229364801679445</v>
      </c>
      <c r="G73" s="276">
        <v>4.0999999999999996</v>
      </c>
      <c r="H73" s="82">
        <v>2021.14</v>
      </c>
      <c r="I73" s="276">
        <v>9</v>
      </c>
      <c r="J73" s="276">
        <v>45</v>
      </c>
      <c r="K73" s="277">
        <v>0.47</v>
      </c>
      <c r="L73" s="82">
        <v>895</v>
      </c>
    </row>
    <row r="74" spans="1:12" ht="11.25" x14ac:dyDescent="0.15">
      <c r="A74" s="56" t="s">
        <v>507</v>
      </c>
      <c r="C74" s="31" t="s">
        <v>171</v>
      </c>
      <c r="D74" s="57">
        <v>33777</v>
      </c>
      <c r="E74" s="275">
        <v>340.78</v>
      </c>
      <c r="F74" s="33">
        <f t="shared" si="1"/>
        <v>99.116732202594051</v>
      </c>
      <c r="G74" s="276">
        <v>3.9</v>
      </c>
      <c r="H74" s="82">
        <v>4772.04</v>
      </c>
      <c r="I74" s="276">
        <v>98</v>
      </c>
      <c r="J74" s="276">
        <v>99</v>
      </c>
      <c r="K74" s="277">
        <v>0.80400000000000005</v>
      </c>
      <c r="L74" s="82">
        <v>3715</v>
      </c>
    </row>
    <row r="75" spans="1:12" ht="11.25" x14ac:dyDescent="0.15">
      <c r="A75" s="56" t="s">
        <v>508</v>
      </c>
      <c r="C75" s="31" t="s">
        <v>509</v>
      </c>
      <c r="D75" s="57">
        <v>23586</v>
      </c>
      <c r="E75" s="275">
        <v>310.86</v>
      </c>
      <c r="F75" s="33">
        <f t="shared" si="1"/>
        <v>75.873383516695611</v>
      </c>
      <c r="G75" s="276">
        <v>4.4000000000000004</v>
      </c>
      <c r="H75" s="82">
        <v>3281.43</v>
      </c>
      <c r="I75" s="276">
        <v>49</v>
      </c>
      <c r="J75" s="276">
        <v>62</v>
      </c>
      <c r="K75" s="277">
        <v>0.66</v>
      </c>
      <c r="L75" s="82">
        <v>2007</v>
      </c>
    </row>
    <row r="76" spans="1:12" ht="11.25" x14ac:dyDescent="0.15">
      <c r="A76" s="56" t="s">
        <v>510</v>
      </c>
      <c r="C76" s="31" t="s">
        <v>173</v>
      </c>
      <c r="D76" s="57">
        <v>18039</v>
      </c>
      <c r="E76" s="275">
        <v>483.1</v>
      </c>
      <c r="F76" s="33">
        <f t="shared" si="1"/>
        <v>37.340095218381286</v>
      </c>
      <c r="G76" s="276">
        <v>4.5999999999999996</v>
      </c>
      <c r="H76" s="82">
        <v>2650.99</v>
      </c>
      <c r="I76" s="276">
        <v>41</v>
      </c>
      <c r="J76" s="276">
        <v>57</v>
      </c>
      <c r="K76" s="277">
        <v>0.56999999999999995</v>
      </c>
      <c r="L76" s="82">
        <v>1562</v>
      </c>
    </row>
    <row r="77" spans="1:12" ht="11.25" x14ac:dyDescent="0.15">
      <c r="A77" s="56" t="s">
        <v>511</v>
      </c>
      <c r="C77" s="31" t="s">
        <v>174</v>
      </c>
      <c r="D77" s="57">
        <v>62614</v>
      </c>
      <c r="E77" s="275">
        <v>968.94</v>
      </c>
      <c r="F77" s="33">
        <f t="shared" si="1"/>
        <v>64.621132371457463</v>
      </c>
      <c r="G77" s="276">
        <v>4.7</v>
      </c>
      <c r="H77" s="82">
        <v>8785.9699999999993</v>
      </c>
      <c r="I77" s="276">
        <v>27</v>
      </c>
      <c r="J77" s="276">
        <v>65</v>
      </c>
      <c r="K77" s="277">
        <v>0.59</v>
      </c>
      <c r="L77" s="82">
        <v>3945</v>
      </c>
    </row>
    <row r="78" spans="1:12" ht="11.25" x14ac:dyDescent="0.15">
      <c r="A78" s="56" t="s">
        <v>512</v>
      </c>
      <c r="C78" s="31" t="s">
        <v>175</v>
      </c>
      <c r="D78" s="57">
        <v>28696</v>
      </c>
      <c r="E78" s="275">
        <v>260.22000000000003</v>
      </c>
      <c r="F78" s="33">
        <f t="shared" si="1"/>
        <v>110.27592037506724</v>
      </c>
      <c r="G78" s="276">
        <v>3.4</v>
      </c>
      <c r="H78" s="82">
        <v>4209.21</v>
      </c>
      <c r="I78" s="276">
        <v>108</v>
      </c>
      <c r="J78" s="276">
        <v>114</v>
      </c>
      <c r="K78" s="277">
        <v>0.9</v>
      </c>
      <c r="L78" s="82">
        <v>3280</v>
      </c>
    </row>
    <row r="79" spans="1:12" ht="11.25" x14ac:dyDescent="0.15">
      <c r="A79" s="56" t="s">
        <v>513</v>
      </c>
      <c r="C79" s="31" t="s">
        <v>176</v>
      </c>
      <c r="D79" s="57">
        <v>23593</v>
      </c>
      <c r="E79" s="275">
        <v>349.96</v>
      </c>
      <c r="F79" s="33">
        <f t="shared" si="1"/>
        <v>67.416276145845245</v>
      </c>
      <c r="G79" s="276">
        <v>5.7</v>
      </c>
      <c r="H79" s="82">
        <v>2016.99</v>
      </c>
      <c r="I79" s="276">
        <v>11</v>
      </c>
      <c r="J79" s="276">
        <v>39</v>
      </c>
      <c r="K79" s="277">
        <v>0.51</v>
      </c>
      <c r="L79" s="82">
        <v>1488</v>
      </c>
    </row>
    <row r="80" spans="1:12" ht="11.25" x14ac:dyDescent="0.15">
      <c r="A80" s="56" t="s">
        <v>514</v>
      </c>
      <c r="C80" s="31" t="s">
        <v>177</v>
      </c>
      <c r="D80" s="57">
        <v>36656</v>
      </c>
      <c r="E80" s="275">
        <v>265.16000000000003</v>
      </c>
      <c r="F80" s="33">
        <f t="shared" si="1"/>
        <v>138.2410620003017</v>
      </c>
      <c r="G80" s="276">
        <v>4.4000000000000004</v>
      </c>
      <c r="H80" s="82">
        <v>6223.18</v>
      </c>
      <c r="I80" s="276">
        <v>32</v>
      </c>
      <c r="J80" s="276">
        <v>79</v>
      </c>
      <c r="K80" s="277">
        <v>0.82</v>
      </c>
      <c r="L80" s="82">
        <v>2666</v>
      </c>
    </row>
    <row r="81" spans="1:12" ht="11.25" x14ac:dyDescent="0.15">
      <c r="A81" s="56" t="s">
        <v>515</v>
      </c>
      <c r="C81" s="31" t="s">
        <v>178</v>
      </c>
      <c r="D81" s="57">
        <v>448050</v>
      </c>
      <c r="E81" s="275">
        <v>336.4</v>
      </c>
      <c r="F81" s="33">
        <f t="shared" si="1"/>
        <v>1331.8965517241379</v>
      </c>
      <c r="G81" s="276">
        <v>3.5</v>
      </c>
      <c r="H81" s="82">
        <v>86410.76</v>
      </c>
      <c r="I81" s="276">
        <v>103</v>
      </c>
      <c r="J81" s="276">
        <v>111</v>
      </c>
      <c r="K81" s="277">
        <v>1.1220000000000001</v>
      </c>
      <c r="L81" s="82">
        <v>53781</v>
      </c>
    </row>
    <row r="82" spans="1:12" ht="11.25" x14ac:dyDescent="0.15">
      <c r="A82" s="56" t="s">
        <v>516</v>
      </c>
      <c r="C82" s="31" t="s">
        <v>179</v>
      </c>
      <c r="D82" s="57">
        <v>34577</v>
      </c>
      <c r="E82" s="275">
        <v>319.86</v>
      </c>
      <c r="F82" s="33">
        <f t="shared" si="1"/>
        <v>108.10041893328331</v>
      </c>
      <c r="G82" s="276">
        <v>5</v>
      </c>
      <c r="H82" s="82">
        <v>4104.25</v>
      </c>
      <c r="I82" s="276">
        <v>38</v>
      </c>
      <c r="J82" s="276">
        <v>42</v>
      </c>
      <c r="K82" s="277">
        <v>0.64</v>
      </c>
      <c r="L82" s="82">
        <v>2531</v>
      </c>
    </row>
    <row r="83" spans="1:12" ht="11.25" x14ac:dyDescent="0.15">
      <c r="A83" s="56" t="s">
        <v>517</v>
      </c>
      <c r="C83" s="31" t="s">
        <v>180</v>
      </c>
      <c r="D83" s="57">
        <v>7308</v>
      </c>
      <c r="E83" s="275">
        <v>266.23</v>
      </c>
      <c r="F83" s="33">
        <f t="shared" si="1"/>
        <v>27.449949291965591</v>
      </c>
      <c r="G83" s="276">
        <v>3.6</v>
      </c>
      <c r="H83" s="82">
        <v>845.23</v>
      </c>
      <c r="I83" s="276">
        <v>127</v>
      </c>
      <c r="J83" s="276">
        <v>125</v>
      </c>
      <c r="K83" s="277">
        <v>0.7</v>
      </c>
      <c r="L83" s="82">
        <v>1557</v>
      </c>
    </row>
    <row r="84" spans="1:12" ht="11.25" x14ac:dyDescent="0.15">
      <c r="A84" s="56" t="s">
        <v>518</v>
      </c>
      <c r="C84" s="31" t="s">
        <v>98</v>
      </c>
      <c r="D84" s="57">
        <v>9029</v>
      </c>
      <c r="E84" s="275">
        <v>191.49</v>
      </c>
      <c r="F84" s="33">
        <f t="shared" si="1"/>
        <v>47.151287273486865</v>
      </c>
      <c r="G84" s="276">
        <v>3.4</v>
      </c>
      <c r="H84" s="82">
        <v>1265.8900000000001</v>
      </c>
      <c r="I84" s="276">
        <v>81</v>
      </c>
      <c r="J84" s="276">
        <v>81</v>
      </c>
      <c r="K84" s="277">
        <v>0.7</v>
      </c>
      <c r="L84" s="82">
        <v>797</v>
      </c>
    </row>
    <row r="85" spans="1:12" ht="11.25" x14ac:dyDescent="0.15">
      <c r="A85" s="56" t="s">
        <v>519</v>
      </c>
      <c r="C85" s="31" t="s">
        <v>99</v>
      </c>
      <c r="D85" s="57">
        <v>93924</v>
      </c>
      <c r="E85" s="275">
        <v>250.52</v>
      </c>
      <c r="F85" s="33">
        <f t="shared" si="1"/>
        <v>374.91617435733673</v>
      </c>
      <c r="G85" s="276">
        <v>3.6</v>
      </c>
      <c r="H85" s="82">
        <v>13813.68</v>
      </c>
      <c r="I85" s="276">
        <v>68</v>
      </c>
      <c r="J85" s="276">
        <v>76</v>
      </c>
      <c r="K85" s="277">
        <v>1.0900000000000001</v>
      </c>
      <c r="L85" s="82">
        <v>8099</v>
      </c>
    </row>
    <row r="86" spans="1:12" ht="11.25" x14ac:dyDescent="0.15">
      <c r="A86" s="56" t="s">
        <v>520</v>
      </c>
      <c r="C86" s="31" t="s">
        <v>181</v>
      </c>
      <c r="D86" s="57">
        <v>22241</v>
      </c>
      <c r="E86" s="275">
        <v>597.55999999999995</v>
      </c>
      <c r="F86" s="33">
        <f t="shared" si="1"/>
        <v>37.219693419907628</v>
      </c>
      <c r="G86" s="276">
        <v>4.5</v>
      </c>
      <c r="H86" s="82">
        <v>2531.65</v>
      </c>
      <c r="I86" s="276">
        <v>87</v>
      </c>
      <c r="J86" s="276">
        <v>68</v>
      </c>
      <c r="K86" s="277">
        <v>0.73499999999999999</v>
      </c>
      <c r="L86" s="82">
        <v>2439</v>
      </c>
    </row>
    <row r="87" spans="1:12" ht="11.25" x14ac:dyDescent="0.15">
      <c r="A87" s="56" t="s">
        <v>521</v>
      </c>
      <c r="C87" s="31" t="s">
        <v>182</v>
      </c>
      <c r="D87" s="57">
        <v>79735</v>
      </c>
      <c r="E87" s="275">
        <v>849.09</v>
      </c>
      <c r="F87" s="33">
        <f t="shared" si="1"/>
        <v>93.906417458691067</v>
      </c>
      <c r="G87" s="276">
        <v>3.6</v>
      </c>
      <c r="H87" s="82">
        <v>11251.72</v>
      </c>
      <c r="I87" s="276">
        <v>74</v>
      </c>
      <c r="J87" s="276">
        <v>85</v>
      </c>
      <c r="K87" s="277">
        <v>0.7</v>
      </c>
      <c r="L87" s="82">
        <v>7497</v>
      </c>
    </row>
    <row r="88" spans="1:12" ht="11.25" x14ac:dyDescent="0.15">
      <c r="A88" s="56" t="s">
        <v>522</v>
      </c>
      <c r="C88" s="31" t="s">
        <v>183</v>
      </c>
      <c r="D88" s="57">
        <v>27697</v>
      </c>
      <c r="E88" s="275">
        <v>473.82</v>
      </c>
      <c r="F88" s="33">
        <f t="shared" si="1"/>
        <v>58.454687434046683</v>
      </c>
      <c r="G88" s="276">
        <v>5.4</v>
      </c>
      <c r="H88" s="82">
        <v>3754.2</v>
      </c>
      <c r="I88" s="276">
        <v>17</v>
      </c>
      <c r="J88" s="276">
        <v>43</v>
      </c>
      <c r="K88" s="277">
        <v>0.63</v>
      </c>
      <c r="L88" s="82">
        <v>1432</v>
      </c>
    </row>
    <row r="89" spans="1:12" ht="11.25" x14ac:dyDescent="0.15">
      <c r="A89" s="56" t="s">
        <v>523</v>
      </c>
      <c r="C89" s="31" t="s">
        <v>184</v>
      </c>
      <c r="D89" s="57">
        <v>22733</v>
      </c>
      <c r="E89" s="275">
        <v>535.53</v>
      </c>
      <c r="F89" s="33">
        <f t="shared" si="1"/>
        <v>42.449535973708294</v>
      </c>
      <c r="G89" s="276">
        <v>4.2</v>
      </c>
      <c r="H89" s="82">
        <v>3457.88</v>
      </c>
      <c r="I89" s="276">
        <v>6</v>
      </c>
      <c r="J89" s="276">
        <v>29</v>
      </c>
      <c r="K89" s="277">
        <v>0.74</v>
      </c>
      <c r="L89" s="82">
        <v>1229</v>
      </c>
    </row>
    <row r="90" spans="1:12" ht="11.25" x14ac:dyDescent="0.15">
      <c r="A90" s="56" t="s">
        <v>524</v>
      </c>
      <c r="C90" s="31" t="s">
        <v>185</v>
      </c>
      <c r="D90" s="57">
        <v>41938</v>
      </c>
      <c r="E90" s="275">
        <v>508.78</v>
      </c>
      <c r="F90" s="33">
        <f t="shared" si="1"/>
        <v>82.428554581548028</v>
      </c>
      <c r="G90" s="276">
        <v>3.5</v>
      </c>
      <c r="H90" s="82">
        <v>5763.16</v>
      </c>
      <c r="I90" s="276">
        <v>82</v>
      </c>
      <c r="J90" s="276">
        <v>87</v>
      </c>
      <c r="K90" s="277">
        <v>0.6</v>
      </c>
      <c r="L90" s="82">
        <v>4364</v>
      </c>
    </row>
    <row r="91" spans="1:12" ht="11.25" x14ac:dyDescent="0.15">
      <c r="A91" s="56" t="s">
        <v>525</v>
      </c>
      <c r="C91" s="31" t="s">
        <v>186</v>
      </c>
      <c r="D91" s="57">
        <v>31052</v>
      </c>
      <c r="E91" s="275">
        <v>450.93</v>
      </c>
      <c r="F91" s="33">
        <f t="shared" si="1"/>
        <v>68.862129377065173</v>
      </c>
      <c r="G91" s="276">
        <v>5.5</v>
      </c>
      <c r="H91" s="82">
        <v>4310.58</v>
      </c>
      <c r="I91" s="276">
        <v>7</v>
      </c>
      <c r="J91" s="276">
        <v>24</v>
      </c>
      <c r="K91" s="277">
        <v>0.74</v>
      </c>
      <c r="L91" s="82">
        <v>1401</v>
      </c>
    </row>
    <row r="92" spans="1:12" ht="11.25" x14ac:dyDescent="0.15">
      <c r="A92" s="56" t="s">
        <v>526</v>
      </c>
      <c r="C92" s="31" t="s">
        <v>187</v>
      </c>
      <c r="D92" s="57">
        <v>18242</v>
      </c>
      <c r="E92" s="275">
        <v>599.15</v>
      </c>
      <c r="F92" s="33">
        <f t="shared" si="1"/>
        <v>30.446465826587666</v>
      </c>
      <c r="G92" s="276">
        <v>3.8</v>
      </c>
      <c r="H92" s="82">
        <v>2600.27</v>
      </c>
      <c r="I92" s="276">
        <v>58</v>
      </c>
      <c r="J92" s="276">
        <v>52</v>
      </c>
      <c r="K92" s="277">
        <v>0.82</v>
      </c>
      <c r="L92" s="82">
        <v>1370</v>
      </c>
    </row>
    <row r="93" spans="1:12" ht="11.25" x14ac:dyDescent="0.15">
      <c r="A93" s="56" t="s">
        <v>527</v>
      </c>
      <c r="C93" s="31" t="s">
        <v>188</v>
      </c>
      <c r="D93" s="57">
        <v>129668</v>
      </c>
      <c r="E93" s="275">
        <v>401.5</v>
      </c>
      <c r="F93" s="33">
        <f t="shared" si="1"/>
        <v>322.95890410958901</v>
      </c>
      <c r="G93" s="276">
        <v>3.8</v>
      </c>
      <c r="H93" s="82">
        <v>23078.2</v>
      </c>
      <c r="I93" s="276">
        <v>94</v>
      </c>
      <c r="J93" s="276">
        <v>105</v>
      </c>
      <c r="K93" s="277">
        <v>0.86</v>
      </c>
      <c r="L93" s="82">
        <v>13568</v>
      </c>
    </row>
    <row r="94" spans="1:12" ht="11.25" x14ac:dyDescent="0.15">
      <c r="A94" s="56" t="s">
        <v>528</v>
      </c>
      <c r="C94" s="31" t="s">
        <v>189</v>
      </c>
      <c r="D94" s="57">
        <v>141915</v>
      </c>
      <c r="E94" s="275">
        <v>268.95999999999998</v>
      </c>
      <c r="F94" s="33">
        <f t="shared" si="1"/>
        <v>527.64351576442596</v>
      </c>
      <c r="G94" s="276">
        <v>3.8</v>
      </c>
      <c r="H94" s="82">
        <v>28042.42</v>
      </c>
      <c r="I94" s="276">
        <v>91</v>
      </c>
      <c r="J94" s="276">
        <v>115</v>
      </c>
      <c r="K94" s="277">
        <v>0.99</v>
      </c>
      <c r="L94" s="82">
        <v>15857</v>
      </c>
    </row>
    <row r="95" spans="1:12" ht="11.25" x14ac:dyDescent="0.15">
      <c r="A95" s="56" t="s">
        <v>529</v>
      </c>
      <c r="C95" s="31" t="s">
        <v>190</v>
      </c>
      <c r="D95" s="57">
        <v>6743</v>
      </c>
      <c r="E95" s="275">
        <v>278.95</v>
      </c>
      <c r="F95" s="33">
        <f t="shared" si="1"/>
        <v>24.172790822728089</v>
      </c>
      <c r="G95" s="276">
        <v>4.7</v>
      </c>
      <c r="H95" s="82">
        <v>752.89</v>
      </c>
      <c r="I95" s="276">
        <v>130</v>
      </c>
      <c r="J95" s="276">
        <v>123</v>
      </c>
      <c r="K95" s="277">
        <v>0.71</v>
      </c>
      <c r="L95" s="82">
        <v>918</v>
      </c>
    </row>
    <row r="96" spans="1:12" ht="11.25" x14ac:dyDescent="0.15">
      <c r="A96" s="56" t="s">
        <v>530</v>
      </c>
      <c r="C96" s="31" t="s">
        <v>191</v>
      </c>
      <c r="D96" s="57">
        <v>11745</v>
      </c>
      <c r="E96" s="275">
        <v>490.22</v>
      </c>
      <c r="F96" s="33">
        <f t="shared" si="1"/>
        <v>23.95863081881604</v>
      </c>
      <c r="G96" s="276">
        <v>5.6</v>
      </c>
      <c r="H96" s="82">
        <v>1060.1600000000001</v>
      </c>
      <c r="I96" s="276">
        <v>22</v>
      </c>
      <c r="J96" s="276">
        <v>25</v>
      </c>
      <c r="K96" s="277">
        <v>0.57999999999999996</v>
      </c>
      <c r="L96" s="82">
        <v>850</v>
      </c>
    </row>
    <row r="97" spans="1:12" ht="11.25" x14ac:dyDescent="0.15">
      <c r="A97" s="56" t="s">
        <v>531</v>
      </c>
      <c r="C97" s="31" t="s">
        <v>192</v>
      </c>
      <c r="D97" s="57">
        <v>43369</v>
      </c>
      <c r="E97" s="275">
        <v>518.85</v>
      </c>
      <c r="F97" s="33">
        <f t="shared" si="1"/>
        <v>83.586778452346536</v>
      </c>
      <c r="G97" s="276">
        <v>6</v>
      </c>
      <c r="H97" s="82">
        <v>5722.89</v>
      </c>
      <c r="I97" s="276">
        <v>21</v>
      </c>
      <c r="J97" s="276">
        <v>37</v>
      </c>
      <c r="K97" s="277">
        <v>0.55000000000000004</v>
      </c>
      <c r="L97" s="82">
        <v>2653</v>
      </c>
    </row>
    <row r="98" spans="1:12" ht="11.25" x14ac:dyDescent="0.15">
      <c r="A98" s="56" t="s">
        <v>532</v>
      </c>
      <c r="C98" s="31" t="s">
        <v>193</v>
      </c>
      <c r="D98" s="57">
        <v>39181</v>
      </c>
      <c r="E98" s="275">
        <v>213.47</v>
      </c>
      <c r="F98" s="33">
        <f t="shared" si="1"/>
        <v>183.54335503817867</v>
      </c>
      <c r="G98" s="276">
        <v>3.7</v>
      </c>
      <c r="H98" s="82">
        <v>5305.96</v>
      </c>
      <c r="I98" s="276">
        <v>102</v>
      </c>
      <c r="J98" s="276">
        <v>102</v>
      </c>
      <c r="K98" s="277">
        <v>0.62</v>
      </c>
      <c r="L98" s="82">
        <v>4049</v>
      </c>
    </row>
    <row r="99" spans="1:12" ht="11.25" x14ac:dyDescent="0.15">
      <c r="A99" s="56" t="s">
        <v>533</v>
      </c>
      <c r="C99" s="31" t="s">
        <v>194</v>
      </c>
      <c r="D99" s="57">
        <v>53410</v>
      </c>
      <c r="E99" s="275">
        <v>560.98</v>
      </c>
      <c r="F99" s="33">
        <f t="shared" si="1"/>
        <v>95.208385325680055</v>
      </c>
      <c r="G99" s="276">
        <v>4.3</v>
      </c>
      <c r="H99" s="82">
        <v>6975.39</v>
      </c>
      <c r="I99" s="276">
        <v>61</v>
      </c>
      <c r="J99" s="276">
        <v>69</v>
      </c>
      <c r="K99" s="277">
        <v>0.63</v>
      </c>
      <c r="L99" s="82">
        <v>3928</v>
      </c>
    </row>
    <row r="100" spans="1:12" ht="11.25" x14ac:dyDescent="0.15">
      <c r="A100" s="56" t="s">
        <v>534</v>
      </c>
      <c r="C100" s="31" t="s">
        <v>195</v>
      </c>
      <c r="D100" s="57">
        <v>17695</v>
      </c>
      <c r="E100" s="275">
        <v>229.38</v>
      </c>
      <c r="F100" s="33">
        <f t="shared" si="1"/>
        <v>77.142732583485923</v>
      </c>
      <c r="G100" s="276">
        <v>4.3</v>
      </c>
      <c r="H100" s="82">
        <v>1584.78</v>
      </c>
      <c r="I100" s="276">
        <v>105</v>
      </c>
      <c r="J100" s="276">
        <v>93</v>
      </c>
      <c r="K100" s="277">
        <v>0.52</v>
      </c>
      <c r="L100" s="82">
        <v>2456</v>
      </c>
    </row>
    <row r="101" spans="1:12" ht="11.25" x14ac:dyDescent="0.15">
      <c r="A101" s="56" t="s">
        <v>535</v>
      </c>
      <c r="C101" s="31" t="s">
        <v>196</v>
      </c>
      <c r="D101" s="57">
        <v>39501</v>
      </c>
      <c r="E101" s="275">
        <v>403.19</v>
      </c>
      <c r="F101" s="33">
        <f t="shared" si="1"/>
        <v>97.971179840769864</v>
      </c>
      <c r="G101" s="276">
        <v>6.8</v>
      </c>
      <c r="H101" s="82">
        <v>5601.39</v>
      </c>
      <c r="I101" s="276">
        <v>23</v>
      </c>
      <c r="J101" s="276">
        <v>34</v>
      </c>
      <c r="K101" s="277">
        <v>0.6</v>
      </c>
      <c r="L101" s="82">
        <v>1881</v>
      </c>
    </row>
    <row r="102" spans="1:12" ht="11.25" x14ac:dyDescent="0.15">
      <c r="A102" s="56" t="s">
        <v>536</v>
      </c>
      <c r="C102" s="31" t="s">
        <v>197</v>
      </c>
      <c r="D102" s="57">
        <v>28462</v>
      </c>
      <c r="E102" s="275">
        <v>461.82</v>
      </c>
      <c r="F102" s="33">
        <f t="shared" si="1"/>
        <v>61.630072322549914</v>
      </c>
      <c r="G102" s="276">
        <v>4.9000000000000004</v>
      </c>
      <c r="H102" s="82">
        <v>4058.12</v>
      </c>
      <c r="I102" s="276">
        <v>55</v>
      </c>
      <c r="J102" s="276">
        <v>59</v>
      </c>
      <c r="K102" s="277">
        <v>0.49</v>
      </c>
      <c r="L102" s="82">
        <v>2260</v>
      </c>
    </row>
    <row r="103" spans="1:12" ht="11.25" x14ac:dyDescent="0.15">
      <c r="A103" s="56" t="s">
        <v>537</v>
      </c>
      <c r="C103" s="31" t="s">
        <v>198</v>
      </c>
      <c r="D103" s="58">
        <v>68585</v>
      </c>
      <c r="E103" s="275">
        <v>104.78</v>
      </c>
      <c r="F103" s="33">
        <f t="shared" si="1"/>
        <v>654.56193930139341</v>
      </c>
      <c r="G103" s="276">
        <v>3.7</v>
      </c>
      <c r="H103" s="82">
        <v>12535.45</v>
      </c>
      <c r="I103" s="276">
        <v>106</v>
      </c>
      <c r="J103" s="276">
        <v>112</v>
      </c>
      <c r="K103" s="277">
        <v>0.752</v>
      </c>
      <c r="L103" s="82">
        <v>9046</v>
      </c>
    </row>
    <row r="104" spans="1:12" ht="9.75" customHeight="1" x14ac:dyDescent="0.15">
      <c r="G104" s="59"/>
      <c r="I104" s="60"/>
      <c r="J104" s="60"/>
      <c r="L104" s="62"/>
    </row>
    <row r="105" spans="1:12" ht="9.75" customHeight="1" x14ac:dyDescent="0.15">
      <c r="G105" s="59"/>
      <c r="H105" s="63"/>
      <c r="I105" s="60"/>
      <c r="J105" s="60"/>
    </row>
    <row r="106" spans="1:12" ht="11.25" customHeight="1" x14ac:dyDescent="0.15">
      <c r="C106" s="65" t="s">
        <v>474</v>
      </c>
      <c r="G106" s="59"/>
      <c r="I106" s="60"/>
      <c r="J106" s="60"/>
    </row>
    <row r="107" spans="1:12" ht="13.35" customHeight="1" x14ac:dyDescent="0.15">
      <c r="C107" s="66" t="s">
        <v>475</v>
      </c>
      <c r="G107" s="59"/>
      <c r="H107" s="279"/>
      <c r="I107" s="67"/>
      <c r="J107" s="68"/>
    </row>
    <row r="108" spans="1:12" ht="12.75" customHeight="1" x14ac:dyDescent="0.15">
      <c r="C108" s="66" t="s">
        <v>476</v>
      </c>
      <c r="G108" s="59"/>
      <c r="I108" s="67"/>
      <c r="J108" s="68"/>
    </row>
    <row r="109" spans="1:12" ht="9.75" customHeight="1" x14ac:dyDescent="0.15">
      <c r="C109" s="66"/>
      <c r="G109" s="59"/>
    </row>
    <row r="110" spans="1:12" ht="11.25" customHeight="1" x14ac:dyDescent="0.15">
      <c r="A110" s="19"/>
      <c r="G110" s="59"/>
    </row>
    <row r="111" spans="1:12" s="15" customFormat="1" ht="12" x14ac:dyDescent="0.15">
      <c r="C111" s="69"/>
      <c r="D111" s="17"/>
      <c r="E111" s="18"/>
      <c r="F111" s="18"/>
      <c r="G111" s="22"/>
      <c r="H111" s="20"/>
      <c r="I111" s="21"/>
      <c r="J111" s="22"/>
      <c r="K111" s="23"/>
      <c r="L111" s="28"/>
    </row>
    <row r="112" spans="1:12" ht="9.75" customHeight="1" x14ac:dyDescent="0.15">
      <c r="B112" s="70"/>
      <c r="C112" s="66"/>
      <c r="D112" s="71"/>
      <c r="E112" s="71"/>
      <c r="F112" s="71"/>
      <c r="G112" s="71"/>
      <c r="H112" s="71"/>
      <c r="I112" s="71"/>
      <c r="J112" s="71"/>
      <c r="K112" s="72"/>
      <c r="L112" s="71"/>
    </row>
    <row r="113" spans="1:12" ht="9.75" customHeight="1" x14ac:dyDescent="0.15">
      <c r="B113" s="70"/>
      <c r="C113" s="66"/>
      <c r="D113" s="71"/>
      <c r="E113" s="71"/>
      <c r="F113" s="71"/>
      <c r="G113" s="71"/>
      <c r="H113" s="71"/>
      <c r="I113" s="71"/>
      <c r="J113" s="71"/>
      <c r="K113" s="72"/>
      <c r="L113" s="71"/>
    </row>
    <row r="114" spans="1:12" ht="9.75" customHeight="1" x14ac:dyDescent="0.15">
      <c r="B114" s="73"/>
      <c r="C114" s="74"/>
      <c r="D114" s="75"/>
      <c r="E114" s="75"/>
      <c r="F114" s="75"/>
      <c r="G114" s="75"/>
      <c r="H114" s="75"/>
      <c r="I114" s="75"/>
      <c r="J114" s="75"/>
      <c r="K114" s="76"/>
      <c r="L114" s="75"/>
    </row>
    <row r="115" spans="1:12" ht="9.75" customHeight="1" x14ac:dyDescent="0.15">
      <c r="C115" s="73"/>
      <c r="D115" s="77"/>
      <c r="E115" s="77"/>
      <c r="F115" s="77"/>
      <c r="G115" s="77"/>
      <c r="H115" s="77"/>
      <c r="I115" s="77"/>
      <c r="J115" s="77"/>
      <c r="K115" s="78"/>
      <c r="L115" s="77"/>
    </row>
    <row r="116" spans="1:12" ht="9.75" customHeight="1" x14ac:dyDescent="0.15">
      <c r="C116" s="30"/>
      <c r="D116" s="77"/>
      <c r="E116" s="77"/>
      <c r="F116" s="77"/>
      <c r="G116" s="77"/>
      <c r="H116" s="77"/>
      <c r="I116" s="77"/>
      <c r="J116" s="77"/>
      <c r="K116" s="78"/>
      <c r="L116" s="77"/>
    </row>
    <row r="117" spans="1:12" ht="9.75" customHeight="1" x14ac:dyDescent="0.15">
      <c r="C117" s="75"/>
      <c r="D117" s="75"/>
      <c r="E117" s="75"/>
      <c r="F117" s="75"/>
      <c r="G117" s="75"/>
      <c r="H117" s="75"/>
      <c r="I117" s="75"/>
      <c r="J117" s="75"/>
      <c r="K117" s="76"/>
      <c r="L117" s="79"/>
    </row>
    <row r="118" spans="1:12" ht="13.7" customHeight="1" x14ac:dyDescent="0.15">
      <c r="C118" s="77"/>
      <c r="D118" s="77"/>
      <c r="E118" s="77"/>
      <c r="F118" s="77"/>
      <c r="G118" s="77"/>
      <c r="H118" s="77"/>
      <c r="I118" s="77"/>
      <c r="J118" s="77"/>
      <c r="K118" s="78"/>
      <c r="L118" s="80"/>
    </row>
    <row r="119" spans="1:12" ht="13.7" customHeight="1" x14ac:dyDescent="0.15"/>
    <row r="120" spans="1:12" ht="31.9" customHeight="1" x14ac:dyDescent="0.15"/>
    <row r="121" spans="1:12" ht="13.7" customHeight="1" x14ac:dyDescent="0.15"/>
    <row r="122" spans="1:12" ht="15" customHeight="1" x14ac:dyDescent="0.15"/>
    <row r="123" spans="1:12" ht="12" customHeight="1" x14ac:dyDescent="0.15"/>
    <row r="124" spans="1:12" ht="12.75" customHeight="1" x14ac:dyDescent="0.15"/>
    <row r="125" spans="1:12" ht="15.75" customHeight="1" x14ac:dyDescent="0.15">
      <c r="A125" s="20"/>
      <c r="C125" s="32"/>
      <c r="L125" s="24"/>
    </row>
    <row r="126" spans="1:12" ht="9.75" customHeight="1" x14ac:dyDescent="0.15">
      <c r="C126" s="32"/>
    </row>
  </sheetData>
  <pageMargins left="0.5" right="0" top="0.5" bottom="0.5" header="0.5" footer="0.5"/>
  <pageSetup scale="9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U2011"/>
  <sheetViews>
    <sheetView topLeftCell="F1" zoomScaleNormal="100" workbookViewId="0">
      <selection activeCell="T8" sqref="T8"/>
    </sheetView>
  </sheetViews>
  <sheetFormatPr defaultColWidth="14.83203125" defaultRowHeight="9.75" customHeight="1" x14ac:dyDescent="0.25"/>
  <cols>
    <col min="1" max="1" width="4.83203125" style="262" customWidth="1"/>
    <col min="2" max="2" width="14.5" style="252" bestFit="1" customWidth="1"/>
    <col min="3" max="3" width="15.6640625" style="262" bestFit="1" customWidth="1"/>
    <col min="4" max="4" width="14.1640625" style="262" customWidth="1"/>
    <col min="5" max="5" width="14.83203125" style="262" customWidth="1"/>
    <col min="6" max="6" width="11.6640625" style="262" customWidth="1"/>
    <col min="7" max="7" width="13.33203125" style="262" customWidth="1"/>
    <col min="8" max="8" width="11.5" style="262" customWidth="1"/>
    <col min="9" max="10" width="13" style="262" bestFit="1" customWidth="1"/>
    <col min="11" max="11" width="15.1640625" style="262" bestFit="1" customWidth="1"/>
    <col min="12" max="12" width="19" style="262" customWidth="1"/>
    <col min="13" max="13" width="14.5" style="262" customWidth="1"/>
    <col min="14" max="14" width="13.33203125" style="262" customWidth="1"/>
    <col min="15" max="15" width="14" style="262" customWidth="1"/>
    <col min="16" max="16" width="12.5" style="262" bestFit="1" customWidth="1"/>
    <col min="17" max="17" width="13.83203125" style="262" customWidth="1"/>
    <col min="18" max="18" width="12.83203125" style="262" customWidth="1"/>
    <col min="19" max="19" width="14.1640625" style="262" bestFit="1" customWidth="1"/>
    <col min="20" max="20" width="16.33203125" style="262" bestFit="1" customWidth="1"/>
    <col min="21" max="21" width="5.5" style="262" customWidth="1"/>
    <col min="22" max="16384" width="14.83203125" style="262"/>
  </cols>
  <sheetData>
    <row r="1" spans="1:21" s="241" customFormat="1" ht="11.25" customHeight="1" x14ac:dyDescent="0.2">
      <c r="A1" s="238" t="s">
        <v>46</v>
      </c>
      <c r="B1" s="239"/>
      <c r="C1" s="240"/>
      <c r="D1" s="240"/>
      <c r="E1" s="240"/>
      <c r="F1" s="240"/>
      <c r="G1" s="240"/>
      <c r="H1" s="240"/>
      <c r="I1" s="240"/>
      <c r="J1" s="240"/>
      <c r="L1" s="242"/>
      <c r="M1" s="243"/>
      <c r="N1" s="240"/>
      <c r="O1" s="240"/>
      <c r="P1" s="240"/>
      <c r="Q1" s="240"/>
      <c r="R1" s="240"/>
      <c r="S1" s="240"/>
      <c r="T1" s="240"/>
      <c r="U1" s="242"/>
    </row>
    <row r="2" spans="1:21" s="241" customFormat="1" ht="11.25" customHeight="1" x14ac:dyDescent="0.2">
      <c r="A2" s="244" t="s">
        <v>231</v>
      </c>
      <c r="B2" s="239"/>
      <c r="C2" s="240"/>
      <c r="D2" s="240"/>
      <c r="E2" s="240"/>
      <c r="F2" s="240"/>
      <c r="G2" s="240"/>
      <c r="H2" s="240"/>
      <c r="I2" s="240"/>
      <c r="J2" s="240"/>
      <c r="L2" s="242"/>
      <c r="M2" s="243"/>
      <c r="N2" s="240"/>
      <c r="O2" s="240"/>
      <c r="P2" s="240"/>
      <c r="Q2" s="240"/>
      <c r="R2" s="240"/>
      <c r="S2" s="240"/>
      <c r="T2" s="240"/>
      <c r="U2" s="242"/>
    </row>
    <row r="3" spans="1:21" s="241" customFormat="1" ht="10.5" customHeight="1" x14ac:dyDescent="0.2">
      <c r="A3" s="245" t="s">
        <v>48</v>
      </c>
      <c r="B3" s="239"/>
      <c r="C3" s="240"/>
      <c r="D3" s="240"/>
      <c r="E3" s="240"/>
      <c r="F3" s="240"/>
      <c r="G3" s="240"/>
      <c r="H3" s="240"/>
      <c r="I3" s="240"/>
      <c r="J3" s="240"/>
      <c r="L3" s="242"/>
      <c r="M3" s="246"/>
      <c r="N3" s="240"/>
      <c r="O3" s="240"/>
      <c r="P3" s="240"/>
      <c r="Q3" s="240"/>
      <c r="R3" s="240"/>
      <c r="S3" s="240"/>
      <c r="T3" s="240"/>
      <c r="U3" s="240"/>
    </row>
    <row r="4" spans="1:21" s="241" customFormat="1" ht="10.5" customHeight="1" x14ac:dyDescent="0.2">
      <c r="A4" s="245"/>
      <c r="B4" s="239"/>
      <c r="C4" s="240"/>
      <c r="D4" s="240"/>
      <c r="E4" s="240"/>
      <c r="F4" s="240"/>
      <c r="G4" s="240"/>
      <c r="H4" s="240"/>
      <c r="I4" s="240"/>
      <c r="J4" s="240"/>
      <c r="L4" s="242"/>
      <c r="M4" s="246"/>
      <c r="N4" s="240"/>
      <c r="O4" s="240"/>
      <c r="P4" s="240"/>
      <c r="Q4" s="240"/>
      <c r="R4" s="240"/>
      <c r="S4" s="240"/>
      <c r="T4" s="240"/>
      <c r="U4" s="240"/>
    </row>
    <row r="5" spans="1:21" s="252" customFormat="1" ht="10.5" customHeight="1" x14ac:dyDescent="0.2">
      <c r="A5" s="239"/>
      <c r="B5" s="239"/>
      <c r="C5" s="247"/>
      <c r="D5" s="247"/>
      <c r="E5" s="248"/>
      <c r="F5" s="248"/>
      <c r="G5" s="248"/>
      <c r="H5" s="249"/>
      <c r="I5" s="250"/>
      <c r="J5" s="250"/>
      <c r="K5" s="251"/>
      <c r="L5" s="250"/>
      <c r="M5" s="250"/>
      <c r="N5" s="250"/>
      <c r="O5" s="250"/>
      <c r="P5" s="251"/>
      <c r="Q5" s="248"/>
      <c r="R5" s="251"/>
      <c r="S5" s="251"/>
      <c r="T5" s="247"/>
      <c r="U5" s="250"/>
    </row>
    <row r="6" spans="1:21" s="252" customFormat="1" ht="11.25" x14ac:dyDescent="0.2">
      <c r="A6" s="253"/>
      <c r="B6" s="253"/>
      <c r="C6" s="288" t="s">
        <v>232</v>
      </c>
      <c r="D6" s="288"/>
      <c r="E6" s="288"/>
      <c r="F6" s="288"/>
      <c r="G6" s="288"/>
      <c r="H6" s="288"/>
      <c r="I6" s="288"/>
      <c r="J6" s="288"/>
      <c r="K6" s="288"/>
      <c r="L6" s="248"/>
      <c r="M6" s="248"/>
      <c r="N6" s="248"/>
      <c r="O6" s="248"/>
      <c r="P6" s="254" t="s">
        <v>233</v>
      </c>
      <c r="Q6" s="254"/>
      <c r="R6" s="254"/>
      <c r="S6" s="248"/>
      <c r="T6" s="255"/>
      <c r="U6" s="248"/>
    </row>
    <row r="7" spans="1:21" s="259" customFormat="1" ht="45" x14ac:dyDescent="0.2">
      <c r="A7" s="256" t="s">
        <v>55</v>
      </c>
      <c r="B7" s="256" t="s">
        <v>57</v>
      </c>
      <c r="C7" s="257" t="s">
        <v>234</v>
      </c>
      <c r="D7" s="258" t="s">
        <v>235</v>
      </c>
      <c r="E7" s="257" t="s">
        <v>236</v>
      </c>
      <c r="F7" s="257" t="s">
        <v>237</v>
      </c>
      <c r="G7" s="258" t="s">
        <v>238</v>
      </c>
      <c r="H7" s="258" t="s">
        <v>239</v>
      </c>
      <c r="I7" s="258" t="s">
        <v>240</v>
      </c>
      <c r="J7" s="258" t="s">
        <v>241</v>
      </c>
      <c r="K7" s="258" t="s">
        <v>242</v>
      </c>
      <c r="L7" s="258" t="s">
        <v>243</v>
      </c>
      <c r="M7" s="258" t="s">
        <v>244</v>
      </c>
      <c r="N7" s="258" t="s">
        <v>245</v>
      </c>
      <c r="O7" s="258" t="s">
        <v>246</v>
      </c>
      <c r="P7" s="258" t="s">
        <v>241</v>
      </c>
      <c r="Q7" s="258" t="s">
        <v>247</v>
      </c>
      <c r="R7" s="257" t="s">
        <v>242</v>
      </c>
      <c r="S7" s="254" t="s">
        <v>248</v>
      </c>
      <c r="T7" s="258" t="s">
        <v>249</v>
      </c>
      <c r="U7" s="258" t="s">
        <v>55</v>
      </c>
    </row>
    <row r="8" spans="1:21" ht="15" x14ac:dyDescent="0.25">
      <c r="A8" s="260">
        <v>1</v>
      </c>
      <c r="B8" s="261" t="s">
        <v>69</v>
      </c>
      <c r="C8" s="169">
        <v>418655087</v>
      </c>
      <c r="D8" s="169">
        <v>6832437</v>
      </c>
      <c r="E8" s="169">
        <v>47038241</v>
      </c>
      <c r="F8" s="169">
        <v>0</v>
      </c>
      <c r="G8" s="169">
        <v>463840</v>
      </c>
      <c r="H8" s="169">
        <v>0</v>
      </c>
      <c r="I8" s="169">
        <v>2320453</v>
      </c>
      <c r="J8" s="169">
        <v>763077</v>
      </c>
      <c r="K8" s="169">
        <f t="shared" ref="K8:K45" si="0">SUM(C8:J8)</f>
        <v>476073135</v>
      </c>
      <c r="L8" s="169">
        <v>127449643</v>
      </c>
      <c r="M8" s="169">
        <v>9543981</v>
      </c>
      <c r="N8" s="169">
        <v>4907527</v>
      </c>
      <c r="O8" s="169">
        <v>29141617</v>
      </c>
      <c r="P8" s="169">
        <v>2165923</v>
      </c>
      <c r="Q8" s="169">
        <v>4475426</v>
      </c>
      <c r="R8" s="169">
        <f t="shared" ref="R8:R46" si="1">(P8+Q8)</f>
        <v>6641349</v>
      </c>
      <c r="S8" s="169">
        <v>13616145</v>
      </c>
      <c r="T8" s="169">
        <f t="shared" ref="T8:T46" si="2">(K8+L8+M8+N8+O8+R8+S8)</f>
        <v>667373397</v>
      </c>
      <c r="U8" s="260">
        <v>1</v>
      </c>
    </row>
    <row r="9" spans="1:21" ht="15" x14ac:dyDescent="0.25">
      <c r="A9" s="260">
        <v>2</v>
      </c>
      <c r="B9" s="261" t="s">
        <v>70</v>
      </c>
      <c r="C9" s="170">
        <v>13910034</v>
      </c>
      <c r="D9" s="170">
        <v>227758</v>
      </c>
      <c r="E9" s="170">
        <v>2765260</v>
      </c>
      <c r="F9" s="170">
        <v>10500</v>
      </c>
      <c r="G9" s="170">
        <v>851574</v>
      </c>
      <c r="H9" s="170">
        <v>0</v>
      </c>
      <c r="I9" s="170">
        <v>300635</v>
      </c>
      <c r="J9" s="170">
        <v>214821</v>
      </c>
      <c r="K9" s="170">
        <f t="shared" si="0"/>
        <v>18280582</v>
      </c>
      <c r="L9" s="170">
        <v>13657926</v>
      </c>
      <c r="M9" s="170">
        <v>175884</v>
      </c>
      <c r="N9" s="170">
        <v>150338</v>
      </c>
      <c r="O9" s="170">
        <v>11261729</v>
      </c>
      <c r="P9" s="170">
        <v>59377</v>
      </c>
      <c r="Q9" s="170">
        <v>146236</v>
      </c>
      <c r="R9" s="170">
        <f t="shared" si="1"/>
        <v>205613</v>
      </c>
      <c r="S9" s="170">
        <v>2195895</v>
      </c>
      <c r="T9" s="170">
        <f t="shared" si="2"/>
        <v>45927967</v>
      </c>
      <c r="U9" s="260">
        <v>2</v>
      </c>
    </row>
    <row r="10" spans="1:21" ht="15" x14ac:dyDescent="0.25">
      <c r="A10" s="260">
        <v>3</v>
      </c>
      <c r="B10" s="261" t="s">
        <v>71</v>
      </c>
      <c r="C10" s="170">
        <v>3908427</v>
      </c>
      <c r="D10" s="170">
        <v>254811</v>
      </c>
      <c r="E10" s="170">
        <v>1221524</v>
      </c>
      <c r="F10" s="170">
        <v>0</v>
      </c>
      <c r="G10" s="170">
        <v>334921</v>
      </c>
      <c r="H10" s="170">
        <v>0</v>
      </c>
      <c r="I10" s="170">
        <v>58611</v>
      </c>
      <c r="J10" s="170">
        <v>25008</v>
      </c>
      <c r="K10" s="170">
        <f t="shared" si="0"/>
        <v>5803302</v>
      </c>
      <c r="L10" s="170">
        <v>1514465</v>
      </c>
      <c r="M10" s="170">
        <v>66319</v>
      </c>
      <c r="N10" s="170">
        <v>57544</v>
      </c>
      <c r="O10" s="170">
        <v>1302717</v>
      </c>
      <c r="P10" s="170">
        <v>2371</v>
      </c>
      <c r="Q10" s="170">
        <v>162921</v>
      </c>
      <c r="R10" s="170">
        <f t="shared" si="1"/>
        <v>165292</v>
      </c>
      <c r="S10" s="170">
        <v>290060</v>
      </c>
      <c r="T10" s="170">
        <f t="shared" si="2"/>
        <v>9199699</v>
      </c>
      <c r="U10" s="260">
        <v>3</v>
      </c>
    </row>
    <row r="11" spans="1:21" ht="15" x14ac:dyDescent="0.25">
      <c r="A11" s="260">
        <v>4</v>
      </c>
      <c r="B11" s="261" t="s">
        <v>72</v>
      </c>
      <c r="C11" s="170">
        <v>59970801</v>
      </c>
      <c r="D11" s="170">
        <v>1355658</v>
      </c>
      <c r="E11" s="170">
        <v>5789605</v>
      </c>
      <c r="F11" s="170">
        <v>8038</v>
      </c>
      <c r="G11" s="170">
        <v>2161233</v>
      </c>
      <c r="H11" s="170">
        <v>0</v>
      </c>
      <c r="I11" s="170">
        <v>370008</v>
      </c>
      <c r="J11" s="170">
        <v>84458</v>
      </c>
      <c r="K11" s="170">
        <f t="shared" si="0"/>
        <v>69739801</v>
      </c>
      <c r="L11" s="170">
        <v>43874904</v>
      </c>
      <c r="M11" s="170">
        <v>1678833</v>
      </c>
      <c r="N11" s="170">
        <v>481032</v>
      </c>
      <c r="O11" s="170">
        <v>28216531</v>
      </c>
      <c r="P11" s="170">
        <v>474103</v>
      </c>
      <c r="Q11" s="170">
        <v>268086</v>
      </c>
      <c r="R11" s="170">
        <f t="shared" si="1"/>
        <v>742189</v>
      </c>
      <c r="S11" s="170">
        <v>17235634</v>
      </c>
      <c r="T11" s="170">
        <f t="shared" si="2"/>
        <v>161968924</v>
      </c>
      <c r="U11" s="260">
        <v>4</v>
      </c>
    </row>
    <row r="12" spans="1:21" ht="15" x14ac:dyDescent="0.25">
      <c r="A12" s="260">
        <v>5</v>
      </c>
      <c r="B12" s="261" t="s">
        <v>73</v>
      </c>
      <c r="C12" s="170">
        <v>255722186</v>
      </c>
      <c r="D12" s="170">
        <v>9605780</v>
      </c>
      <c r="E12" s="170">
        <v>54592741</v>
      </c>
      <c r="F12" s="170">
        <v>89304</v>
      </c>
      <c r="G12" s="170">
        <v>2666692</v>
      </c>
      <c r="H12" s="170">
        <v>0</v>
      </c>
      <c r="I12" s="170">
        <v>1821864</v>
      </c>
      <c r="J12" s="170">
        <v>1149923</v>
      </c>
      <c r="K12" s="170">
        <f t="shared" si="0"/>
        <v>325648490</v>
      </c>
      <c r="L12" s="170">
        <v>126249802</v>
      </c>
      <c r="M12" s="170">
        <v>3071317</v>
      </c>
      <c r="N12" s="170">
        <v>2324124</v>
      </c>
      <c r="O12" s="170">
        <v>56412660</v>
      </c>
      <c r="P12" s="170">
        <v>1955932</v>
      </c>
      <c r="Q12" s="170">
        <v>908463</v>
      </c>
      <c r="R12" s="170">
        <f t="shared" si="1"/>
        <v>2864395</v>
      </c>
      <c r="S12" s="170">
        <v>7923375</v>
      </c>
      <c r="T12" s="170">
        <f t="shared" si="2"/>
        <v>524494163</v>
      </c>
      <c r="U12" s="260">
        <v>5</v>
      </c>
    </row>
    <row r="13" spans="1:21" ht="15" x14ac:dyDescent="0.25">
      <c r="A13" s="260">
        <v>6</v>
      </c>
      <c r="B13" s="261" t="s">
        <v>74</v>
      </c>
      <c r="C13" s="170">
        <v>19086813</v>
      </c>
      <c r="D13" s="170">
        <v>470460</v>
      </c>
      <c r="E13" s="170">
        <v>2787496</v>
      </c>
      <c r="F13" s="170">
        <v>0</v>
      </c>
      <c r="G13" s="170">
        <v>58619</v>
      </c>
      <c r="H13" s="170">
        <v>0</v>
      </c>
      <c r="I13" s="170">
        <v>48719</v>
      </c>
      <c r="J13" s="170">
        <v>111626</v>
      </c>
      <c r="K13" s="170">
        <f t="shared" si="0"/>
        <v>22563733</v>
      </c>
      <c r="L13" s="170">
        <v>19930252</v>
      </c>
      <c r="M13" s="170">
        <v>293247</v>
      </c>
      <c r="N13" s="170">
        <v>341560</v>
      </c>
      <c r="O13" s="170">
        <v>4396021</v>
      </c>
      <c r="P13" s="170">
        <v>60816</v>
      </c>
      <c r="Q13" s="170">
        <v>256917</v>
      </c>
      <c r="R13" s="170">
        <f t="shared" si="1"/>
        <v>317733</v>
      </c>
      <c r="S13" s="170">
        <v>775334</v>
      </c>
      <c r="T13" s="170">
        <f t="shared" si="2"/>
        <v>48617880</v>
      </c>
      <c r="U13" s="260">
        <v>6</v>
      </c>
    </row>
    <row r="14" spans="1:21" ht="15" x14ac:dyDescent="0.25">
      <c r="A14" s="260">
        <v>7</v>
      </c>
      <c r="B14" s="261" t="s">
        <v>75</v>
      </c>
      <c r="C14" s="170">
        <v>2187311</v>
      </c>
      <c r="D14" s="170">
        <v>2098051</v>
      </c>
      <c r="E14" s="170">
        <v>1049449</v>
      </c>
      <c r="F14" s="170">
        <v>7803</v>
      </c>
      <c r="G14" s="170">
        <v>2902480</v>
      </c>
      <c r="H14" s="170">
        <v>0</v>
      </c>
      <c r="I14" s="170">
        <v>58669</v>
      </c>
      <c r="J14" s="170">
        <v>49817</v>
      </c>
      <c r="K14" s="170">
        <f t="shared" si="0"/>
        <v>8353580</v>
      </c>
      <c r="L14" s="170">
        <v>3789785</v>
      </c>
      <c r="M14" s="170">
        <v>7849</v>
      </c>
      <c r="N14" s="170">
        <v>4709</v>
      </c>
      <c r="O14" s="170">
        <v>2890761</v>
      </c>
      <c r="P14" s="170">
        <v>70703</v>
      </c>
      <c r="Q14" s="170">
        <v>17775</v>
      </c>
      <c r="R14" s="170">
        <f t="shared" si="1"/>
        <v>88478</v>
      </c>
      <c r="S14" s="170">
        <v>374029</v>
      </c>
      <c r="T14" s="170">
        <f t="shared" si="2"/>
        <v>15509191</v>
      </c>
      <c r="U14" s="260">
        <v>7</v>
      </c>
    </row>
    <row r="15" spans="1:21" ht="15" x14ac:dyDescent="0.25">
      <c r="A15" s="260">
        <v>8</v>
      </c>
      <c r="B15" s="261" t="s">
        <v>76</v>
      </c>
      <c r="C15" s="170">
        <v>16217705</v>
      </c>
      <c r="D15" s="170">
        <v>370393</v>
      </c>
      <c r="E15" s="170">
        <v>6034428</v>
      </c>
      <c r="F15" s="170">
        <v>27908</v>
      </c>
      <c r="G15" s="170">
        <v>1404769</v>
      </c>
      <c r="H15" s="170">
        <v>0</v>
      </c>
      <c r="I15" s="170">
        <v>424456</v>
      </c>
      <c r="J15" s="170">
        <v>230733</v>
      </c>
      <c r="K15" s="170">
        <f t="shared" si="0"/>
        <v>24710392</v>
      </c>
      <c r="L15" s="170">
        <v>25692230</v>
      </c>
      <c r="M15" s="170">
        <v>252913</v>
      </c>
      <c r="N15" s="170">
        <v>362431</v>
      </c>
      <c r="O15" s="170">
        <v>12231812</v>
      </c>
      <c r="P15" s="170">
        <v>1098502</v>
      </c>
      <c r="Q15" s="170">
        <v>628790</v>
      </c>
      <c r="R15" s="170">
        <f t="shared" si="1"/>
        <v>1727292</v>
      </c>
      <c r="S15" s="170">
        <v>3814717</v>
      </c>
      <c r="T15" s="170">
        <f t="shared" si="2"/>
        <v>68791787</v>
      </c>
      <c r="U15" s="260">
        <v>8</v>
      </c>
    </row>
    <row r="16" spans="1:21" ht="15" x14ac:dyDescent="0.25">
      <c r="A16" s="260">
        <v>9</v>
      </c>
      <c r="B16" s="261" t="s">
        <v>77</v>
      </c>
      <c r="C16" s="170">
        <v>3095897</v>
      </c>
      <c r="D16" s="170">
        <v>390904</v>
      </c>
      <c r="E16" s="170">
        <v>988456</v>
      </c>
      <c r="F16" s="170">
        <v>0</v>
      </c>
      <c r="G16" s="170">
        <v>398262</v>
      </c>
      <c r="H16" s="170">
        <v>0</v>
      </c>
      <c r="I16" s="170">
        <v>37119</v>
      </c>
      <c r="J16" s="170">
        <v>23547</v>
      </c>
      <c r="K16" s="170">
        <f t="shared" si="0"/>
        <v>4934185</v>
      </c>
      <c r="L16" s="170">
        <v>7162875</v>
      </c>
      <c r="M16" s="170">
        <v>43297</v>
      </c>
      <c r="N16" s="170">
        <v>722475</v>
      </c>
      <c r="O16" s="170">
        <v>1480557</v>
      </c>
      <c r="P16" s="170">
        <v>100272</v>
      </c>
      <c r="Q16" s="170">
        <v>209263</v>
      </c>
      <c r="R16" s="170">
        <f t="shared" si="1"/>
        <v>309535</v>
      </c>
      <c r="S16" s="170">
        <v>319465</v>
      </c>
      <c r="T16" s="170">
        <f t="shared" si="2"/>
        <v>14972389</v>
      </c>
      <c r="U16" s="260">
        <v>9</v>
      </c>
    </row>
    <row r="17" spans="1:21" ht="15" x14ac:dyDescent="0.25">
      <c r="A17" s="260">
        <v>10</v>
      </c>
      <c r="B17" s="261" t="s">
        <v>78</v>
      </c>
      <c r="C17" s="170">
        <v>64907800</v>
      </c>
      <c r="D17" s="170">
        <v>1386774</v>
      </c>
      <c r="E17" s="170">
        <v>8345871</v>
      </c>
      <c r="F17" s="170">
        <v>0</v>
      </c>
      <c r="G17" s="170">
        <v>0</v>
      </c>
      <c r="H17" s="170">
        <v>0</v>
      </c>
      <c r="I17" s="170">
        <v>325995</v>
      </c>
      <c r="J17" s="170">
        <v>171880</v>
      </c>
      <c r="K17" s="170">
        <f t="shared" si="0"/>
        <v>75138320</v>
      </c>
      <c r="L17" s="170">
        <v>32364954</v>
      </c>
      <c r="M17" s="170">
        <v>1427232</v>
      </c>
      <c r="N17" s="170">
        <v>1344266</v>
      </c>
      <c r="O17" s="170">
        <v>3642836</v>
      </c>
      <c r="P17" s="170">
        <v>128714</v>
      </c>
      <c r="Q17" s="170">
        <v>3298480</v>
      </c>
      <c r="R17" s="170">
        <f t="shared" si="1"/>
        <v>3427194</v>
      </c>
      <c r="S17" s="170">
        <v>1406805</v>
      </c>
      <c r="T17" s="170">
        <f t="shared" si="2"/>
        <v>118751607</v>
      </c>
      <c r="U17" s="260">
        <v>10</v>
      </c>
    </row>
    <row r="18" spans="1:21" ht="15" x14ac:dyDescent="0.25">
      <c r="A18" s="260">
        <v>11</v>
      </c>
      <c r="B18" s="261" t="s">
        <v>79</v>
      </c>
      <c r="C18" s="170">
        <v>50595806</v>
      </c>
      <c r="D18" s="170">
        <v>310596</v>
      </c>
      <c r="E18" s="170">
        <v>5373626</v>
      </c>
      <c r="F18" s="170">
        <v>0</v>
      </c>
      <c r="G18" s="170">
        <v>0</v>
      </c>
      <c r="H18" s="170">
        <v>0</v>
      </c>
      <c r="I18" s="170">
        <v>171567</v>
      </c>
      <c r="J18" s="170">
        <v>46247</v>
      </c>
      <c r="K18" s="170">
        <f t="shared" si="0"/>
        <v>56497842</v>
      </c>
      <c r="L18" s="170">
        <v>15330076</v>
      </c>
      <c r="M18" s="170">
        <v>1036162</v>
      </c>
      <c r="N18" s="170">
        <v>499273</v>
      </c>
      <c r="O18" s="170">
        <v>7652848</v>
      </c>
      <c r="P18" s="170">
        <v>123083</v>
      </c>
      <c r="Q18" s="170">
        <v>308403</v>
      </c>
      <c r="R18" s="170">
        <f t="shared" si="1"/>
        <v>431486</v>
      </c>
      <c r="S18" s="170">
        <v>381681</v>
      </c>
      <c r="T18" s="170">
        <f t="shared" si="2"/>
        <v>81829368</v>
      </c>
      <c r="U18" s="260">
        <v>11</v>
      </c>
    </row>
    <row r="19" spans="1:21" ht="15" x14ac:dyDescent="0.25">
      <c r="A19" s="260">
        <v>12</v>
      </c>
      <c r="B19" s="261" t="s">
        <v>80</v>
      </c>
      <c r="C19" s="170">
        <v>5414431</v>
      </c>
      <c r="D19" s="170">
        <v>68614</v>
      </c>
      <c r="E19" s="170">
        <v>1629725</v>
      </c>
      <c r="F19" s="170">
        <v>0</v>
      </c>
      <c r="G19" s="170">
        <v>20114</v>
      </c>
      <c r="H19" s="170">
        <v>0</v>
      </c>
      <c r="I19" s="170">
        <v>99305</v>
      </c>
      <c r="J19" s="170">
        <v>47039</v>
      </c>
      <c r="K19" s="170">
        <f t="shared" si="0"/>
        <v>7279228</v>
      </c>
      <c r="L19" s="170">
        <v>5577423</v>
      </c>
      <c r="M19" s="170">
        <v>532781</v>
      </c>
      <c r="N19" s="170">
        <v>34508</v>
      </c>
      <c r="O19" s="170">
        <v>4507802</v>
      </c>
      <c r="P19" s="170">
        <v>3748</v>
      </c>
      <c r="Q19" s="170">
        <v>389771</v>
      </c>
      <c r="R19" s="170">
        <f t="shared" si="1"/>
        <v>393519</v>
      </c>
      <c r="S19" s="170">
        <v>2115159</v>
      </c>
      <c r="T19" s="170">
        <f t="shared" si="2"/>
        <v>20440420</v>
      </c>
      <c r="U19" s="260">
        <v>12</v>
      </c>
    </row>
    <row r="20" spans="1:21" ht="15" x14ac:dyDescent="0.25">
      <c r="A20" s="260">
        <v>13</v>
      </c>
      <c r="B20" s="261" t="s">
        <v>81</v>
      </c>
      <c r="C20" s="170">
        <v>30269020</v>
      </c>
      <c r="D20" s="170">
        <v>820716</v>
      </c>
      <c r="E20" s="170">
        <v>8621854</v>
      </c>
      <c r="F20" s="170">
        <v>885</v>
      </c>
      <c r="G20" s="170">
        <v>121248</v>
      </c>
      <c r="H20" s="170">
        <v>0</v>
      </c>
      <c r="I20" s="170">
        <v>300527</v>
      </c>
      <c r="J20" s="170">
        <v>164301</v>
      </c>
      <c r="K20" s="170">
        <f t="shared" si="0"/>
        <v>40298551</v>
      </c>
      <c r="L20" s="170">
        <v>35279244</v>
      </c>
      <c r="M20" s="170">
        <v>700197</v>
      </c>
      <c r="N20" s="170">
        <v>312008</v>
      </c>
      <c r="O20" s="170">
        <v>12581632</v>
      </c>
      <c r="P20" s="170">
        <v>232111</v>
      </c>
      <c r="Q20" s="170">
        <v>30701</v>
      </c>
      <c r="R20" s="170">
        <f t="shared" si="1"/>
        <v>262812</v>
      </c>
      <c r="S20" s="170">
        <v>1646851</v>
      </c>
      <c r="T20" s="170">
        <f t="shared" si="2"/>
        <v>91081295</v>
      </c>
      <c r="U20" s="260">
        <v>13</v>
      </c>
    </row>
    <row r="21" spans="1:21" ht="15" x14ac:dyDescent="0.25">
      <c r="A21" s="260">
        <v>14</v>
      </c>
      <c r="B21" s="261" t="s">
        <v>82</v>
      </c>
      <c r="C21" s="170">
        <v>3306077</v>
      </c>
      <c r="D21" s="170">
        <v>111861</v>
      </c>
      <c r="E21" s="170">
        <v>897674</v>
      </c>
      <c r="F21" s="170">
        <v>0</v>
      </c>
      <c r="G21" s="170">
        <v>748320</v>
      </c>
      <c r="H21" s="170">
        <v>0</v>
      </c>
      <c r="I21" s="170">
        <v>49221</v>
      </c>
      <c r="J21" s="170">
        <v>15894</v>
      </c>
      <c r="K21" s="170">
        <f t="shared" si="0"/>
        <v>5129047</v>
      </c>
      <c r="L21" s="170">
        <v>6010288</v>
      </c>
      <c r="M21" s="170">
        <v>18839</v>
      </c>
      <c r="N21" s="170">
        <v>124835</v>
      </c>
      <c r="O21" s="170">
        <v>4230226</v>
      </c>
      <c r="P21" s="170">
        <v>22668</v>
      </c>
      <c r="Q21" s="170">
        <v>39096</v>
      </c>
      <c r="R21" s="170">
        <f t="shared" si="1"/>
        <v>61764</v>
      </c>
      <c r="S21" s="170">
        <v>213418</v>
      </c>
      <c r="T21" s="170">
        <f t="shared" si="2"/>
        <v>15788417</v>
      </c>
      <c r="U21" s="260">
        <v>14</v>
      </c>
    </row>
    <row r="22" spans="1:21" ht="15" x14ac:dyDescent="0.25">
      <c r="A22" s="260">
        <v>15</v>
      </c>
      <c r="B22" s="261" t="s">
        <v>83</v>
      </c>
      <c r="C22" s="170">
        <v>135304665</v>
      </c>
      <c r="D22" s="170">
        <v>4182778</v>
      </c>
      <c r="E22" s="170">
        <v>25032769</v>
      </c>
      <c r="F22" s="170">
        <v>39440</v>
      </c>
      <c r="G22" s="170">
        <v>2444562</v>
      </c>
      <c r="H22" s="170">
        <v>0</v>
      </c>
      <c r="I22" s="170">
        <v>1191092</v>
      </c>
      <c r="J22" s="170">
        <v>436916</v>
      </c>
      <c r="K22" s="170">
        <f t="shared" si="0"/>
        <v>168632222</v>
      </c>
      <c r="L22" s="170">
        <v>67589026</v>
      </c>
      <c r="M22" s="170">
        <v>1954128</v>
      </c>
      <c r="N22" s="170">
        <v>1560319</v>
      </c>
      <c r="O22" s="170">
        <v>55475542</v>
      </c>
      <c r="P22" s="170">
        <v>1069982</v>
      </c>
      <c r="Q22" s="170">
        <v>1087377</v>
      </c>
      <c r="R22" s="170">
        <f t="shared" si="1"/>
        <v>2157359</v>
      </c>
      <c r="S22" s="170">
        <v>9791337</v>
      </c>
      <c r="T22" s="170">
        <f t="shared" si="2"/>
        <v>307159933</v>
      </c>
      <c r="U22" s="260">
        <v>15</v>
      </c>
    </row>
    <row r="23" spans="1:21" ht="15" x14ac:dyDescent="0.25">
      <c r="A23" s="260">
        <v>16</v>
      </c>
      <c r="B23" s="261" t="s">
        <v>84</v>
      </c>
      <c r="C23" s="170">
        <v>30947602</v>
      </c>
      <c r="D23" s="170">
        <v>440408</v>
      </c>
      <c r="E23" s="170">
        <v>9374180</v>
      </c>
      <c r="F23" s="170">
        <v>8778</v>
      </c>
      <c r="G23" s="170">
        <v>2187479</v>
      </c>
      <c r="H23" s="170">
        <v>0</v>
      </c>
      <c r="I23" s="170">
        <v>225760</v>
      </c>
      <c r="J23" s="170">
        <v>49736</v>
      </c>
      <c r="K23" s="170">
        <f t="shared" si="0"/>
        <v>43233943</v>
      </c>
      <c r="L23" s="170">
        <v>39238068</v>
      </c>
      <c r="M23" s="170">
        <v>916716</v>
      </c>
      <c r="N23" s="170">
        <v>749623</v>
      </c>
      <c r="O23" s="170">
        <v>12415030</v>
      </c>
      <c r="P23" s="170">
        <v>439105</v>
      </c>
      <c r="Q23" s="170">
        <v>253655</v>
      </c>
      <c r="R23" s="170">
        <f t="shared" si="1"/>
        <v>692760</v>
      </c>
      <c r="S23" s="170">
        <v>2014501</v>
      </c>
      <c r="T23" s="170">
        <f t="shared" si="2"/>
        <v>99260641</v>
      </c>
      <c r="U23" s="260">
        <v>16</v>
      </c>
    </row>
    <row r="24" spans="1:21" ht="15" x14ac:dyDescent="0.25">
      <c r="A24" s="260">
        <v>17</v>
      </c>
      <c r="B24" s="261" t="s">
        <v>85</v>
      </c>
      <c r="C24" s="170">
        <v>14486743</v>
      </c>
      <c r="D24" s="170">
        <v>4330274</v>
      </c>
      <c r="E24" s="170">
        <v>2687474</v>
      </c>
      <c r="F24" s="170">
        <v>0</v>
      </c>
      <c r="G24" s="170">
        <v>6288024</v>
      </c>
      <c r="H24" s="170">
        <v>0</v>
      </c>
      <c r="I24" s="170">
        <v>57983</v>
      </c>
      <c r="J24" s="170">
        <v>217509</v>
      </c>
      <c r="K24" s="170">
        <f t="shared" si="0"/>
        <v>28068007</v>
      </c>
      <c r="L24" s="170">
        <v>8049640</v>
      </c>
      <c r="M24" s="170">
        <v>148187</v>
      </c>
      <c r="N24" s="170">
        <v>1624467</v>
      </c>
      <c r="O24" s="170">
        <v>5602659</v>
      </c>
      <c r="P24" s="170">
        <v>22635</v>
      </c>
      <c r="Q24" s="170">
        <v>107728</v>
      </c>
      <c r="R24" s="170">
        <f t="shared" si="1"/>
        <v>130363</v>
      </c>
      <c r="S24" s="170">
        <v>1442935</v>
      </c>
      <c r="T24" s="170">
        <f t="shared" si="2"/>
        <v>45066258</v>
      </c>
      <c r="U24" s="260">
        <v>17</v>
      </c>
    </row>
    <row r="25" spans="1:21" ht="15" x14ac:dyDescent="0.25">
      <c r="A25" s="260">
        <v>18</v>
      </c>
      <c r="B25" s="261" t="s">
        <v>86</v>
      </c>
      <c r="C25" s="170">
        <v>5672440</v>
      </c>
      <c r="D25" s="170">
        <v>208181</v>
      </c>
      <c r="E25" s="170">
        <v>816869</v>
      </c>
      <c r="F25" s="170">
        <v>0</v>
      </c>
      <c r="G25" s="170">
        <v>0</v>
      </c>
      <c r="H25" s="170">
        <v>0</v>
      </c>
      <c r="I25" s="170">
        <v>41009</v>
      </c>
      <c r="J25" s="170">
        <v>26649</v>
      </c>
      <c r="K25" s="170">
        <f t="shared" si="0"/>
        <v>6765148</v>
      </c>
      <c r="L25" s="170">
        <v>4222756</v>
      </c>
      <c r="M25" s="170">
        <v>129414</v>
      </c>
      <c r="N25" s="170">
        <v>63826</v>
      </c>
      <c r="O25" s="170">
        <v>2016377</v>
      </c>
      <c r="P25" s="170">
        <v>249405</v>
      </c>
      <c r="Q25" s="170">
        <v>39196</v>
      </c>
      <c r="R25" s="170">
        <f t="shared" si="1"/>
        <v>288601</v>
      </c>
      <c r="S25" s="170">
        <v>2655995</v>
      </c>
      <c r="T25" s="170">
        <f t="shared" si="2"/>
        <v>16142117</v>
      </c>
      <c r="U25" s="260">
        <v>18</v>
      </c>
    </row>
    <row r="26" spans="1:21" ht="15" x14ac:dyDescent="0.25">
      <c r="A26" s="260">
        <v>19</v>
      </c>
      <c r="B26" s="261" t="s">
        <v>87</v>
      </c>
      <c r="C26" s="170">
        <v>57166472</v>
      </c>
      <c r="D26" s="170">
        <v>2419023</v>
      </c>
      <c r="E26" s="170">
        <v>13959143</v>
      </c>
      <c r="F26" s="170">
        <v>0</v>
      </c>
      <c r="G26" s="170">
        <v>4788104</v>
      </c>
      <c r="H26" s="170">
        <v>0</v>
      </c>
      <c r="I26" s="170">
        <v>723835</v>
      </c>
      <c r="J26" s="170">
        <v>490061</v>
      </c>
      <c r="K26" s="170">
        <f t="shared" si="0"/>
        <v>79546638</v>
      </c>
      <c r="L26" s="170">
        <v>50840491</v>
      </c>
      <c r="M26" s="170">
        <v>1071926</v>
      </c>
      <c r="N26" s="170">
        <v>505829</v>
      </c>
      <c r="O26" s="170">
        <v>39467863</v>
      </c>
      <c r="P26" s="170">
        <v>542741</v>
      </c>
      <c r="Q26" s="170">
        <v>728616</v>
      </c>
      <c r="R26" s="170">
        <f t="shared" si="1"/>
        <v>1271357</v>
      </c>
      <c r="S26" s="170">
        <v>2828092</v>
      </c>
      <c r="T26" s="170">
        <f t="shared" si="2"/>
        <v>175532196</v>
      </c>
      <c r="U26" s="260">
        <v>19</v>
      </c>
    </row>
    <row r="27" spans="1:21" ht="15" x14ac:dyDescent="0.25">
      <c r="A27" s="260">
        <v>20</v>
      </c>
      <c r="B27" s="261" t="s">
        <v>88</v>
      </c>
      <c r="C27" s="170">
        <v>66023787</v>
      </c>
      <c r="D27" s="170">
        <v>1433908</v>
      </c>
      <c r="E27" s="170">
        <v>6697143</v>
      </c>
      <c r="F27" s="170">
        <v>10455</v>
      </c>
      <c r="G27" s="170">
        <v>4847781</v>
      </c>
      <c r="H27" s="170">
        <v>0</v>
      </c>
      <c r="I27" s="170">
        <v>488287</v>
      </c>
      <c r="J27" s="170">
        <v>173006</v>
      </c>
      <c r="K27" s="170">
        <f t="shared" si="0"/>
        <v>79674367</v>
      </c>
      <c r="L27" s="170">
        <v>20017949</v>
      </c>
      <c r="M27" s="170">
        <v>1154234</v>
      </c>
      <c r="N27" s="170">
        <v>797519</v>
      </c>
      <c r="O27" s="170">
        <v>7227291</v>
      </c>
      <c r="P27" s="170">
        <v>329519</v>
      </c>
      <c r="Q27" s="170">
        <v>363323</v>
      </c>
      <c r="R27" s="170">
        <f t="shared" si="1"/>
        <v>692842</v>
      </c>
      <c r="S27" s="170">
        <v>2914216</v>
      </c>
      <c r="T27" s="170">
        <f t="shared" si="2"/>
        <v>112478418</v>
      </c>
      <c r="U27" s="260">
        <v>20</v>
      </c>
    </row>
    <row r="28" spans="1:21" ht="15" x14ac:dyDescent="0.25">
      <c r="A28" s="260">
        <v>21</v>
      </c>
      <c r="B28" s="261" t="s">
        <v>89</v>
      </c>
      <c r="C28" s="170">
        <v>23166760</v>
      </c>
      <c r="D28" s="170">
        <v>384464</v>
      </c>
      <c r="E28" s="170">
        <v>2932552</v>
      </c>
      <c r="F28" s="170">
        <v>0</v>
      </c>
      <c r="G28" s="170">
        <v>38615</v>
      </c>
      <c r="H28" s="170">
        <v>0</v>
      </c>
      <c r="I28" s="170">
        <v>268664</v>
      </c>
      <c r="J28" s="170">
        <v>93596</v>
      </c>
      <c r="K28" s="170">
        <f t="shared" si="0"/>
        <v>26884651</v>
      </c>
      <c r="L28" s="170">
        <v>5542161</v>
      </c>
      <c r="M28" s="170">
        <v>281011</v>
      </c>
      <c r="N28" s="170">
        <v>262165</v>
      </c>
      <c r="O28" s="170">
        <v>3218408</v>
      </c>
      <c r="P28" s="170">
        <v>51543</v>
      </c>
      <c r="Q28" s="170">
        <v>3783</v>
      </c>
      <c r="R28" s="170">
        <f t="shared" si="1"/>
        <v>55326</v>
      </c>
      <c r="S28" s="170">
        <v>1127449</v>
      </c>
      <c r="T28" s="170">
        <f t="shared" si="2"/>
        <v>37371171</v>
      </c>
      <c r="U28" s="260">
        <v>21</v>
      </c>
    </row>
    <row r="29" spans="1:21" ht="15" x14ac:dyDescent="0.25">
      <c r="A29" s="260">
        <v>22</v>
      </c>
      <c r="B29" s="261" t="s">
        <v>90</v>
      </c>
      <c r="C29" s="170">
        <v>6581829</v>
      </c>
      <c r="D29" s="170">
        <v>250794</v>
      </c>
      <c r="E29" s="170">
        <v>1799691</v>
      </c>
      <c r="F29" s="170">
        <v>0</v>
      </c>
      <c r="G29" s="170">
        <v>104764</v>
      </c>
      <c r="H29" s="170">
        <v>0</v>
      </c>
      <c r="I29" s="170">
        <v>114536</v>
      </c>
      <c r="J29" s="170">
        <v>98663</v>
      </c>
      <c r="K29" s="170">
        <f t="shared" si="0"/>
        <v>8950277</v>
      </c>
      <c r="L29" s="170">
        <v>7121375</v>
      </c>
      <c r="M29" s="170">
        <v>93979</v>
      </c>
      <c r="N29" s="170">
        <v>140171</v>
      </c>
      <c r="O29" s="170">
        <v>6930308</v>
      </c>
      <c r="P29" s="170">
        <v>377012</v>
      </c>
      <c r="Q29" s="170">
        <v>848422</v>
      </c>
      <c r="R29" s="170">
        <f t="shared" si="1"/>
        <v>1225434</v>
      </c>
      <c r="S29" s="170">
        <v>1119755</v>
      </c>
      <c r="T29" s="170">
        <f t="shared" si="2"/>
        <v>25581299</v>
      </c>
      <c r="U29" s="260">
        <v>22</v>
      </c>
    </row>
    <row r="30" spans="1:21" ht="15" x14ac:dyDescent="0.25">
      <c r="A30" s="260">
        <v>23</v>
      </c>
      <c r="B30" s="261" t="s">
        <v>91</v>
      </c>
      <c r="C30" s="170">
        <v>178404771</v>
      </c>
      <c r="D30" s="170">
        <v>6621725</v>
      </c>
      <c r="E30" s="170">
        <v>43202143</v>
      </c>
      <c r="F30" s="170">
        <v>138376</v>
      </c>
      <c r="G30" s="170">
        <v>20500671</v>
      </c>
      <c r="H30" s="170">
        <v>0</v>
      </c>
      <c r="I30" s="170">
        <v>566991</v>
      </c>
      <c r="J30" s="170">
        <v>942733</v>
      </c>
      <c r="K30" s="170">
        <f t="shared" si="0"/>
        <v>250377410</v>
      </c>
      <c r="L30" s="170">
        <v>91732974</v>
      </c>
      <c r="M30" s="170">
        <v>3724212</v>
      </c>
      <c r="N30" s="170">
        <v>1727312</v>
      </c>
      <c r="O30" s="170">
        <v>56932436</v>
      </c>
      <c r="P30" s="170">
        <v>1544979</v>
      </c>
      <c r="Q30" s="170">
        <v>10792387</v>
      </c>
      <c r="R30" s="170">
        <f t="shared" si="1"/>
        <v>12337366</v>
      </c>
      <c r="S30" s="170">
        <v>19380859</v>
      </c>
      <c r="T30" s="170">
        <f t="shared" si="2"/>
        <v>436212569</v>
      </c>
      <c r="U30" s="260">
        <v>23</v>
      </c>
    </row>
    <row r="31" spans="1:21" ht="15" x14ac:dyDescent="0.25">
      <c r="A31" s="260">
        <v>24</v>
      </c>
      <c r="B31" s="261" t="s">
        <v>92</v>
      </c>
      <c r="C31" s="170">
        <v>213246766</v>
      </c>
      <c r="D31" s="170">
        <v>9820486</v>
      </c>
      <c r="E31" s="170">
        <v>44485116</v>
      </c>
      <c r="F31" s="170">
        <v>14368</v>
      </c>
      <c r="G31" s="170">
        <v>5818027</v>
      </c>
      <c r="H31" s="170">
        <v>0</v>
      </c>
      <c r="I31" s="170">
        <v>444811</v>
      </c>
      <c r="J31" s="170">
        <v>349351</v>
      </c>
      <c r="K31" s="170">
        <f t="shared" si="0"/>
        <v>274178925</v>
      </c>
      <c r="L31" s="170">
        <v>148872243</v>
      </c>
      <c r="M31" s="170">
        <v>3575984</v>
      </c>
      <c r="N31" s="170">
        <v>920877</v>
      </c>
      <c r="O31" s="170">
        <v>67626757</v>
      </c>
      <c r="P31" s="170">
        <v>179421</v>
      </c>
      <c r="Q31" s="170">
        <v>7715040</v>
      </c>
      <c r="R31" s="170">
        <f t="shared" si="1"/>
        <v>7894461</v>
      </c>
      <c r="S31" s="170">
        <v>14064017</v>
      </c>
      <c r="T31" s="170">
        <f t="shared" si="2"/>
        <v>517133264</v>
      </c>
      <c r="U31" s="260">
        <v>24</v>
      </c>
    </row>
    <row r="32" spans="1:21" ht="15" x14ac:dyDescent="0.25">
      <c r="A32" s="260">
        <v>25</v>
      </c>
      <c r="B32" s="261" t="s">
        <v>93</v>
      </c>
      <c r="C32" s="170">
        <v>2111184</v>
      </c>
      <c r="D32" s="170">
        <v>274501</v>
      </c>
      <c r="E32" s="170">
        <v>351035</v>
      </c>
      <c r="F32" s="170">
        <v>0</v>
      </c>
      <c r="G32" s="170">
        <v>124786</v>
      </c>
      <c r="H32" s="170">
        <v>0</v>
      </c>
      <c r="I32" s="170">
        <v>48094</v>
      </c>
      <c r="J32" s="170">
        <v>28848</v>
      </c>
      <c r="K32" s="170">
        <f t="shared" si="0"/>
        <v>2938448</v>
      </c>
      <c r="L32" s="170">
        <v>4361127</v>
      </c>
      <c r="M32" s="170">
        <v>2608</v>
      </c>
      <c r="N32" s="170">
        <v>26178</v>
      </c>
      <c r="O32" s="170">
        <v>894397</v>
      </c>
      <c r="P32" s="170">
        <v>21418</v>
      </c>
      <c r="Q32" s="170">
        <v>365533</v>
      </c>
      <c r="R32" s="170">
        <f t="shared" si="1"/>
        <v>386951</v>
      </c>
      <c r="S32" s="170">
        <v>303163</v>
      </c>
      <c r="T32" s="170">
        <f t="shared" si="2"/>
        <v>8912872</v>
      </c>
      <c r="U32" s="260">
        <v>25</v>
      </c>
    </row>
    <row r="33" spans="1:21" ht="15" x14ac:dyDescent="0.25">
      <c r="A33" s="260">
        <v>26</v>
      </c>
      <c r="B33" s="261" t="s">
        <v>94</v>
      </c>
      <c r="C33" s="170">
        <v>24043844</v>
      </c>
      <c r="D33" s="170">
        <v>1706074</v>
      </c>
      <c r="E33" s="170">
        <v>5611399</v>
      </c>
      <c r="F33" s="170">
        <v>17101</v>
      </c>
      <c r="G33" s="170">
        <v>1298334</v>
      </c>
      <c r="H33" s="170">
        <v>0</v>
      </c>
      <c r="I33" s="170">
        <v>551631</v>
      </c>
      <c r="J33" s="170">
        <v>708591</v>
      </c>
      <c r="K33" s="170">
        <f t="shared" si="0"/>
        <v>33936974</v>
      </c>
      <c r="L33" s="170">
        <v>13486416</v>
      </c>
      <c r="M33" s="170">
        <v>545099</v>
      </c>
      <c r="N33" s="170">
        <v>765982</v>
      </c>
      <c r="O33" s="170">
        <v>8295716</v>
      </c>
      <c r="P33" s="170">
        <v>53642</v>
      </c>
      <c r="Q33" s="170">
        <v>173280</v>
      </c>
      <c r="R33" s="170">
        <f t="shared" si="1"/>
        <v>226922</v>
      </c>
      <c r="S33" s="170">
        <v>1459905</v>
      </c>
      <c r="T33" s="170">
        <f t="shared" si="2"/>
        <v>58717014</v>
      </c>
      <c r="U33" s="260">
        <v>26</v>
      </c>
    </row>
    <row r="34" spans="1:21" ht="15" x14ac:dyDescent="0.25">
      <c r="A34" s="260">
        <v>27</v>
      </c>
      <c r="B34" s="261" t="s">
        <v>95</v>
      </c>
      <c r="C34" s="170">
        <v>16247330</v>
      </c>
      <c r="D34" s="170">
        <v>222993</v>
      </c>
      <c r="E34" s="170">
        <v>2531679</v>
      </c>
      <c r="F34" s="170">
        <v>0</v>
      </c>
      <c r="G34" s="170">
        <v>0</v>
      </c>
      <c r="H34" s="170">
        <v>0</v>
      </c>
      <c r="I34" s="170">
        <v>81053</v>
      </c>
      <c r="J34" s="170">
        <v>61965</v>
      </c>
      <c r="K34" s="170">
        <f t="shared" si="0"/>
        <v>19145020</v>
      </c>
      <c r="L34" s="170">
        <v>2567470</v>
      </c>
      <c r="M34" s="170">
        <v>157800</v>
      </c>
      <c r="N34" s="170">
        <v>34665</v>
      </c>
      <c r="O34" s="170">
        <v>2863092</v>
      </c>
      <c r="P34" s="170">
        <v>54034</v>
      </c>
      <c r="Q34" s="170">
        <v>312358</v>
      </c>
      <c r="R34" s="170">
        <f t="shared" si="1"/>
        <v>366392</v>
      </c>
      <c r="S34" s="170">
        <v>437194</v>
      </c>
      <c r="T34" s="170">
        <f t="shared" si="2"/>
        <v>25571633</v>
      </c>
      <c r="U34" s="260">
        <v>27</v>
      </c>
    </row>
    <row r="35" spans="1:21" ht="15" x14ac:dyDescent="0.25">
      <c r="A35" s="260">
        <v>28</v>
      </c>
      <c r="B35" s="261" t="s">
        <v>96</v>
      </c>
      <c r="C35" s="170">
        <v>92294174</v>
      </c>
      <c r="D35" s="170">
        <v>4849316</v>
      </c>
      <c r="E35" s="170">
        <v>18932805</v>
      </c>
      <c r="F35" s="170">
        <v>0</v>
      </c>
      <c r="G35" s="170">
        <v>910589</v>
      </c>
      <c r="H35" s="170">
        <v>0</v>
      </c>
      <c r="I35" s="170">
        <v>1421787</v>
      </c>
      <c r="J35" s="170">
        <v>604437</v>
      </c>
      <c r="K35" s="170">
        <f t="shared" si="0"/>
        <v>119013108</v>
      </c>
      <c r="L35" s="170">
        <v>38455319</v>
      </c>
      <c r="M35" s="170">
        <v>1101703</v>
      </c>
      <c r="N35" s="170">
        <v>393231</v>
      </c>
      <c r="O35" s="170">
        <v>26655428</v>
      </c>
      <c r="P35" s="170">
        <v>536760</v>
      </c>
      <c r="Q35" s="170">
        <v>1768705</v>
      </c>
      <c r="R35" s="170">
        <f t="shared" si="1"/>
        <v>2305465</v>
      </c>
      <c r="S35" s="170">
        <v>7087714</v>
      </c>
      <c r="T35" s="170">
        <f t="shared" si="2"/>
        <v>195011968</v>
      </c>
      <c r="U35" s="260">
        <v>28</v>
      </c>
    </row>
    <row r="36" spans="1:21" ht="15" x14ac:dyDescent="0.25">
      <c r="A36" s="260">
        <v>29</v>
      </c>
      <c r="B36" s="261" t="s">
        <v>97</v>
      </c>
      <c r="C36" s="170">
        <v>6220118</v>
      </c>
      <c r="D36" s="170">
        <v>180886</v>
      </c>
      <c r="E36" s="170">
        <v>794230</v>
      </c>
      <c r="F36" s="170">
        <v>2750</v>
      </c>
      <c r="G36" s="170">
        <v>241479</v>
      </c>
      <c r="H36" s="170">
        <v>209803</v>
      </c>
      <c r="I36" s="170">
        <v>62899</v>
      </c>
      <c r="J36" s="170">
        <v>62899</v>
      </c>
      <c r="K36" s="170">
        <f t="shared" si="0"/>
        <v>7775064</v>
      </c>
      <c r="L36" s="170">
        <v>3729803</v>
      </c>
      <c r="M36" s="170">
        <v>58531</v>
      </c>
      <c r="N36" s="170">
        <v>344637</v>
      </c>
      <c r="O36" s="170">
        <v>8297632</v>
      </c>
      <c r="P36" s="170">
        <v>18592</v>
      </c>
      <c r="Q36" s="170">
        <v>169895</v>
      </c>
      <c r="R36" s="170">
        <f t="shared" si="1"/>
        <v>188487</v>
      </c>
      <c r="S36" s="170">
        <v>2281449</v>
      </c>
      <c r="T36" s="170">
        <f t="shared" si="2"/>
        <v>22675603</v>
      </c>
      <c r="U36" s="260">
        <v>29</v>
      </c>
    </row>
    <row r="37" spans="1:21" ht="15" x14ac:dyDescent="0.25">
      <c r="A37" s="260">
        <v>30</v>
      </c>
      <c r="B37" s="261" t="s">
        <v>98</v>
      </c>
      <c r="C37" s="170">
        <v>243232685</v>
      </c>
      <c r="D37" s="170">
        <v>9359521</v>
      </c>
      <c r="E37" s="170">
        <v>41372625</v>
      </c>
      <c r="F37" s="170">
        <v>0</v>
      </c>
      <c r="G37" s="170">
        <v>13828602</v>
      </c>
      <c r="H37" s="170">
        <v>0</v>
      </c>
      <c r="I37" s="170">
        <v>3587731</v>
      </c>
      <c r="J37" s="170">
        <v>1436018</v>
      </c>
      <c r="K37" s="170">
        <f t="shared" si="0"/>
        <v>312817182</v>
      </c>
      <c r="L37" s="170">
        <v>144324570</v>
      </c>
      <c r="M37" s="170">
        <v>1436624</v>
      </c>
      <c r="N37" s="170">
        <v>6586811</v>
      </c>
      <c r="O37" s="170">
        <v>77433643</v>
      </c>
      <c r="P37" s="170">
        <v>14690</v>
      </c>
      <c r="Q37" s="170">
        <v>500058</v>
      </c>
      <c r="R37" s="170">
        <f t="shared" si="1"/>
        <v>514748</v>
      </c>
      <c r="S37" s="170">
        <v>42632249</v>
      </c>
      <c r="T37" s="170">
        <f t="shared" si="2"/>
        <v>585745827</v>
      </c>
      <c r="U37" s="260">
        <v>30</v>
      </c>
    </row>
    <row r="38" spans="1:21" ht="15" x14ac:dyDescent="0.25">
      <c r="A38" s="260">
        <v>31</v>
      </c>
      <c r="B38" s="261" t="s">
        <v>99</v>
      </c>
      <c r="C38" s="170">
        <v>82720691</v>
      </c>
      <c r="D38" s="170">
        <v>5457630</v>
      </c>
      <c r="E38" s="170">
        <v>19619827</v>
      </c>
      <c r="F38" s="170">
        <v>7633</v>
      </c>
      <c r="G38" s="170">
        <v>3339305</v>
      </c>
      <c r="H38" s="170">
        <v>0</v>
      </c>
      <c r="I38" s="170">
        <v>931968</v>
      </c>
      <c r="J38" s="170">
        <v>923000</v>
      </c>
      <c r="K38" s="170">
        <f t="shared" si="0"/>
        <v>113000054</v>
      </c>
      <c r="L38" s="170">
        <v>71912419</v>
      </c>
      <c r="M38" s="170">
        <v>995699</v>
      </c>
      <c r="N38" s="170">
        <v>1211207</v>
      </c>
      <c r="O38" s="170">
        <v>31155527</v>
      </c>
      <c r="P38" s="170">
        <v>371795</v>
      </c>
      <c r="Q38" s="170">
        <v>85154</v>
      </c>
      <c r="R38" s="170">
        <f t="shared" si="1"/>
        <v>456949</v>
      </c>
      <c r="S38" s="170">
        <v>1541679</v>
      </c>
      <c r="T38" s="170">
        <f t="shared" si="2"/>
        <v>220273534</v>
      </c>
      <c r="U38" s="260">
        <v>31</v>
      </c>
    </row>
    <row r="39" spans="1:21" ht="15" x14ac:dyDescent="0.25">
      <c r="A39" s="260">
        <v>32</v>
      </c>
      <c r="B39" s="261" t="s">
        <v>100</v>
      </c>
      <c r="C39" s="170">
        <v>24541979</v>
      </c>
      <c r="D39" s="170">
        <v>525044</v>
      </c>
      <c r="E39" s="170">
        <v>7934870</v>
      </c>
      <c r="F39" s="170">
        <v>11643</v>
      </c>
      <c r="G39" s="170">
        <v>2888699</v>
      </c>
      <c r="H39" s="170">
        <v>0</v>
      </c>
      <c r="I39" s="170">
        <v>270673</v>
      </c>
      <c r="J39" s="170">
        <v>211829</v>
      </c>
      <c r="K39" s="170">
        <f t="shared" si="0"/>
        <v>36384737</v>
      </c>
      <c r="L39" s="170">
        <v>22304557</v>
      </c>
      <c r="M39" s="170">
        <v>277582</v>
      </c>
      <c r="N39" s="170">
        <v>145820</v>
      </c>
      <c r="O39" s="170">
        <v>10219431</v>
      </c>
      <c r="P39" s="170">
        <v>559078</v>
      </c>
      <c r="Q39" s="170">
        <v>471925</v>
      </c>
      <c r="R39" s="170">
        <f t="shared" si="1"/>
        <v>1031003</v>
      </c>
      <c r="S39" s="170">
        <v>1410712</v>
      </c>
      <c r="T39" s="170">
        <f t="shared" si="2"/>
        <v>71773842</v>
      </c>
      <c r="U39" s="260">
        <v>32</v>
      </c>
    </row>
    <row r="40" spans="1:21" ht="15" x14ac:dyDescent="0.25">
      <c r="A40" s="260">
        <v>33</v>
      </c>
      <c r="B40" s="261" t="s">
        <v>101</v>
      </c>
      <c r="C40" s="170">
        <v>17921125</v>
      </c>
      <c r="D40" s="170">
        <v>747727</v>
      </c>
      <c r="E40" s="170">
        <v>4820535</v>
      </c>
      <c r="F40" s="170">
        <v>310</v>
      </c>
      <c r="G40" s="170">
        <v>427570</v>
      </c>
      <c r="H40" s="170">
        <v>0</v>
      </c>
      <c r="I40" s="170">
        <v>217708</v>
      </c>
      <c r="J40" s="170">
        <v>233142</v>
      </c>
      <c r="K40" s="170">
        <f t="shared" si="0"/>
        <v>24368117</v>
      </c>
      <c r="L40" s="170">
        <v>12354276</v>
      </c>
      <c r="M40" s="170">
        <v>204627</v>
      </c>
      <c r="N40" s="170">
        <v>94155</v>
      </c>
      <c r="O40" s="170">
        <v>9437174</v>
      </c>
      <c r="P40" s="170">
        <v>153735</v>
      </c>
      <c r="Q40" s="170">
        <v>94898</v>
      </c>
      <c r="R40" s="170">
        <f t="shared" si="1"/>
        <v>248633</v>
      </c>
      <c r="S40" s="170">
        <v>1847969</v>
      </c>
      <c r="T40" s="170">
        <f t="shared" si="2"/>
        <v>48554951</v>
      </c>
      <c r="U40" s="260">
        <v>33</v>
      </c>
    </row>
    <row r="41" spans="1:21" ht="15" x14ac:dyDescent="0.25">
      <c r="A41" s="260">
        <v>34</v>
      </c>
      <c r="B41" s="261" t="s">
        <v>102</v>
      </c>
      <c r="C41" s="170">
        <v>100622414</v>
      </c>
      <c r="D41" s="170">
        <v>4114710</v>
      </c>
      <c r="E41" s="170">
        <v>18782175</v>
      </c>
      <c r="F41" s="170">
        <v>60662</v>
      </c>
      <c r="G41" s="170">
        <v>1922713</v>
      </c>
      <c r="H41" s="170">
        <v>0</v>
      </c>
      <c r="I41" s="170">
        <v>870913</v>
      </c>
      <c r="J41" s="170">
        <v>443811</v>
      </c>
      <c r="K41" s="170">
        <f t="shared" si="0"/>
        <v>126817398</v>
      </c>
      <c r="L41" s="170">
        <v>39987980</v>
      </c>
      <c r="M41" s="170">
        <v>1713750</v>
      </c>
      <c r="N41" s="170">
        <v>983989</v>
      </c>
      <c r="O41" s="170">
        <v>29632185</v>
      </c>
      <c r="P41" s="170">
        <v>988411</v>
      </c>
      <c r="Q41" s="170">
        <v>2064981</v>
      </c>
      <c r="R41" s="170">
        <f t="shared" si="1"/>
        <v>3053392</v>
      </c>
      <c r="S41" s="170">
        <v>4169136</v>
      </c>
      <c r="T41" s="170">
        <f t="shared" si="2"/>
        <v>206357830</v>
      </c>
      <c r="U41" s="260">
        <v>34</v>
      </c>
    </row>
    <row r="42" spans="1:21" ht="15" x14ac:dyDescent="0.25">
      <c r="A42" s="260">
        <v>35</v>
      </c>
      <c r="B42" s="261" t="s">
        <v>103</v>
      </c>
      <c r="C42" s="170">
        <v>535273931</v>
      </c>
      <c r="D42" s="170">
        <v>9414590</v>
      </c>
      <c r="E42" s="170">
        <v>94441249</v>
      </c>
      <c r="F42" s="170">
        <v>289473</v>
      </c>
      <c r="G42" s="170">
        <v>0</v>
      </c>
      <c r="H42" s="170">
        <v>0</v>
      </c>
      <c r="I42" s="170">
        <v>2999987</v>
      </c>
      <c r="J42" s="170">
        <v>1958381</v>
      </c>
      <c r="K42" s="170">
        <f t="shared" si="0"/>
        <v>644377611</v>
      </c>
      <c r="L42" s="170">
        <v>273122475</v>
      </c>
      <c r="M42" s="170">
        <v>5250146</v>
      </c>
      <c r="N42" s="170">
        <v>5507315</v>
      </c>
      <c r="O42" s="170">
        <v>147096881</v>
      </c>
      <c r="P42" s="170">
        <v>4255199</v>
      </c>
      <c r="Q42" s="170">
        <v>8016719</v>
      </c>
      <c r="R42" s="170">
        <f t="shared" si="1"/>
        <v>12271918</v>
      </c>
      <c r="S42" s="170">
        <v>16491371</v>
      </c>
      <c r="T42" s="170">
        <f t="shared" si="2"/>
        <v>1104117717</v>
      </c>
      <c r="U42" s="260">
        <v>35</v>
      </c>
    </row>
    <row r="43" spans="1:21" ht="15" x14ac:dyDescent="0.25">
      <c r="A43" s="260">
        <v>36</v>
      </c>
      <c r="B43" s="261" t="s">
        <v>104</v>
      </c>
      <c r="C43" s="170">
        <v>13673337</v>
      </c>
      <c r="D43" s="170">
        <v>886802</v>
      </c>
      <c r="E43" s="170">
        <v>3991518</v>
      </c>
      <c r="F43" s="170">
        <v>5929</v>
      </c>
      <c r="G43" s="170">
        <v>1123800</v>
      </c>
      <c r="H43" s="170">
        <v>0</v>
      </c>
      <c r="I43" s="170">
        <v>239036</v>
      </c>
      <c r="J43" s="170">
        <v>89817</v>
      </c>
      <c r="K43" s="170">
        <f t="shared" si="0"/>
        <v>20010239</v>
      </c>
      <c r="L43" s="170">
        <v>15006512</v>
      </c>
      <c r="M43" s="170">
        <v>192623</v>
      </c>
      <c r="N43" s="170">
        <v>143191</v>
      </c>
      <c r="O43" s="170">
        <v>8396704</v>
      </c>
      <c r="P43" s="170">
        <v>341580</v>
      </c>
      <c r="Q43" s="170">
        <v>55596</v>
      </c>
      <c r="R43" s="170">
        <f t="shared" si="1"/>
        <v>397176</v>
      </c>
      <c r="S43" s="170">
        <v>9276677</v>
      </c>
      <c r="T43" s="170">
        <f t="shared" si="2"/>
        <v>53423122</v>
      </c>
      <c r="U43" s="260">
        <v>36</v>
      </c>
    </row>
    <row r="44" spans="1:21" ht="15" x14ac:dyDescent="0.25">
      <c r="A44" s="260">
        <v>37</v>
      </c>
      <c r="B44" s="261" t="s">
        <v>105</v>
      </c>
      <c r="C44" s="170">
        <v>10429845</v>
      </c>
      <c r="D44" s="170">
        <v>307406</v>
      </c>
      <c r="E44" s="170">
        <v>735079</v>
      </c>
      <c r="F44" s="170">
        <v>0</v>
      </c>
      <c r="G44" s="170">
        <v>1370354</v>
      </c>
      <c r="H44" s="170">
        <v>0</v>
      </c>
      <c r="I44" s="170">
        <v>53504</v>
      </c>
      <c r="J44" s="170">
        <v>20827</v>
      </c>
      <c r="K44" s="170">
        <f t="shared" si="0"/>
        <v>12917015</v>
      </c>
      <c r="L44" s="170">
        <v>18898134</v>
      </c>
      <c r="M44" s="170">
        <v>249819</v>
      </c>
      <c r="N44" s="170">
        <v>181175</v>
      </c>
      <c r="O44" s="170">
        <v>2029081</v>
      </c>
      <c r="P44" s="170">
        <v>170885</v>
      </c>
      <c r="Q44" s="170">
        <v>795790</v>
      </c>
      <c r="R44" s="170">
        <f t="shared" si="1"/>
        <v>966675</v>
      </c>
      <c r="S44" s="170">
        <v>967567</v>
      </c>
      <c r="T44" s="170">
        <f t="shared" si="2"/>
        <v>36209466</v>
      </c>
      <c r="U44" s="260">
        <v>37</v>
      </c>
    </row>
    <row r="45" spans="1:21" ht="15" x14ac:dyDescent="0.25">
      <c r="A45" s="263">
        <v>38</v>
      </c>
      <c r="B45" s="261" t="s">
        <v>106</v>
      </c>
      <c r="C45" s="171">
        <v>27607882</v>
      </c>
      <c r="D45" s="171">
        <v>622150</v>
      </c>
      <c r="E45" s="171">
        <v>9813905</v>
      </c>
      <c r="F45" s="171">
        <v>1896</v>
      </c>
      <c r="G45" s="171">
        <v>1887991</v>
      </c>
      <c r="H45" s="171">
        <v>0</v>
      </c>
      <c r="I45" s="171">
        <v>253267</v>
      </c>
      <c r="J45" s="171">
        <v>141767</v>
      </c>
      <c r="K45" s="171">
        <f t="shared" si="0"/>
        <v>40328858</v>
      </c>
      <c r="L45" s="171">
        <v>30044025</v>
      </c>
      <c r="M45" s="171">
        <v>406597</v>
      </c>
      <c r="N45" s="171">
        <v>80424</v>
      </c>
      <c r="O45" s="171">
        <v>5395164</v>
      </c>
      <c r="P45" s="171">
        <v>71817</v>
      </c>
      <c r="Q45" s="171">
        <v>1013926</v>
      </c>
      <c r="R45" s="171">
        <f t="shared" si="1"/>
        <v>1085743</v>
      </c>
      <c r="S45" s="171">
        <v>1756125</v>
      </c>
      <c r="T45" s="171">
        <f t="shared" si="2"/>
        <v>79096936</v>
      </c>
      <c r="U45" s="263">
        <v>38</v>
      </c>
    </row>
    <row r="46" spans="1:21" ht="15" x14ac:dyDescent="0.25">
      <c r="A46" s="263">
        <f>A45</f>
        <v>38</v>
      </c>
      <c r="B46" s="264" t="s">
        <v>107</v>
      </c>
      <c r="C46" s="173">
        <f t="shared" ref="C46:Q46" si="3">SUM(C8:C45)</f>
        <v>2875189769</v>
      </c>
      <c r="D46" s="173">
        <f t="shared" si="3"/>
        <v>93066204</v>
      </c>
      <c r="E46" s="173">
        <f t="shared" si="3"/>
        <v>527855961</v>
      </c>
      <c r="F46" s="173">
        <f t="shared" si="3"/>
        <v>753252</v>
      </c>
      <c r="G46" s="173">
        <f t="shared" si="3"/>
        <v>88514321</v>
      </c>
      <c r="H46" s="173">
        <f t="shared" si="3"/>
        <v>209803</v>
      </c>
      <c r="I46" s="173">
        <f t="shared" si="3"/>
        <v>22100368</v>
      </c>
      <c r="J46" s="173">
        <f t="shared" si="3"/>
        <v>12901923</v>
      </c>
      <c r="K46" s="173">
        <f t="shared" si="3"/>
        <v>3620591601</v>
      </c>
      <c r="L46" s="173">
        <f t="shared" si="3"/>
        <v>1597665633</v>
      </c>
      <c r="M46" s="173">
        <f t="shared" si="3"/>
        <v>44491850</v>
      </c>
      <c r="N46" s="173">
        <f t="shared" si="3"/>
        <v>36517518</v>
      </c>
      <c r="O46" s="173">
        <f t="shared" si="3"/>
        <v>804664475</v>
      </c>
      <c r="P46" s="173">
        <f t="shared" si="3"/>
        <v>18916301</v>
      </c>
      <c r="Q46" s="173">
        <f t="shared" si="3"/>
        <v>48968673</v>
      </c>
      <c r="R46" s="173">
        <f t="shared" si="1"/>
        <v>67884974</v>
      </c>
      <c r="S46" s="173">
        <f>SUM(S8:S45)</f>
        <v>201310634</v>
      </c>
      <c r="T46" s="173">
        <f t="shared" si="2"/>
        <v>6373126685</v>
      </c>
      <c r="U46" s="263">
        <f>U45</f>
        <v>38</v>
      </c>
    </row>
    <row r="47" spans="1:21" ht="10.5" customHeight="1" x14ac:dyDescent="0.25">
      <c r="A47" s="265"/>
      <c r="B47" s="239"/>
      <c r="C47" s="266"/>
      <c r="D47" s="266"/>
      <c r="E47" s="266"/>
      <c r="F47" s="266"/>
      <c r="G47" s="266"/>
      <c r="H47" s="266"/>
      <c r="I47" s="266"/>
      <c r="J47" s="266"/>
      <c r="K47" s="266"/>
      <c r="L47" s="266"/>
      <c r="M47" s="266"/>
      <c r="N47" s="266"/>
      <c r="O47" s="266"/>
      <c r="P47" s="266"/>
      <c r="Q47" s="266"/>
      <c r="R47" s="266"/>
      <c r="S47" s="266"/>
      <c r="T47" s="266"/>
      <c r="U47" s="266"/>
    </row>
    <row r="48" spans="1:21" ht="10.5" customHeight="1" x14ac:dyDescent="0.25">
      <c r="A48" s="265"/>
      <c r="B48" s="239"/>
      <c r="C48" s="266"/>
      <c r="D48" s="266"/>
      <c r="E48" s="266"/>
      <c r="F48" s="266"/>
      <c r="G48" s="266"/>
      <c r="H48" s="266"/>
      <c r="I48" s="266"/>
      <c r="J48" s="266"/>
      <c r="K48" s="266"/>
      <c r="L48" s="266"/>
      <c r="M48" s="266"/>
      <c r="N48" s="266"/>
      <c r="O48" s="266"/>
      <c r="P48" s="266"/>
      <c r="Q48" s="266"/>
      <c r="R48" s="266"/>
      <c r="S48" s="266"/>
      <c r="T48" s="266"/>
      <c r="U48" s="266"/>
    </row>
    <row r="49" s="252" customFormat="1" ht="10.5" customHeight="1" x14ac:dyDescent="0.2"/>
    <row r="50" s="252" customFormat="1" ht="10.5" customHeight="1" x14ac:dyDescent="0.2"/>
    <row r="51" s="252" customFormat="1" ht="10.5" customHeight="1" x14ac:dyDescent="0.2"/>
    <row r="52" s="252" customFormat="1" ht="10.5" customHeight="1" x14ac:dyDescent="0.2"/>
    <row r="53" s="252" customFormat="1" ht="10.5" customHeight="1" x14ac:dyDescent="0.2"/>
    <row r="54" s="252" customFormat="1" ht="10.5" customHeight="1" x14ac:dyDescent="0.2"/>
    <row r="55" s="252" customFormat="1" ht="10.5" customHeight="1" x14ac:dyDescent="0.2"/>
    <row r="56" s="252" customFormat="1" ht="10.5" customHeight="1" x14ac:dyDescent="0.2"/>
    <row r="57" s="252" customFormat="1" ht="10.5" customHeight="1" x14ac:dyDescent="0.2"/>
    <row r="58" s="252" customFormat="1" ht="10.5" customHeight="1" x14ac:dyDescent="0.2"/>
    <row r="59" s="252" customFormat="1" ht="10.5" customHeight="1" x14ac:dyDescent="0.2"/>
    <row r="60" s="252" customFormat="1" ht="10.5" customHeight="1" x14ac:dyDescent="0.2"/>
    <row r="61" s="252" customFormat="1" ht="10.5" customHeight="1" x14ac:dyDescent="0.2"/>
    <row r="62" s="252" customFormat="1" ht="10.5" customHeight="1" x14ac:dyDescent="0.2"/>
    <row r="63" s="252" customFormat="1" ht="10.5" customHeight="1" x14ac:dyDescent="0.2"/>
    <row r="64" s="252" customFormat="1" ht="10.5" customHeight="1" x14ac:dyDescent="0.2"/>
    <row r="65" s="252" customFormat="1" ht="10.5" customHeight="1" x14ac:dyDescent="0.2"/>
    <row r="66" s="252" customFormat="1" ht="10.5" customHeight="1" x14ac:dyDescent="0.2"/>
    <row r="67" s="252" customFormat="1" ht="10.5" customHeight="1" x14ac:dyDescent="0.2"/>
    <row r="68" s="252" customFormat="1" ht="10.5" customHeight="1" x14ac:dyDescent="0.2"/>
    <row r="69" s="252" customFormat="1" ht="10.5" customHeight="1" x14ac:dyDescent="0.2"/>
    <row r="70" s="252" customFormat="1" ht="10.5" customHeight="1" x14ac:dyDescent="0.2"/>
    <row r="71" s="252" customFormat="1" ht="10.5" customHeight="1" x14ac:dyDescent="0.2"/>
    <row r="72" s="252" customFormat="1" ht="10.5" customHeight="1" x14ac:dyDescent="0.2"/>
    <row r="73" s="252" customFormat="1" ht="10.5" customHeight="1" x14ac:dyDescent="0.2"/>
    <row r="74" s="252" customFormat="1" ht="10.5" customHeight="1" x14ac:dyDescent="0.2"/>
    <row r="75" s="252" customFormat="1" ht="10.5" customHeight="1" x14ac:dyDescent="0.2"/>
    <row r="76" s="252" customFormat="1" ht="10.5" customHeight="1" x14ac:dyDescent="0.2"/>
    <row r="77" s="252" customFormat="1" ht="10.5" customHeight="1" x14ac:dyDescent="0.2"/>
    <row r="78" s="252" customFormat="1" ht="10.5" customHeight="1" x14ac:dyDescent="0.2"/>
    <row r="79" s="252" customFormat="1" ht="10.5" customHeight="1" x14ac:dyDescent="0.2"/>
    <row r="80" s="252" customFormat="1" ht="10.5" customHeight="1" x14ac:dyDescent="0.2"/>
    <row r="81" s="252" customFormat="1" ht="10.5" customHeight="1" x14ac:dyDescent="0.2"/>
    <row r="82" s="252" customFormat="1" ht="10.5" customHeight="1" x14ac:dyDescent="0.2"/>
    <row r="83" s="252" customFormat="1" ht="10.5" customHeight="1" x14ac:dyDescent="0.2"/>
    <row r="84" s="252" customFormat="1" ht="10.5" customHeight="1" x14ac:dyDescent="0.2"/>
    <row r="85" s="252" customFormat="1" ht="10.5" customHeight="1" x14ac:dyDescent="0.2"/>
    <row r="86" s="252" customFormat="1" ht="10.5" customHeight="1" x14ac:dyDescent="0.2"/>
    <row r="87" s="252" customFormat="1" ht="10.5" customHeight="1" x14ac:dyDescent="0.2"/>
    <row r="88" s="252" customFormat="1" ht="10.5" customHeight="1" x14ac:dyDescent="0.2"/>
    <row r="89" s="252" customFormat="1" ht="10.5" customHeight="1" x14ac:dyDescent="0.2"/>
    <row r="90" s="252" customFormat="1" ht="10.5" customHeight="1" x14ac:dyDescent="0.2"/>
    <row r="91" s="252" customFormat="1" ht="10.5" customHeight="1" x14ac:dyDescent="0.2"/>
    <row r="92" s="252" customFormat="1" ht="10.5" customHeight="1" x14ac:dyDescent="0.2"/>
    <row r="93" s="252" customFormat="1" ht="10.5" customHeight="1" x14ac:dyDescent="0.2"/>
    <row r="94" s="252" customFormat="1" ht="10.5" customHeight="1" x14ac:dyDescent="0.2"/>
    <row r="95" s="252" customFormat="1" ht="10.5" customHeight="1" x14ac:dyDescent="0.2"/>
    <row r="96" s="252" customFormat="1" ht="10.5" customHeight="1" x14ac:dyDescent="0.2"/>
    <row r="97" s="252" customFormat="1" ht="10.5" customHeight="1" x14ac:dyDescent="0.2"/>
    <row r="98" s="252" customFormat="1" ht="10.5" customHeight="1" x14ac:dyDescent="0.2"/>
    <row r="99" s="252" customFormat="1" ht="10.5" customHeight="1" x14ac:dyDescent="0.2"/>
    <row r="100" s="252" customFormat="1" ht="10.5" customHeight="1" x14ac:dyDescent="0.2"/>
    <row r="101" s="252" customFormat="1" ht="10.5" customHeight="1" x14ac:dyDescent="0.2"/>
    <row r="102" s="252" customFormat="1" ht="10.5" customHeight="1" x14ac:dyDescent="0.2"/>
    <row r="103" s="252" customFormat="1" ht="10.5" customHeight="1" x14ac:dyDescent="0.2"/>
    <row r="104" s="252" customFormat="1" ht="10.5" customHeight="1" x14ac:dyDescent="0.2"/>
    <row r="105" s="252" customFormat="1" ht="10.5" customHeight="1" x14ac:dyDescent="0.2"/>
    <row r="106" s="252" customFormat="1" ht="10.5" customHeight="1" x14ac:dyDescent="0.2"/>
    <row r="107" s="252" customFormat="1" ht="10.5" customHeight="1" x14ac:dyDescent="0.2"/>
    <row r="108" s="252" customFormat="1" ht="10.5" customHeight="1" x14ac:dyDescent="0.2"/>
    <row r="109" s="252" customFormat="1" ht="10.5" customHeight="1" x14ac:dyDescent="0.2"/>
    <row r="110" s="252" customFormat="1" ht="10.5" customHeight="1" x14ac:dyDescent="0.2"/>
    <row r="111" s="252" customFormat="1" ht="10.5" customHeight="1" x14ac:dyDescent="0.2"/>
    <row r="112" s="252" customFormat="1" ht="9.75" customHeight="1" x14ac:dyDescent="0.2"/>
    <row r="113" s="252" customFormat="1" ht="9.75" customHeight="1" x14ac:dyDescent="0.2"/>
    <row r="114" s="252" customFormat="1" ht="9.75" customHeight="1" x14ac:dyDescent="0.2"/>
    <row r="115" s="252" customFormat="1" ht="9.75" customHeight="1" x14ac:dyDescent="0.2"/>
    <row r="116" s="252" customFormat="1" ht="9.75" customHeight="1" x14ac:dyDescent="0.2"/>
    <row r="117" s="252" customFormat="1" ht="9.75" customHeight="1" x14ac:dyDescent="0.2"/>
    <row r="118" s="252" customFormat="1" ht="9.75" customHeight="1" x14ac:dyDescent="0.2"/>
    <row r="119" s="252" customFormat="1" ht="9.75" customHeight="1" x14ac:dyDescent="0.2"/>
    <row r="120" s="252" customFormat="1" ht="9.75" customHeight="1" x14ac:dyDescent="0.2"/>
    <row r="121" s="252" customFormat="1" ht="9.75" customHeight="1" x14ac:dyDescent="0.2"/>
    <row r="122" s="252" customFormat="1" ht="9.75" customHeight="1" x14ac:dyDescent="0.2"/>
    <row r="123" s="252" customFormat="1" ht="9.75" customHeight="1" x14ac:dyDescent="0.2"/>
    <row r="124" s="252" customFormat="1" ht="9.75" customHeight="1" x14ac:dyDescent="0.2"/>
    <row r="125" s="252" customFormat="1" ht="9.75" customHeight="1" x14ac:dyDescent="0.2"/>
    <row r="126" s="252" customFormat="1" ht="9.75" customHeight="1" x14ac:dyDescent="0.2"/>
    <row r="127" s="252" customFormat="1" ht="9.75" customHeight="1" x14ac:dyDescent="0.2"/>
    <row r="128" s="252" customFormat="1" ht="9.75" customHeight="1" x14ac:dyDescent="0.2"/>
    <row r="129" s="252" customFormat="1" ht="9.75" customHeight="1" x14ac:dyDescent="0.2"/>
    <row r="130" s="252" customFormat="1" ht="9.75" customHeight="1" x14ac:dyDescent="0.2"/>
    <row r="131" s="252" customFormat="1" ht="9.75" customHeight="1" x14ac:dyDescent="0.2"/>
    <row r="132" s="252" customFormat="1" ht="9.75" customHeight="1" x14ac:dyDescent="0.2"/>
    <row r="133" s="252" customFormat="1" ht="9.75" customHeight="1" x14ac:dyDescent="0.2"/>
    <row r="134" s="252" customFormat="1" ht="9.75" customHeight="1" x14ac:dyDescent="0.2"/>
    <row r="135" s="252" customFormat="1" ht="9.75" customHeight="1" x14ac:dyDescent="0.2"/>
    <row r="136" s="252" customFormat="1" ht="9.75" customHeight="1" x14ac:dyDescent="0.2"/>
    <row r="137" s="252" customFormat="1" ht="9.75" customHeight="1" x14ac:dyDescent="0.2"/>
    <row r="138" s="252" customFormat="1" ht="9.75" customHeight="1" x14ac:dyDescent="0.2"/>
    <row r="139" s="252" customFormat="1" ht="9.75" customHeight="1" x14ac:dyDescent="0.2"/>
    <row r="140" s="252" customFormat="1" ht="9.75" customHeight="1" x14ac:dyDescent="0.2"/>
    <row r="141" s="252" customFormat="1" ht="9.75" customHeight="1" x14ac:dyDescent="0.2"/>
    <row r="142" s="252" customFormat="1" ht="9.75" customHeight="1" x14ac:dyDescent="0.2"/>
    <row r="143" s="252" customFormat="1" ht="9.75" customHeight="1" x14ac:dyDescent="0.2"/>
    <row r="144" s="252" customFormat="1" ht="9.75" customHeight="1" x14ac:dyDescent="0.2"/>
    <row r="145" s="252" customFormat="1" ht="9.75" customHeight="1" x14ac:dyDescent="0.2"/>
    <row r="146" s="252" customFormat="1" ht="9.75" customHeight="1" x14ac:dyDescent="0.2"/>
    <row r="147" s="252" customFormat="1" ht="9.75" customHeight="1" x14ac:dyDescent="0.2"/>
    <row r="148" s="252" customFormat="1" ht="9.75" customHeight="1" x14ac:dyDescent="0.2"/>
    <row r="149" s="252" customFormat="1" ht="9.75" customHeight="1" x14ac:dyDescent="0.2"/>
    <row r="150" s="252" customFormat="1" ht="9.75" customHeight="1" x14ac:dyDescent="0.2"/>
    <row r="151" s="252" customFormat="1" ht="9.75" customHeight="1" x14ac:dyDescent="0.2"/>
    <row r="152" s="252" customFormat="1" ht="9.75" customHeight="1" x14ac:dyDescent="0.2"/>
    <row r="153" s="252" customFormat="1" ht="9.75" customHeight="1" x14ac:dyDescent="0.2"/>
    <row r="154" s="252" customFormat="1" ht="9.75" customHeight="1" x14ac:dyDescent="0.2"/>
    <row r="155" s="252" customFormat="1" ht="9.75" customHeight="1" x14ac:dyDescent="0.2"/>
    <row r="156" s="252" customFormat="1" ht="9.75" customHeight="1" x14ac:dyDescent="0.2"/>
    <row r="157" s="252" customFormat="1" ht="9.75" customHeight="1" x14ac:dyDescent="0.2"/>
    <row r="158" s="252" customFormat="1" ht="9.75" customHeight="1" x14ac:dyDescent="0.2"/>
    <row r="159" s="252" customFormat="1" ht="9.75" customHeight="1" x14ac:dyDescent="0.2"/>
    <row r="160" s="252" customFormat="1" ht="9.75" customHeight="1" x14ac:dyDescent="0.2"/>
    <row r="161" s="252" customFormat="1" ht="9.75" customHeight="1" x14ac:dyDescent="0.2"/>
    <row r="162" s="252" customFormat="1" ht="9.75" customHeight="1" x14ac:dyDescent="0.2"/>
    <row r="163" s="252" customFormat="1" ht="9.75" customHeight="1" x14ac:dyDescent="0.2"/>
    <row r="164" s="252" customFormat="1" ht="9.75" customHeight="1" x14ac:dyDescent="0.2"/>
    <row r="165" s="252" customFormat="1" ht="9.75" customHeight="1" x14ac:dyDescent="0.2"/>
    <row r="166" s="252" customFormat="1" ht="9.75" customHeight="1" x14ac:dyDescent="0.2"/>
    <row r="167" s="252" customFormat="1" ht="9.75" customHeight="1" x14ac:dyDescent="0.2"/>
    <row r="168" s="252" customFormat="1" ht="9.75" customHeight="1" x14ac:dyDescent="0.2"/>
    <row r="169" s="252" customFormat="1" ht="9.75" customHeight="1" x14ac:dyDescent="0.2"/>
    <row r="170" s="252" customFormat="1" ht="9.75" customHeight="1" x14ac:dyDescent="0.2"/>
    <row r="171" s="252" customFormat="1" ht="9.75" customHeight="1" x14ac:dyDescent="0.2"/>
    <row r="172" s="252" customFormat="1" ht="9.75" customHeight="1" x14ac:dyDescent="0.2"/>
    <row r="173" s="252" customFormat="1" ht="9.75" customHeight="1" x14ac:dyDescent="0.2"/>
    <row r="174" s="252" customFormat="1" ht="9.75" customHeight="1" x14ac:dyDescent="0.2"/>
    <row r="175" s="252" customFormat="1" ht="9.75" customHeight="1" x14ac:dyDescent="0.2"/>
    <row r="176" s="252" customFormat="1" ht="9.75" customHeight="1" x14ac:dyDescent="0.2"/>
    <row r="177" s="252" customFormat="1" ht="9.75" customHeight="1" x14ac:dyDescent="0.2"/>
    <row r="178" s="252" customFormat="1" ht="9.75" customHeight="1" x14ac:dyDescent="0.2"/>
    <row r="179" s="252" customFormat="1" ht="9.75" customHeight="1" x14ac:dyDescent="0.2"/>
    <row r="180" s="252" customFormat="1" ht="9.75" customHeight="1" x14ac:dyDescent="0.2"/>
    <row r="181" s="252" customFormat="1" ht="9.75" customHeight="1" x14ac:dyDescent="0.2"/>
    <row r="182" s="252" customFormat="1" ht="9.75" customHeight="1" x14ac:dyDescent="0.2"/>
    <row r="183" s="252" customFormat="1" ht="9.75" customHeight="1" x14ac:dyDescent="0.2"/>
    <row r="184" s="252" customFormat="1" ht="9.75" customHeight="1" x14ac:dyDescent="0.2"/>
    <row r="185" s="252" customFormat="1" ht="9.75" customHeight="1" x14ac:dyDescent="0.2"/>
    <row r="186" s="252" customFormat="1" ht="9.75" customHeight="1" x14ac:dyDescent="0.2"/>
    <row r="187" s="252" customFormat="1" ht="9.75" customHeight="1" x14ac:dyDescent="0.2"/>
    <row r="188" s="252" customFormat="1" ht="9.75" customHeight="1" x14ac:dyDescent="0.2"/>
    <row r="189" s="252" customFormat="1" ht="9.75" customHeight="1" x14ac:dyDescent="0.2"/>
    <row r="190" s="252" customFormat="1" ht="9.75" customHeight="1" x14ac:dyDescent="0.2"/>
    <row r="191" s="252" customFormat="1" ht="9.75" customHeight="1" x14ac:dyDescent="0.2"/>
    <row r="192" s="252" customFormat="1" ht="9.75" customHeight="1" x14ac:dyDescent="0.2"/>
    <row r="193" s="252" customFormat="1" ht="9.75" customHeight="1" x14ac:dyDescent="0.2"/>
    <row r="194" s="252" customFormat="1" ht="9.75" customHeight="1" x14ac:dyDescent="0.2"/>
    <row r="195" s="252" customFormat="1" ht="9.75" customHeight="1" x14ac:dyDescent="0.2"/>
    <row r="196" s="252" customFormat="1" ht="9.75" customHeight="1" x14ac:dyDescent="0.2"/>
    <row r="197" s="252" customFormat="1" ht="9.75" customHeight="1" x14ac:dyDescent="0.2"/>
    <row r="198" s="252" customFormat="1" ht="9.75" customHeight="1" x14ac:dyDescent="0.2"/>
    <row r="199" s="252" customFormat="1" ht="9.75" customHeight="1" x14ac:dyDescent="0.2"/>
    <row r="200" s="252" customFormat="1" ht="9.75" customHeight="1" x14ac:dyDescent="0.2"/>
    <row r="201" s="252" customFormat="1" ht="9.75" customHeight="1" x14ac:dyDescent="0.2"/>
    <row r="202" s="252" customFormat="1" ht="9.75" customHeight="1" x14ac:dyDescent="0.2"/>
    <row r="203" s="252" customFormat="1" ht="9.75" customHeight="1" x14ac:dyDescent="0.2"/>
    <row r="204" s="252" customFormat="1" ht="9.75" customHeight="1" x14ac:dyDescent="0.2"/>
    <row r="205" s="252" customFormat="1" ht="9.75" customHeight="1" x14ac:dyDescent="0.2"/>
    <row r="206" s="252" customFormat="1" ht="9.75" customHeight="1" x14ac:dyDescent="0.2"/>
    <row r="207" s="252" customFormat="1" ht="9.75" customHeight="1" x14ac:dyDescent="0.2"/>
    <row r="208" s="252" customFormat="1" ht="9.75" customHeight="1" x14ac:dyDescent="0.2"/>
    <row r="209" s="252" customFormat="1" ht="9.75" customHeight="1" x14ac:dyDescent="0.2"/>
    <row r="210" s="252" customFormat="1" ht="9.75" customHeight="1" x14ac:dyDescent="0.2"/>
    <row r="211" s="252" customFormat="1" ht="9.75" customHeight="1" x14ac:dyDescent="0.2"/>
    <row r="212" s="252" customFormat="1" ht="9.75" customHeight="1" x14ac:dyDescent="0.2"/>
    <row r="213" s="252" customFormat="1" ht="9.75" customHeight="1" x14ac:dyDescent="0.2"/>
    <row r="214" s="252" customFormat="1" ht="9.75" customHeight="1" x14ac:dyDescent="0.2"/>
    <row r="215" s="252" customFormat="1" ht="9.75" customHeight="1" x14ac:dyDescent="0.2"/>
    <row r="216" s="252" customFormat="1" ht="9.75" customHeight="1" x14ac:dyDescent="0.2"/>
    <row r="217" s="252" customFormat="1" ht="9.75" customHeight="1" x14ac:dyDescent="0.2"/>
    <row r="218" s="252" customFormat="1" ht="9.75" customHeight="1" x14ac:dyDescent="0.2"/>
    <row r="219" s="252" customFormat="1" ht="9.75" customHeight="1" x14ac:dyDescent="0.2"/>
    <row r="220" s="252" customFormat="1" ht="9.75" customHeight="1" x14ac:dyDescent="0.2"/>
    <row r="221" s="252" customFormat="1" ht="9.75" customHeight="1" x14ac:dyDescent="0.2"/>
    <row r="222" s="252" customFormat="1" ht="9.75" customHeight="1" x14ac:dyDescent="0.2"/>
    <row r="223" s="252" customFormat="1" ht="9.75" customHeight="1" x14ac:dyDescent="0.2"/>
    <row r="224" s="252" customFormat="1" ht="9.75" customHeight="1" x14ac:dyDescent="0.2"/>
    <row r="225" s="252" customFormat="1" ht="9.75" customHeight="1" x14ac:dyDescent="0.2"/>
    <row r="226" s="252" customFormat="1" ht="9.75" customHeight="1" x14ac:dyDescent="0.2"/>
    <row r="227" s="252" customFormat="1" ht="9.75" customHeight="1" x14ac:dyDescent="0.2"/>
    <row r="228" s="252" customFormat="1" ht="9.75" customHeight="1" x14ac:dyDescent="0.2"/>
    <row r="229" s="252" customFormat="1" ht="9.75" customHeight="1" x14ac:dyDescent="0.2"/>
    <row r="230" s="252" customFormat="1" ht="9.75" customHeight="1" x14ac:dyDescent="0.2"/>
    <row r="231" s="252" customFormat="1" ht="9.75" customHeight="1" x14ac:dyDescent="0.2"/>
    <row r="232" s="252" customFormat="1" ht="9.75" customHeight="1" x14ac:dyDescent="0.2"/>
    <row r="233" s="252" customFormat="1" ht="9.75" customHeight="1" x14ac:dyDescent="0.2"/>
    <row r="234" s="252" customFormat="1" ht="9.75" customHeight="1" x14ac:dyDescent="0.2"/>
    <row r="235" s="252" customFormat="1" ht="9.75" customHeight="1" x14ac:dyDescent="0.2"/>
    <row r="236" s="252" customFormat="1" ht="9.75" customHeight="1" x14ac:dyDescent="0.2"/>
    <row r="237" s="252" customFormat="1" ht="9.75" customHeight="1" x14ac:dyDescent="0.2"/>
    <row r="238" s="252" customFormat="1" ht="9.75" customHeight="1" x14ac:dyDescent="0.2"/>
    <row r="239" s="252" customFormat="1" ht="9.75" customHeight="1" x14ac:dyDescent="0.2"/>
    <row r="240" s="252" customFormat="1" ht="9.75" customHeight="1" x14ac:dyDescent="0.2"/>
    <row r="241" s="252" customFormat="1" ht="9.75" customHeight="1" x14ac:dyDescent="0.2"/>
    <row r="242" s="252" customFormat="1" ht="9.75" customHeight="1" x14ac:dyDescent="0.2"/>
    <row r="243" s="252" customFormat="1" ht="9.75" customHeight="1" x14ac:dyDescent="0.2"/>
    <row r="244" s="252" customFormat="1" ht="9.75" customHeight="1" x14ac:dyDescent="0.2"/>
    <row r="245" s="252" customFormat="1" ht="9.75" customHeight="1" x14ac:dyDescent="0.2"/>
    <row r="246" s="252" customFormat="1" ht="9.75" customHeight="1" x14ac:dyDescent="0.2"/>
    <row r="247" s="252" customFormat="1" ht="9.75" customHeight="1" x14ac:dyDescent="0.2"/>
    <row r="248" s="252" customFormat="1" ht="9.75" customHeight="1" x14ac:dyDescent="0.2"/>
    <row r="249" s="252" customFormat="1" ht="9.75" customHeight="1" x14ac:dyDescent="0.2"/>
    <row r="250" s="252" customFormat="1" ht="9.75" customHeight="1" x14ac:dyDescent="0.2"/>
    <row r="251" s="252" customFormat="1" ht="9.75" customHeight="1" x14ac:dyDescent="0.2"/>
    <row r="252" s="252" customFormat="1" ht="9.75" customHeight="1" x14ac:dyDescent="0.2"/>
    <row r="253" s="252" customFormat="1" ht="9.75" customHeight="1" x14ac:dyDescent="0.2"/>
    <row r="254" s="252" customFormat="1" ht="9.75" customHeight="1" x14ac:dyDescent="0.2"/>
    <row r="255" s="252" customFormat="1" ht="9.75" customHeight="1" x14ac:dyDescent="0.2"/>
    <row r="256" s="252" customFormat="1" ht="9.75" customHeight="1" x14ac:dyDescent="0.2"/>
    <row r="257" s="252" customFormat="1" ht="9.75" customHeight="1" x14ac:dyDescent="0.2"/>
    <row r="258" s="252" customFormat="1" ht="9.75" customHeight="1" x14ac:dyDescent="0.2"/>
    <row r="259" s="252" customFormat="1" ht="9.75" customHeight="1" x14ac:dyDescent="0.2"/>
    <row r="260" s="252" customFormat="1" ht="9.75" customHeight="1" x14ac:dyDescent="0.2"/>
    <row r="261" s="252" customFormat="1" ht="9.75" customHeight="1" x14ac:dyDescent="0.2"/>
    <row r="262" s="252" customFormat="1" ht="9.75" customHeight="1" x14ac:dyDescent="0.2"/>
    <row r="263" s="252" customFormat="1" ht="9.75" customHeight="1" x14ac:dyDescent="0.2"/>
    <row r="264" s="252" customFormat="1" ht="9.75" customHeight="1" x14ac:dyDescent="0.2"/>
    <row r="265" s="252" customFormat="1" ht="9.75" customHeight="1" x14ac:dyDescent="0.2"/>
    <row r="266" s="252" customFormat="1" ht="9.75" customHeight="1" x14ac:dyDescent="0.2"/>
    <row r="267" s="252" customFormat="1" ht="9.75" customHeight="1" x14ac:dyDescent="0.2"/>
    <row r="268" s="252" customFormat="1" ht="9.75" customHeight="1" x14ac:dyDescent="0.2"/>
    <row r="269" s="252" customFormat="1" ht="9.75" customHeight="1" x14ac:dyDescent="0.2"/>
    <row r="270" s="252" customFormat="1" ht="9.75" customHeight="1" x14ac:dyDescent="0.2"/>
    <row r="271" s="252" customFormat="1" ht="9.75" customHeight="1" x14ac:dyDescent="0.2"/>
    <row r="272" s="252" customFormat="1" ht="9.75" customHeight="1" x14ac:dyDescent="0.2"/>
    <row r="273" s="252" customFormat="1" ht="9.75" customHeight="1" x14ac:dyDescent="0.2"/>
    <row r="274" s="252" customFormat="1" ht="9.75" customHeight="1" x14ac:dyDescent="0.2"/>
    <row r="275" s="252" customFormat="1" ht="9.75" customHeight="1" x14ac:dyDescent="0.2"/>
    <row r="276" s="252" customFormat="1" ht="9.75" customHeight="1" x14ac:dyDescent="0.2"/>
    <row r="277" s="252" customFormat="1" ht="9.75" customHeight="1" x14ac:dyDescent="0.2"/>
    <row r="278" s="252" customFormat="1" ht="9.75" customHeight="1" x14ac:dyDescent="0.2"/>
    <row r="279" s="252" customFormat="1" ht="9.75" customHeight="1" x14ac:dyDescent="0.2"/>
    <row r="280" s="252" customFormat="1" ht="9.75" customHeight="1" x14ac:dyDescent="0.2"/>
    <row r="281" s="252" customFormat="1" ht="9.75" customHeight="1" x14ac:dyDescent="0.2"/>
    <row r="282" s="252" customFormat="1" ht="9.75" customHeight="1" x14ac:dyDescent="0.2"/>
    <row r="283" s="252" customFormat="1" ht="9.75" customHeight="1" x14ac:dyDescent="0.2"/>
    <row r="284" s="252" customFormat="1" ht="9.75" customHeight="1" x14ac:dyDescent="0.2"/>
    <row r="285" s="252" customFormat="1" ht="9.75" customHeight="1" x14ac:dyDescent="0.2"/>
    <row r="286" s="252" customFormat="1" ht="9.75" customHeight="1" x14ac:dyDescent="0.2"/>
    <row r="287" s="252" customFormat="1" ht="9.75" customHeight="1" x14ac:dyDescent="0.2"/>
    <row r="288" s="252" customFormat="1" ht="9.75" customHeight="1" x14ac:dyDescent="0.2"/>
    <row r="289" s="252" customFormat="1" ht="9.75" customHeight="1" x14ac:dyDescent="0.2"/>
    <row r="290" s="252" customFormat="1" ht="9.75" customHeight="1" x14ac:dyDescent="0.2"/>
    <row r="291" s="252" customFormat="1" ht="9.75" customHeight="1" x14ac:dyDescent="0.2"/>
    <row r="292" s="252" customFormat="1" ht="9.75" customHeight="1" x14ac:dyDescent="0.2"/>
    <row r="293" s="252" customFormat="1" ht="9.75" customHeight="1" x14ac:dyDescent="0.2"/>
    <row r="294" s="252" customFormat="1" ht="9.75" customHeight="1" x14ac:dyDescent="0.2"/>
    <row r="295" s="252" customFormat="1" ht="9.75" customHeight="1" x14ac:dyDescent="0.2"/>
    <row r="296" s="252" customFormat="1" ht="9.75" customHeight="1" x14ac:dyDescent="0.2"/>
    <row r="297" s="252" customFormat="1" ht="9.75" customHeight="1" x14ac:dyDescent="0.2"/>
    <row r="298" s="252" customFormat="1" ht="9.75" customHeight="1" x14ac:dyDescent="0.2"/>
    <row r="299" s="252" customFormat="1" ht="9.75" customHeight="1" x14ac:dyDescent="0.2"/>
    <row r="300" s="252" customFormat="1" ht="9.75" customHeight="1" x14ac:dyDescent="0.2"/>
    <row r="301" s="252" customFormat="1" ht="9.75" customHeight="1" x14ac:dyDescent="0.2"/>
    <row r="302" s="252" customFormat="1" ht="9.75" customHeight="1" x14ac:dyDescent="0.2"/>
    <row r="303" s="252" customFormat="1" ht="9.75" customHeight="1" x14ac:dyDescent="0.2"/>
    <row r="304" s="252" customFormat="1" ht="9.75" customHeight="1" x14ac:dyDescent="0.2"/>
    <row r="305" s="252" customFormat="1" ht="9.75" customHeight="1" x14ac:dyDescent="0.2"/>
    <row r="306" s="252" customFormat="1" ht="9.75" customHeight="1" x14ac:dyDescent="0.2"/>
    <row r="307" s="252" customFormat="1" ht="9.75" customHeight="1" x14ac:dyDescent="0.2"/>
    <row r="308" s="252" customFormat="1" ht="9.75" customHeight="1" x14ac:dyDescent="0.2"/>
    <row r="309" s="252" customFormat="1" ht="9.75" customHeight="1" x14ac:dyDescent="0.2"/>
    <row r="310" s="252" customFormat="1" ht="9.75" customHeight="1" x14ac:dyDescent="0.2"/>
    <row r="311" s="252" customFormat="1" ht="9.75" customHeight="1" x14ac:dyDescent="0.2"/>
    <row r="312" s="252" customFormat="1" ht="9.75" customHeight="1" x14ac:dyDescent="0.2"/>
    <row r="313" s="252" customFormat="1" ht="9.75" customHeight="1" x14ac:dyDescent="0.2"/>
    <row r="314" s="252" customFormat="1" ht="9.75" customHeight="1" x14ac:dyDescent="0.2"/>
    <row r="315" s="252" customFormat="1" ht="9.75" customHeight="1" x14ac:dyDescent="0.2"/>
    <row r="316" s="252" customFormat="1" ht="9.75" customHeight="1" x14ac:dyDescent="0.2"/>
    <row r="317" s="252" customFormat="1" ht="9.75" customHeight="1" x14ac:dyDescent="0.2"/>
    <row r="318" s="252" customFormat="1" ht="9.75" customHeight="1" x14ac:dyDescent="0.2"/>
    <row r="319" s="252" customFormat="1" ht="9.75" customHeight="1" x14ac:dyDescent="0.2"/>
    <row r="320" s="252" customFormat="1" ht="9.75" customHeight="1" x14ac:dyDescent="0.2"/>
    <row r="321" s="252" customFormat="1" ht="9.75" customHeight="1" x14ac:dyDescent="0.2"/>
    <row r="322" s="252" customFormat="1" ht="9.75" customHeight="1" x14ac:dyDescent="0.2"/>
    <row r="323" s="252" customFormat="1" ht="9.75" customHeight="1" x14ac:dyDescent="0.2"/>
    <row r="324" s="252" customFormat="1" ht="9.75" customHeight="1" x14ac:dyDescent="0.2"/>
    <row r="325" s="252" customFormat="1" ht="9.75" customHeight="1" x14ac:dyDescent="0.2"/>
    <row r="326" s="252" customFormat="1" ht="9.75" customHeight="1" x14ac:dyDescent="0.2"/>
    <row r="327" s="252" customFormat="1" ht="9.75" customHeight="1" x14ac:dyDescent="0.2"/>
    <row r="328" s="252" customFormat="1" ht="9.75" customHeight="1" x14ac:dyDescent="0.2"/>
    <row r="329" s="252" customFormat="1" ht="9.75" customHeight="1" x14ac:dyDescent="0.2"/>
    <row r="330" s="252" customFormat="1" ht="9.75" customHeight="1" x14ac:dyDescent="0.2"/>
    <row r="331" s="252" customFormat="1" ht="9.75" customHeight="1" x14ac:dyDescent="0.2"/>
    <row r="332" s="252" customFormat="1" ht="9.75" customHeight="1" x14ac:dyDescent="0.2"/>
    <row r="333" s="252" customFormat="1" ht="9.75" customHeight="1" x14ac:dyDescent="0.2"/>
    <row r="334" s="252" customFormat="1" ht="9.75" customHeight="1" x14ac:dyDescent="0.2"/>
    <row r="335" s="252" customFormat="1" ht="9.75" customHeight="1" x14ac:dyDescent="0.2"/>
    <row r="336" s="252" customFormat="1" ht="9.75" customHeight="1" x14ac:dyDescent="0.2"/>
    <row r="337" s="252" customFormat="1" ht="9.75" customHeight="1" x14ac:dyDescent="0.2"/>
    <row r="338" s="252" customFormat="1" ht="9.75" customHeight="1" x14ac:dyDescent="0.2"/>
    <row r="339" s="252" customFormat="1" ht="9.75" customHeight="1" x14ac:dyDescent="0.2"/>
    <row r="340" s="252" customFormat="1" ht="9.75" customHeight="1" x14ac:dyDescent="0.2"/>
    <row r="341" s="252" customFormat="1" ht="9.75" customHeight="1" x14ac:dyDescent="0.2"/>
    <row r="342" s="252" customFormat="1" ht="9.75" customHeight="1" x14ac:dyDescent="0.2"/>
    <row r="343" s="252" customFormat="1" ht="9.75" customHeight="1" x14ac:dyDescent="0.2"/>
    <row r="344" s="252" customFormat="1" ht="9.75" customHeight="1" x14ac:dyDescent="0.2"/>
    <row r="345" s="252" customFormat="1" ht="9.75" customHeight="1" x14ac:dyDescent="0.2"/>
    <row r="346" s="252" customFormat="1" ht="9.75" customHeight="1" x14ac:dyDescent="0.2"/>
    <row r="347" s="252" customFormat="1" ht="9.75" customHeight="1" x14ac:dyDescent="0.2"/>
    <row r="348" s="252" customFormat="1" ht="9.75" customHeight="1" x14ac:dyDescent="0.2"/>
    <row r="349" s="252" customFormat="1" ht="9.75" customHeight="1" x14ac:dyDescent="0.2"/>
    <row r="350" s="252" customFormat="1" ht="9.75" customHeight="1" x14ac:dyDescent="0.2"/>
    <row r="351" s="252" customFormat="1" ht="9.75" customHeight="1" x14ac:dyDescent="0.2"/>
    <row r="352" s="252" customFormat="1" ht="9.75" customHeight="1" x14ac:dyDescent="0.2"/>
    <row r="353" s="252" customFormat="1" ht="9.75" customHeight="1" x14ac:dyDescent="0.2"/>
    <row r="354" s="252" customFormat="1" ht="9.75" customHeight="1" x14ac:dyDescent="0.2"/>
    <row r="355" s="252" customFormat="1" ht="9.75" customHeight="1" x14ac:dyDescent="0.2"/>
    <row r="356" s="252" customFormat="1" ht="9.75" customHeight="1" x14ac:dyDescent="0.2"/>
    <row r="357" s="252" customFormat="1" ht="9.75" customHeight="1" x14ac:dyDescent="0.2"/>
    <row r="358" s="252" customFormat="1" ht="9.75" customHeight="1" x14ac:dyDescent="0.2"/>
    <row r="359" s="252" customFormat="1" ht="9.75" customHeight="1" x14ac:dyDescent="0.2"/>
    <row r="360" s="252" customFormat="1" ht="9.75" customHeight="1" x14ac:dyDescent="0.2"/>
    <row r="361" s="252" customFormat="1" ht="9.75" customHeight="1" x14ac:dyDescent="0.2"/>
    <row r="362" s="252" customFormat="1" ht="9.75" customHeight="1" x14ac:dyDescent="0.2"/>
    <row r="363" s="252" customFormat="1" ht="9.75" customHeight="1" x14ac:dyDescent="0.2"/>
    <row r="364" s="252" customFormat="1" ht="9.75" customHeight="1" x14ac:dyDescent="0.2"/>
    <row r="365" s="252" customFormat="1" ht="9.75" customHeight="1" x14ac:dyDescent="0.2"/>
    <row r="366" s="252" customFormat="1" ht="9.75" customHeight="1" x14ac:dyDescent="0.2"/>
    <row r="367" s="252" customFormat="1" ht="9.75" customHeight="1" x14ac:dyDescent="0.2"/>
    <row r="368" s="252" customFormat="1" ht="9.75" customHeight="1" x14ac:dyDescent="0.2"/>
    <row r="369" s="252" customFormat="1" ht="9.75" customHeight="1" x14ac:dyDescent="0.2"/>
    <row r="370" s="252" customFormat="1" ht="9.75" customHeight="1" x14ac:dyDescent="0.2"/>
    <row r="371" s="252" customFormat="1" ht="9.75" customHeight="1" x14ac:dyDescent="0.2"/>
    <row r="372" s="252" customFormat="1" ht="9.75" customHeight="1" x14ac:dyDescent="0.2"/>
    <row r="373" s="252" customFormat="1" ht="9.75" customHeight="1" x14ac:dyDescent="0.2"/>
    <row r="374" s="252" customFormat="1" ht="9.75" customHeight="1" x14ac:dyDescent="0.2"/>
    <row r="375" s="252" customFormat="1" ht="9.75" customHeight="1" x14ac:dyDescent="0.2"/>
    <row r="376" s="252" customFormat="1" ht="9.75" customHeight="1" x14ac:dyDescent="0.2"/>
    <row r="377" s="252" customFormat="1" ht="9.75" customHeight="1" x14ac:dyDescent="0.2"/>
    <row r="378" s="252" customFormat="1" ht="9.75" customHeight="1" x14ac:dyDescent="0.2"/>
    <row r="379" s="252" customFormat="1" ht="9.75" customHeight="1" x14ac:dyDescent="0.2"/>
    <row r="380" s="252" customFormat="1" ht="9.75" customHeight="1" x14ac:dyDescent="0.2"/>
    <row r="381" s="252" customFormat="1" ht="9.75" customHeight="1" x14ac:dyDescent="0.2"/>
    <row r="382" s="252" customFormat="1" ht="9.75" customHeight="1" x14ac:dyDescent="0.2"/>
    <row r="383" s="252" customFormat="1" ht="9.75" customHeight="1" x14ac:dyDescent="0.2"/>
    <row r="384" s="252" customFormat="1" ht="9.75" customHeight="1" x14ac:dyDescent="0.2"/>
    <row r="385" s="252" customFormat="1" ht="9.75" customHeight="1" x14ac:dyDescent="0.2"/>
    <row r="386" s="252" customFormat="1" ht="9.75" customHeight="1" x14ac:dyDescent="0.2"/>
    <row r="387" s="252" customFormat="1" ht="9.75" customHeight="1" x14ac:dyDescent="0.2"/>
    <row r="388" s="252" customFormat="1" ht="9.75" customHeight="1" x14ac:dyDescent="0.2"/>
    <row r="389" s="252" customFormat="1" ht="9.75" customHeight="1" x14ac:dyDescent="0.2"/>
    <row r="390" s="252" customFormat="1" ht="9.75" customHeight="1" x14ac:dyDescent="0.2"/>
    <row r="391" s="252" customFormat="1" ht="9.75" customHeight="1" x14ac:dyDescent="0.2"/>
    <row r="392" s="252" customFormat="1" ht="9.75" customHeight="1" x14ac:dyDescent="0.2"/>
    <row r="393" s="252" customFormat="1" ht="9.75" customHeight="1" x14ac:dyDescent="0.2"/>
    <row r="394" s="252" customFormat="1" ht="9.75" customHeight="1" x14ac:dyDescent="0.2"/>
    <row r="395" s="252" customFormat="1" ht="9.75" customHeight="1" x14ac:dyDescent="0.2"/>
    <row r="396" s="252" customFormat="1" ht="9.75" customHeight="1" x14ac:dyDescent="0.2"/>
    <row r="397" s="252" customFormat="1" ht="9.75" customHeight="1" x14ac:dyDescent="0.2"/>
    <row r="398" s="252" customFormat="1" ht="9.75" customHeight="1" x14ac:dyDescent="0.2"/>
    <row r="399" s="252" customFormat="1" ht="9.75" customHeight="1" x14ac:dyDescent="0.2"/>
    <row r="400" s="252" customFormat="1" ht="9.75" customHeight="1" x14ac:dyDescent="0.2"/>
    <row r="401" s="252" customFormat="1" ht="9.75" customHeight="1" x14ac:dyDescent="0.2"/>
    <row r="402" s="252" customFormat="1" ht="9.75" customHeight="1" x14ac:dyDescent="0.2"/>
    <row r="403" s="252" customFormat="1" ht="9.75" customHeight="1" x14ac:dyDescent="0.2"/>
    <row r="404" s="252" customFormat="1" ht="9.75" customHeight="1" x14ac:dyDescent="0.2"/>
    <row r="405" s="252" customFormat="1" ht="9.75" customHeight="1" x14ac:dyDescent="0.2"/>
    <row r="406" s="252" customFormat="1" ht="9.75" customHeight="1" x14ac:dyDescent="0.2"/>
    <row r="407" s="252" customFormat="1" ht="9.75" customHeight="1" x14ac:dyDescent="0.2"/>
    <row r="408" s="252" customFormat="1" ht="9.75" customHeight="1" x14ac:dyDescent="0.2"/>
    <row r="409" s="252" customFormat="1" ht="9.75" customHeight="1" x14ac:dyDescent="0.2"/>
    <row r="410" s="252" customFormat="1" ht="9.75" customHeight="1" x14ac:dyDescent="0.2"/>
    <row r="411" s="252" customFormat="1" ht="9.75" customHeight="1" x14ac:dyDescent="0.2"/>
    <row r="412" s="252" customFormat="1" ht="9.75" customHeight="1" x14ac:dyDescent="0.2"/>
    <row r="413" s="252" customFormat="1" ht="9.75" customHeight="1" x14ac:dyDescent="0.2"/>
    <row r="414" s="252" customFormat="1" ht="9.75" customHeight="1" x14ac:dyDescent="0.2"/>
    <row r="415" s="252" customFormat="1" ht="9.75" customHeight="1" x14ac:dyDescent="0.2"/>
    <row r="416" s="252" customFormat="1" ht="9.75" customHeight="1" x14ac:dyDescent="0.2"/>
    <row r="417" s="252" customFormat="1" ht="9.75" customHeight="1" x14ac:dyDescent="0.2"/>
    <row r="418" s="252" customFormat="1" ht="9.75" customHeight="1" x14ac:dyDescent="0.2"/>
    <row r="419" s="252" customFormat="1" ht="9.75" customHeight="1" x14ac:dyDescent="0.2"/>
    <row r="420" s="252" customFormat="1" ht="9.75" customHeight="1" x14ac:dyDescent="0.2"/>
    <row r="421" s="252" customFormat="1" ht="9.75" customHeight="1" x14ac:dyDescent="0.2"/>
    <row r="422" s="252" customFormat="1" ht="9.75" customHeight="1" x14ac:dyDescent="0.2"/>
    <row r="423" s="252" customFormat="1" ht="9.75" customHeight="1" x14ac:dyDescent="0.2"/>
    <row r="424" s="252" customFormat="1" ht="9.75" customHeight="1" x14ac:dyDescent="0.2"/>
    <row r="425" s="252" customFormat="1" ht="9.75" customHeight="1" x14ac:dyDescent="0.2"/>
    <row r="426" s="252" customFormat="1" ht="9.75" customHeight="1" x14ac:dyDescent="0.2"/>
    <row r="427" s="252" customFormat="1" ht="9.75" customHeight="1" x14ac:dyDescent="0.2"/>
    <row r="428" s="252" customFormat="1" ht="9.75" customHeight="1" x14ac:dyDescent="0.2"/>
    <row r="429" s="252" customFormat="1" ht="9.75" customHeight="1" x14ac:dyDescent="0.2"/>
    <row r="430" s="252" customFormat="1" ht="9.75" customHeight="1" x14ac:dyDescent="0.2"/>
    <row r="431" s="252" customFormat="1" ht="9.75" customHeight="1" x14ac:dyDescent="0.2"/>
    <row r="432" s="252" customFormat="1" ht="9.75" customHeight="1" x14ac:dyDescent="0.2"/>
    <row r="433" s="252" customFormat="1" ht="9.75" customHeight="1" x14ac:dyDescent="0.2"/>
    <row r="434" s="252" customFormat="1" ht="9.75" customHeight="1" x14ac:dyDescent="0.2"/>
    <row r="435" s="252" customFormat="1" ht="9.75" customHeight="1" x14ac:dyDescent="0.2"/>
    <row r="436" s="252" customFormat="1" ht="9.75" customHeight="1" x14ac:dyDescent="0.2"/>
    <row r="437" s="252" customFormat="1" ht="9.75" customHeight="1" x14ac:dyDescent="0.2"/>
    <row r="438" s="252" customFormat="1" ht="9.75" customHeight="1" x14ac:dyDescent="0.2"/>
    <row r="439" s="252" customFormat="1" ht="9.75" customHeight="1" x14ac:dyDescent="0.2"/>
    <row r="440" s="252" customFormat="1" ht="9.75" customHeight="1" x14ac:dyDescent="0.2"/>
    <row r="441" s="252" customFormat="1" ht="9.75" customHeight="1" x14ac:dyDescent="0.2"/>
    <row r="442" s="252" customFormat="1" ht="9.75" customHeight="1" x14ac:dyDescent="0.2"/>
    <row r="443" s="252" customFormat="1" ht="9.75" customHeight="1" x14ac:dyDescent="0.2"/>
    <row r="444" s="252" customFormat="1" ht="9.75" customHeight="1" x14ac:dyDescent="0.2"/>
    <row r="445" s="252" customFormat="1" ht="9.75" customHeight="1" x14ac:dyDescent="0.2"/>
    <row r="446" s="252" customFormat="1" ht="9.75" customHeight="1" x14ac:dyDescent="0.2"/>
    <row r="447" s="252" customFormat="1" ht="9.75" customHeight="1" x14ac:dyDescent="0.2"/>
    <row r="448" s="252" customFormat="1" ht="9.75" customHeight="1" x14ac:dyDescent="0.2"/>
    <row r="449" s="252" customFormat="1" ht="9.75" customHeight="1" x14ac:dyDescent="0.2"/>
    <row r="450" s="252" customFormat="1" ht="9.75" customHeight="1" x14ac:dyDescent="0.2"/>
    <row r="451" s="252" customFormat="1" ht="9.75" customHeight="1" x14ac:dyDescent="0.2"/>
    <row r="452" s="252" customFormat="1" ht="9.75" customHeight="1" x14ac:dyDescent="0.2"/>
    <row r="453" s="252" customFormat="1" ht="9.75" customHeight="1" x14ac:dyDescent="0.2"/>
    <row r="454" s="252" customFormat="1" ht="9.75" customHeight="1" x14ac:dyDescent="0.2"/>
    <row r="455" s="252" customFormat="1" ht="9.75" customHeight="1" x14ac:dyDescent="0.2"/>
    <row r="456" s="252" customFormat="1" ht="9.75" customHeight="1" x14ac:dyDescent="0.2"/>
    <row r="457" s="252" customFormat="1" ht="9.75" customHeight="1" x14ac:dyDescent="0.2"/>
    <row r="458" s="252" customFormat="1" ht="9.75" customHeight="1" x14ac:dyDescent="0.2"/>
    <row r="459" s="252" customFormat="1" ht="9.75" customHeight="1" x14ac:dyDescent="0.2"/>
    <row r="460" s="252" customFormat="1" ht="9.75" customHeight="1" x14ac:dyDescent="0.2"/>
    <row r="461" s="252" customFormat="1" ht="9.75" customHeight="1" x14ac:dyDescent="0.2"/>
    <row r="462" s="252" customFormat="1" ht="9.75" customHeight="1" x14ac:dyDescent="0.2"/>
    <row r="463" s="252" customFormat="1" ht="9.75" customHeight="1" x14ac:dyDescent="0.2"/>
    <row r="464" s="252" customFormat="1" ht="9.75" customHeight="1" x14ac:dyDescent="0.2"/>
    <row r="465" s="252" customFormat="1" ht="9.75" customHeight="1" x14ac:dyDescent="0.2"/>
    <row r="466" s="252" customFormat="1" ht="9.75" customHeight="1" x14ac:dyDescent="0.2"/>
    <row r="467" s="252" customFormat="1" ht="9.75" customHeight="1" x14ac:dyDescent="0.2"/>
    <row r="468" s="252" customFormat="1" ht="9.75" customHeight="1" x14ac:dyDescent="0.2"/>
    <row r="469" s="252" customFormat="1" ht="9.75" customHeight="1" x14ac:dyDescent="0.2"/>
    <row r="470" s="252" customFormat="1" ht="9.75" customHeight="1" x14ac:dyDescent="0.2"/>
    <row r="471" s="252" customFormat="1" ht="9.75" customHeight="1" x14ac:dyDescent="0.2"/>
    <row r="472" s="252" customFormat="1" ht="9.75" customHeight="1" x14ac:dyDescent="0.2"/>
    <row r="473" s="252" customFormat="1" ht="9.75" customHeight="1" x14ac:dyDescent="0.2"/>
    <row r="474" s="252" customFormat="1" ht="9.75" customHeight="1" x14ac:dyDescent="0.2"/>
    <row r="475" s="252" customFormat="1" ht="9.75" customHeight="1" x14ac:dyDescent="0.2"/>
    <row r="476" s="252" customFormat="1" ht="9.75" customHeight="1" x14ac:dyDescent="0.2"/>
    <row r="477" s="252" customFormat="1" ht="9.75" customHeight="1" x14ac:dyDescent="0.2"/>
    <row r="478" s="252" customFormat="1" ht="9.75" customHeight="1" x14ac:dyDescent="0.2"/>
    <row r="479" s="252" customFormat="1" ht="9.75" customHeight="1" x14ac:dyDescent="0.2"/>
    <row r="480" s="252" customFormat="1" ht="9.75" customHeight="1" x14ac:dyDescent="0.2"/>
    <row r="481" s="252" customFormat="1" ht="9.75" customHeight="1" x14ac:dyDescent="0.2"/>
    <row r="482" s="252" customFormat="1" ht="9.75" customHeight="1" x14ac:dyDescent="0.2"/>
    <row r="483" s="252" customFormat="1" ht="9.75" customHeight="1" x14ac:dyDescent="0.2"/>
    <row r="484" s="252" customFormat="1" ht="9.75" customHeight="1" x14ac:dyDescent="0.2"/>
    <row r="485" s="252" customFormat="1" ht="9.75" customHeight="1" x14ac:dyDescent="0.2"/>
    <row r="486" s="252" customFormat="1" ht="9.75" customHeight="1" x14ac:dyDescent="0.2"/>
    <row r="487" s="252" customFormat="1" ht="9.75" customHeight="1" x14ac:dyDescent="0.2"/>
    <row r="488" s="252" customFormat="1" ht="9.75" customHeight="1" x14ac:dyDescent="0.2"/>
    <row r="489" s="252" customFormat="1" ht="9.75" customHeight="1" x14ac:dyDescent="0.2"/>
    <row r="490" s="252" customFormat="1" ht="9.75" customHeight="1" x14ac:dyDescent="0.2"/>
    <row r="491" s="252" customFormat="1" ht="9.75" customHeight="1" x14ac:dyDescent="0.2"/>
    <row r="492" s="252" customFormat="1" ht="9.75" customHeight="1" x14ac:dyDescent="0.2"/>
    <row r="493" s="252" customFormat="1" ht="9.75" customHeight="1" x14ac:dyDescent="0.2"/>
    <row r="494" s="252" customFormat="1" ht="9.75" customHeight="1" x14ac:dyDescent="0.2"/>
    <row r="495" s="252" customFormat="1" ht="9.75" customHeight="1" x14ac:dyDescent="0.2"/>
    <row r="496" s="252" customFormat="1" ht="9.75" customHeight="1" x14ac:dyDescent="0.2"/>
    <row r="497" s="252" customFormat="1" ht="9.75" customHeight="1" x14ac:dyDescent="0.2"/>
    <row r="498" s="252" customFormat="1" ht="9.75" customHeight="1" x14ac:dyDescent="0.2"/>
    <row r="499" s="252" customFormat="1" ht="9.75" customHeight="1" x14ac:dyDescent="0.2"/>
    <row r="500" s="252" customFormat="1" ht="9.75" customHeight="1" x14ac:dyDescent="0.2"/>
    <row r="501" s="252" customFormat="1" ht="9.75" customHeight="1" x14ac:dyDescent="0.2"/>
    <row r="502" s="252" customFormat="1" ht="9.75" customHeight="1" x14ac:dyDescent="0.2"/>
    <row r="503" s="252" customFormat="1" ht="9.75" customHeight="1" x14ac:dyDescent="0.2"/>
    <row r="504" s="252" customFormat="1" ht="9.75" customHeight="1" x14ac:dyDescent="0.2"/>
    <row r="505" s="252" customFormat="1" ht="9.75" customHeight="1" x14ac:dyDescent="0.2"/>
    <row r="506" s="252" customFormat="1" ht="9.75" customHeight="1" x14ac:dyDescent="0.2"/>
    <row r="507" s="252" customFormat="1" ht="9.75" customHeight="1" x14ac:dyDescent="0.2"/>
    <row r="508" s="252" customFormat="1" ht="9.75" customHeight="1" x14ac:dyDescent="0.2"/>
    <row r="509" s="252" customFormat="1" ht="9.75" customHeight="1" x14ac:dyDescent="0.2"/>
    <row r="510" s="252" customFormat="1" ht="9.75" customHeight="1" x14ac:dyDescent="0.2"/>
    <row r="511" s="252" customFormat="1" ht="9.75" customHeight="1" x14ac:dyDescent="0.2"/>
    <row r="512" s="252" customFormat="1" ht="9.75" customHeight="1" x14ac:dyDescent="0.2"/>
    <row r="513" s="252" customFormat="1" ht="9.75" customHeight="1" x14ac:dyDescent="0.2"/>
    <row r="514" s="252" customFormat="1" ht="9.75" customHeight="1" x14ac:dyDescent="0.2"/>
    <row r="515" s="252" customFormat="1" ht="9.75" customHeight="1" x14ac:dyDescent="0.2"/>
    <row r="516" s="252" customFormat="1" ht="9.75" customHeight="1" x14ac:dyDescent="0.2"/>
    <row r="517" s="252" customFormat="1" ht="9.75" customHeight="1" x14ac:dyDescent="0.2"/>
    <row r="518" s="252" customFormat="1" ht="9.75" customHeight="1" x14ac:dyDescent="0.2"/>
    <row r="519" s="252" customFormat="1" ht="9.75" customHeight="1" x14ac:dyDescent="0.2"/>
    <row r="520" s="252" customFormat="1" ht="9.75" customHeight="1" x14ac:dyDescent="0.2"/>
    <row r="521" s="252" customFormat="1" ht="9.75" customHeight="1" x14ac:dyDescent="0.2"/>
    <row r="522" s="252" customFormat="1" ht="9.75" customHeight="1" x14ac:dyDescent="0.2"/>
    <row r="523" s="252" customFormat="1" ht="9.75" customHeight="1" x14ac:dyDescent="0.2"/>
    <row r="524" s="252" customFormat="1" ht="9.75" customHeight="1" x14ac:dyDescent="0.2"/>
    <row r="525" s="252" customFormat="1" ht="9.75" customHeight="1" x14ac:dyDescent="0.2"/>
    <row r="526" s="252" customFormat="1" ht="9.75" customHeight="1" x14ac:dyDescent="0.2"/>
    <row r="527" s="252" customFormat="1" ht="9.75" customHeight="1" x14ac:dyDescent="0.2"/>
    <row r="528" s="252" customFormat="1" ht="9.75" customHeight="1" x14ac:dyDescent="0.2"/>
    <row r="529" s="252" customFormat="1" ht="9.75" customHeight="1" x14ac:dyDescent="0.2"/>
    <row r="530" s="252" customFormat="1" ht="9.75" customHeight="1" x14ac:dyDescent="0.2"/>
    <row r="531" s="252" customFormat="1" ht="9.75" customHeight="1" x14ac:dyDescent="0.2"/>
    <row r="532" s="252" customFormat="1" ht="9.75" customHeight="1" x14ac:dyDescent="0.2"/>
    <row r="533" s="252" customFormat="1" ht="9.75" customHeight="1" x14ac:dyDescent="0.2"/>
    <row r="534" s="252" customFormat="1" ht="9.75" customHeight="1" x14ac:dyDescent="0.2"/>
    <row r="535" s="252" customFormat="1" ht="9.75" customHeight="1" x14ac:dyDescent="0.2"/>
    <row r="536" s="252" customFormat="1" ht="9.75" customHeight="1" x14ac:dyDescent="0.2"/>
    <row r="537" s="252" customFormat="1" ht="9.75" customHeight="1" x14ac:dyDescent="0.2"/>
    <row r="538" s="252" customFormat="1" ht="9.75" customHeight="1" x14ac:dyDescent="0.2"/>
    <row r="539" s="252" customFormat="1" ht="9.75" customHeight="1" x14ac:dyDescent="0.2"/>
    <row r="540" s="252" customFormat="1" ht="9.75" customHeight="1" x14ac:dyDescent="0.2"/>
    <row r="541" s="252" customFormat="1" ht="9.75" customHeight="1" x14ac:dyDescent="0.2"/>
    <row r="542" s="252" customFormat="1" ht="9.75" customHeight="1" x14ac:dyDescent="0.2"/>
    <row r="543" s="252" customFormat="1" ht="9.75" customHeight="1" x14ac:dyDescent="0.2"/>
    <row r="544" s="252" customFormat="1" ht="9.75" customHeight="1" x14ac:dyDescent="0.2"/>
    <row r="545" s="252" customFormat="1" ht="9.75" customHeight="1" x14ac:dyDescent="0.2"/>
    <row r="546" s="252" customFormat="1" ht="9.75" customHeight="1" x14ac:dyDescent="0.2"/>
    <row r="547" s="252" customFormat="1" ht="9.75" customHeight="1" x14ac:dyDescent="0.2"/>
    <row r="548" s="252" customFormat="1" ht="9.75" customHeight="1" x14ac:dyDescent="0.2"/>
    <row r="549" s="252" customFormat="1" ht="9.75" customHeight="1" x14ac:dyDescent="0.2"/>
    <row r="550" s="252" customFormat="1" ht="9.75" customHeight="1" x14ac:dyDescent="0.2"/>
    <row r="551" s="252" customFormat="1" ht="9.75" customHeight="1" x14ac:dyDescent="0.2"/>
    <row r="552" s="252" customFormat="1" ht="9.75" customHeight="1" x14ac:dyDescent="0.2"/>
    <row r="553" s="252" customFormat="1" ht="9.75" customHeight="1" x14ac:dyDescent="0.2"/>
    <row r="554" s="252" customFormat="1" ht="9.75" customHeight="1" x14ac:dyDescent="0.2"/>
    <row r="555" s="252" customFormat="1" ht="9.75" customHeight="1" x14ac:dyDescent="0.2"/>
    <row r="556" s="252" customFormat="1" ht="9.75" customHeight="1" x14ac:dyDescent="0.2"/>
    <row r="557" s="252" customFormat="1" ht="9.75" customHeight="1" x14ac:dyDescent="0.2"/>
    <row r="558" s="252" customFormat="1" ht="9.75" customHeight="1" x14ac:dyDescent="0.2"/>
    <row r="559" s="252" customFormat="1" ht="9.75" customHeight="1" x14ac:dyDescent="0.2"/>
    <row r="560" s="252" customFormat="1" ht="9.75" customHeight="1" x14ac:dyDescent="0.2"/>
    <row r="561" s="252" customFormat="1" ht="9.75" customHeight="1" x14ac:dyDescent="0.2"/>
    <row r="562" s="252" customFormat="1" ht="9.75" customHeight="1" x14ac:dyDescent="0.2"/>
    <row r="563" s="252" customFormat="1" ht="9.75" customHeight="1" x14ac:dyDescent="0.2"/>
    <row r="564" s="252" customFormat="1" ht="9.75" customHeight="1" x14ac:dyDescent="0.2"/>
    <row r="565" s="252" customFormat="1" ht="9.75" customHeight="1" x14ac:dyDescent="0.2"/>
    <row r="566" s="252" customFormat="1" ht="9.75" customHeight="1" x14ac:dyDescent="0.2"/>
    <row r="567" s="252" customFormat="1" ht="9.75" customHeight="1" x14ac:dyDescent="0.2"/>
    <row r="568" s="252" customFormat="1" ht="9.75" customHeight="1" x14ac:dyDescent="0.2"/>
    <row r="569" s="252" customFormat="1" ht="9.75" customHeight="1" x14ac:dyDescent="0.2"/>
    <row r="570" s="252" customFormat="1" ht="9.75" customHeight="1" x14ac:dyDescent="0.2"/>
    <row r="571" s="252" customFormat="1" ht="9.75" customHeight="1" x14ac:dyDescent="0.2"/>
    <row r="572" s="252" customFormat="1" ht="9.75" customHeight="1" x14ac:dyDescent="0.2"/>
    <row r="573" s="252" customFormat="1" ht="9.75" customHeight="1" x14ac:dyDescent="0.2"/>
    <row r="574" s="252" customFormat="1" ht="9.75" customHeight="1" x14ac:dyDescent="0.2"/>
    <row r="575" s="252" customFormat="1" ht="9.75" customHeight="1" x14ac:dyDescent="0.2"/>
    <row r="576" s="252" customFormat="1" ht="9.75" customHeight="1" x14ac:dyDescent="0.2"/>
    <row r="577" s="252" customFormat="1" ht="9.75" customHeight="1" x14ac:dyDescent="0.2"/>
    <row r="578" s="252" customFormat="1" ht="9.75" customHeight="1" x14ac:dyDescent="0.2"/>
    <row r="579" s="252" customFormat="1" ht="9.75" customHeight="1" x14ac:dyDescent="0.2"/>
    <row r="580" s="252" customFormat="1" ht="9.75" customHeight="1" x14ac:dyDescent="0.2"/>
    <row r="581" s="252" customFormat="1" ht="9.75" customHeight="1" x14ac:dyDescent="0.2"/>
    <row r="582" s="252" customFormat="1" ht="9.75" customHeight="1" x14ac:dyDescent="0.2"/>
    <row r="583" s="252" customFormat="1" ht="9.75" customHeight="1" x14ac:dyDescent="0.2"/>
    <row r="584" s="252" customFormat="1" ht="9.75" customHeight="1" x14ac:dyDescent="0.2"/>
    <row r="585" s="252" customFormat="1" ht="9.75" customHeight="1" x14ac:dyDescent="0.2"/>
    <row r="586" s="252" customFormat="1" ht="9.75" customHeight="1" x14ac:dyDescent="0.2"/>
    <row r="587" s="252" customFormat="1" ht="9.75" customHeight="1" x14ac:dyDescent="0.2"/>
    <row r="588" s="252" customFormat="1" ht="9.75" customHeight="1" x14ac:dyDescent="0.2"/>
    <row r="589" s="252" customFormat="1" ht="9.75" customHeight="1" x14ac:dyDescent="0.2"/>
    <row r="590" s="252" customFormat="1" ht="9.75" customHeight="1" x14ac:dyDescent="0.2"/>
    <row r="591" s="252" customFormat="1" ht="9.75" customHeight="1" x14ac:dyDescent="0.2"/>
    <row r="592" s="252" customFormat="1" ht="9.75" customHeight="1" x14ac:dyDescent="0.2"/>
    <row r="593" s="252" customFormat="1" ht="9.75" customHeight="1" x14ac:dyDescent="0.2"/>
    <row r="594" s="252" customFormat="1" ht="9.75" customHeight="1" x14ac:dyDescent="0.2"/>
    <row r="595" s="252" customFormat="1" ht="9.75" customHeight="1" x14ac:dyDescent="0.2"/>
    <row r="596" s="252" customFormat="1" ht="9.75" customHeight="1" x14ac:dyDescent="0.2"/>
    <row r="597" s="252" customFormat="1" ht="9.75" customHeight="1" x14ac:dyDescent="0.2"/>
    <row r="598" s="252" customFormat="1" ht="9.75" customHeight="1" x14ac:dyDescent="0.2"/>
    <row r="599" s="252" customFormat="1" ht="9.75" customHeight="1" x14ac:dyDescent="0.2"/>
    <row r="600" s="252" customFormat="1" ht="9.75" customHeight="1" x14ac:dyDescent="0.2"/>
    <row r="601" s="252" customFormat="1" ht="9.75" customHeight="1" x14ac:dyDescent="0.2"/>
    <row r="602" s="252" customFormat="1" ht="9.75" customHeight="1" x14ac:dyDescent="0.2"/>
    <row r="603" s="252" customFormat="1" ht="9.75" customHeight="1" x14ac:dyDescent="0.2"/>
    <row r="604" s="252" customFormat="1" ht="9.75" customHeight="1" x14ac:dyDescent="0.2"/>
    <row r="605" s="252" customFormat="1" ht="9.75" customHeight="1" x14ac:dyDescent="0.2"/>
    <row r="606" s="252" customFormat="1" ht="9.75" customHeight="1" x14ac:dyDescent="0.2"/>
    <row r="607" s="252" customFormat="1" ht="9.75" customHeight="1" x14ac:dyDescent="0.2"/>
    <row r="608" s="252" customFormat="1" ht="9.75" customHeight="1" x14ac:dyDescent="0.2"/>
    <row r="609" s="252" customFormat="1" ht="9.75" customHeight="1" x14ac:dyDescent="0.2"/>
    <row r="610" s="252" customFormat="1" ht="9.75" customHeight="1" x14ac:dyDescent="0.2"/>
    <row r="611" s="252" customFormat="1" ht="9.75" customHeight="1" x14ac:dyDescent="0.2"/>
    <row r="612" s="252" customFormat="1" ht="9.75" customHeight="1" x14ac:dyDescent="0.2"/>
    <row r="613" s="252" customFormat="1" ht="9.75" customHeight="1" x14ac:dyDescent="0.2"/>
    <row r="614" s="252" customFormat="1" ht="9.75" customHeight="1" x14ac:dyDescent="0.2"/>
    <row r="615" s="252" customFormat="1" ht="9.75" customHeight="1" x14ac:dyDescent="0.2"/>
    <row r="616" s="252" customFormat="1" ht="9.75" customHeight="1" x14ac:dyDescent="0.2"/>
    <row r="617" s="252" customFormat="1" ht="9.75" customHeight="1" x14ac:dyDescent="0.2"/>
    <row r="618" s="252" customFormat="1" ht="9.75" customHeight="1" x14ac:dyDescent="0.2"/>
    <row r="619" s="252" customFormat="1" ht="9.75" customHeight="1" x14ac:dyDescent="0.2"/>
    <row r="620" s="252" customFormat="1" ht="9.75" customHeight="1" x14ac:dyDescent="0.2"/>
    <row r="621" s="252" customFormat="1" ht="9.75" customHeight="1" x14ac:dyDescent="0.2"/>
    <row r="622" s="252" customFormat="1" ht="9.75" customHeight="1" x14ac:dyDescent="0.2"/>
    <row r="623" s="252" customFormat="1" ht="9.75" customHeight="1" x14ac:dyDescent="0.2"/>
    <row r="624" s="252" customFormat="1" ht="9.75" customHeight="1" x14ac:dyDescent="0.2"/>
    <row r="625" s="252" customFormat="1" ht="9.75" customHeight="1" x14ac:dyDescent="0.2"/>
    <row r="626" s="252" customFormat="1" ht="9.75" customHeight="1" x14ac:dyDescent="0.2"/>
    <row r="627" s="252" customFormat="1" ht="9.75" customHeight="1" x14ac:dyDescent="0.2"/>
    <row r="628" s="252" customFormat="1" ht="9.75" customHeight="1" x14ac:dyDescent="0.2"/>
    <row r="629" s="252" customFormat="1" ht="9.75" customHeight="1" x14ac:dyDescent="0.2"/>
    <row r="630" s="252" customFormat="1" ht="9.75" customHeight="1" x14ac:dyDescent="0.2"/>
    <row r="631" s="252" customFormat="1" ht="9.75" customHeight="1" x14ac:dyDescent="0.2"/>
    <row r="632" s="252" customFormat="1" ht="9.75" customHeight="1" x14ac:dyDescent="0.2"/>
    <row r="633" s="252" customFormat="1" ht="9.75" customHeight="1" x14ac:dyDescent="0.2"/>
    <row r="634" s="252" customFormat="1" ht="9.75" customHeight="1" x14ac:dyDescent="0.2"/>
    <row r="635" s="252" customFormat="1" ht="9.75" customHeight="1" x14ac:dyDescent="0.2"/>
    <row r="636" s="252" customFormat="1" ht="9.75" customHeight="1" x14ac:dyDescent="0.2"/>
    <row r="637" s="252" customFormat="1" ht="9.75" customHeight="1" x14ac:dyDescent="0.2"/>
    <row r="638" s="252" customFormat="1" ht="9.75" customHeight="1" x14ac:dyDescent="0.2"/>
    <row r="639" s="252" customFormat="1" ht="9.75" customHeight="1" x14ac:dyDescent="0.2"/>
    <row r="640" s="252" customFormat="1" ht="9.75" customHeight="1" x14ac:dyDescent="0.2"/>
    <row r="641" s="252" customFormat="1" ht="9.75" customHeight="1" x14ac:dyDescent="0.2"/>
    <row r="642" s="252" customFormat="1" ht="9.75" customHeight="1" x14ac:dyDescent="0.2"/>
    <row r="643" s="252" customFormat="1" ht="9.75" customHeight="1" x14ac:dyDescent="0.2"/>
    <row r="644" s="252" customFormat="1" ht="9.75" customHeight="1" x14ac:dyDescent="0.2"/>
    <row r="645" s="252" customFormat="1" ht="9.75" customHeight="1" x14ac:dyDescent="0.2"/>
    <row r="646" s="252" customFormat="1" ht="9.75" customHeight="1" x14ac:dyDescent="0.2"/>
    <row r="647" s="252" customFormat="1" ht="9.75" customHeight="1" x14ac:dyDescent="0.2"/>
    <row r="648" s="252" customFormat="1" ht="9.75" customHeight="1" x14ac:dyDescent="0.2"/>
    <row r="649" s="252" customFormat="1" ht="9.75" customHeight="1" x14ac:dyDescent="0.2"/>
    <row r="650" s="252" customFormat="1" ht="9.75" customHeight="1" x14ac:dyDescent="0.2"/>
    <row r="651" s="252" customFormat="1" ht="9.75" customHeight="1" x14ac:dyDescent="0.2"/>
    <row r="652" s="252" customFormat="1" ht="9.75" customHeight="1" x14ac:dyDescent="0.2"/>
    <row r="653" s="252" customFormat="1" ht="9.75" customHeight="1" x14ac:dyDescent="0.2"/>
    <row r="654" s="252" customFormat="1" ht="9.75" customHeight="1" x14ac:dyDescent="0.2"/>
    <row r="655" s="252" customFormat="1" ht="9.75" customHeight="1" x14ac:dyDescent="0.2"/>
    <row r="656" s="252" customFormat="1" ht="9.75" customHeight="1" x14ac:dyDescent="0.2"/>
    <row r="657" s="252" customFormat="1" ht="9.75" customHeight="1" x14ac:dyDescent="0.2"/>
    <row r="658" s="252" customFormat="1" ht="9.75" customHeight="1" x14ac:dyDescent="0.2"/>
    <row r="659" s="252" customFormat="1" ht="9.75" customHeight="1" x14ac:dyDescent="0.2"/>
    <row r="660" s="252" customFormat="1" ht="9.75" customHeight="1" x14ac:dyDescent="0.2"/>
    <row r="661" s="252" customFormat="1" ht="9.75" customHeight="1" x14ac:dyDescent="0.2"/>
    <row r="662" s="252" customFormat="1" ht="9.75" customHeight="1" x14ac:dyDescent="0.2"/>
    <row r="663" s="252" customFormat="1" ht="9.75" customHeight="1" x14ac:dyDescent="0.2"/>
    <row r="664" s="252" customFormat="1" ht="9.75" customHeight="1" x14ac:dyDescent="0.2"/>
    <row r="665" s="252" customFormat="1" ht="9.75" customHeight="1" x14ac:dyDescent="0.2"/>
    <row r="666" s="252" customFormat="1" ht="9.75" customHeight="1" x14ac:dyDescent="0.2"/>
    <row r="667" s="252" customFormat="1" ht="9.75" customHeight="1" x14ac:dyDescent="0.2"/>
    <row r="668" s="252" customFormat="1" ht="9.75" customHeight="1" x14ac:dyDescent="0.2"/>
    <row r="669" s="252" customFormat="1" ht="9.75" customHeight="1" x14ac:dyDescent="0.2"/>
    <row r="670" s="252" customFormat="1" ht="9.75" customHeight="1" x14ac:dyDescent="0.2"/>
    <row r="671" s="252" customFormat="1" ht="9.75" customHeight="1" x14ac:dyDescent="0.2"/>
    <row r="672" s="252" customFormat="1" ht="9.75" customHeight="1" x14ac:dyDescent="0.2"/>
    <row r="673" s="252" customFormat="1" ht="9.75" customHeight="1" x14ac:dyDescent="0.2"/>
    <row r="674" s="252" customFormat="1" ht="9.75" customHeight="1" x14ac:dyDescent="0.2"/>
    <row r="675" s="252" customFormat="1" ht="9.75" customHeight="1" x14ac:dyDescent="0.2"/>
    <row r="676" s="252" customFormat="1" ht="9.75" customHeight="1" x14ac:dyDescent="0.2"/>
    <row r="677" s="252" customFormat="1" ht="9.75" customHeight="1" x14ac:dyDescent="0.2"/>
    <row r="678" s="252" customFormat="1" ht="9.75" customHeight="1" x14ac:dyDescent="0.2"/>
    <row r="679" s="252" customFormat="1" ht="9.75" customHeight="1" x14ac:dyDescent="0.2"/>
    <row r="680" s="252" customFormat="1" ht="9.75" customHeight="1" x14ac:dyDescent="0.2"/>
    <row r="681" s="252" customFormat="1" ht="9.75" customHeight="1" x14ac:dyDescent="0.2"/>
    <row r="682" s="252" customFormat="1" ht="9.75" customHeight="1" x14ac:dyDescent="0.2"/>
    <row r="683" s="252" customFormat="1" ht="9.75" customHeight="1" x14ac:dyDescent="0.2"/>
    <row r="684" s="252" customFormat="1" ht="9.75" customHeight="1" x14ac:dyDescent="0.2"/>
    <row r="685" s="252" customFormat="1" ht="9.75" customHeight="1" x14ac:dyDescent="0.2"/>
    <row r="686" s="252" customFormat="1" ht="9.75" customHeight="1" x14ac:dyDescent="0.2"/>
    <row r="687" s="252" customFormat="1" ht="9.75" customHeight="1" x14ac:dyDescent="0.2"/>
    <row r="688" s="252" customFormat="1" ht="9.75" customHeight="1" x14ac:dyDescent="0.2"/>
    <row r="689" s="252" customFormat="1" ht="9.75" customHeight="1" x14ac:dyDescent="0.2"/>
    <row r="690" s="252" customFormat="1" ht="9.75" customHeight="1" x14ac:dyDescent="0.2"/>
    <row r="691" s="252" customFormat="1" ht="9.75" customHeight="1" x14ac:dyDescent="0.2"/>
    <row r="692" s="252" customFormat="1" ht="9.75" customHeight="1" x14ac:dyDescent="0.2"/>
    <row r="693" s="252" customFormat="1" ht="9.75" customHeight="1" x14ac:dyDescent="0.2"/>
    <row r="694" s="252" customFormat="1" ht="9.75" customHeight="1" x14ac:dyDescent="0.2"/>
    <row r="695" s="252" customFormat="1" ht="9.75" customHeight="1" x14ac:dyDescent="0.2"/>
    <row r="696" s="252" customFormat="1" ht="9.75" customHeight="1" x14ac:dyDescent="0.2"/>
    <row r="697" s="252" customFormat="1" ht="9.75" customHeight="1" x14ac:dyDescent="0.2"/>
    <row r="698" s="252" customFormat="1" ht="9.75" customHeight="1" x14ac:dyDescent="0.2"/>
    <row r="699" s="252" customFormat="1" ht="9.75" customHeight="1" x14ac:dyDescent="0.2"/>
    <row r="700" s="252" customFormat="1" ht="9.75" customHeight="1" x14ac:dyDescent="0.2"/>
    <row r="701" s="252" customFormat="1" ht="9.75" customHeight="1" x14ac:dyDescent="0.2"/>
    <row r="702" s="252" customFormat="1" ht="9.75" customHeight="1" x14ac:dyDescent="0.2"/>
    <row r="703" s="252" customFormat="1" ht="9.75" customHeight="1" x14ac:dyDescent="0.2"/>
    <row r="704" s="252" customFormat="1" ht="9.75" customHeight="1" x14ac:dyDescent="0.2"/>
    <row r="705" s="252" customFormat="1" ht="9.75" customHeight="1" x14ac:dyDescent="0.2"/>
    <row r="706" s="252" customFormat="1" ht="9.75" customHeight="1" x14ac:dyDescent="0.2"/>
    <row r="707" s="252" customFormat="1" ht="9.75" customHeight="1" x14ac:dyDescent="0.2"/>
    <row r="708" s="252" customFormat="1" ht="9.75" customHeight="1" x14ac:dyDescent="0.2"/>
    <row r="709" s="252" customFormat="1" ht="9.75" customHeight="1" x14ac:dyDescent="0.2"/>
    <row r="710" s="252" customFormat="1" ht="9.75" customHeight="1" x14ac:dyDescent="0.2"/>
    <row r="711" s="252" customFormat="1" ht="9.75" customHeight="1" x14ac:dyDescent="0.2"/>
    <row r="712" s="252" customFormat="1" ht="9.75" customHeight="1" x14ac:dyDescent="0.2"/>
    <row r="713" s="252" customFormat="1" ht="9.75" customHeight="1" x14ac:dyDescent="0.2"/>
    <row r="714" s="252" customFormat="1" ht="9.75" customHeight="1" x14ac:dyDescent="0.2"/>
    <row r="715" s="252" customFormat="1" ht="9.75" customHeight="1" x14ac:dyDescent="0.2"/>
    <row r="716" s="252" customFormat="1" ht="9.75" customHeight="1" x14ac:dyDescent="0.2"/>
    <row r="717" s="252" customFormat="1" ht="9.75" customHeight="1" x14ac:dyDescent="0.2"/>
    <row r="718" s="252" customFormat="1" ht="9.75" customHeight="1" x14ac:dyDescent="0.2"/>
    <row r="719" s="252" customFormat="1" ht="9.75" customHeight="1" x14ac:dyDescent="0.2"/>
    <row r="720" s="252" customFormat="1" ht="9.75" customHeight="1" x14ac:dyDescent="0.2"/>
    <row r="721" s="252" customFormat="1" ht="9.75" customHeight="1" x14ac:dyDescent="0.2"/>
    <row r="722" s="252" customFormat="1" ht="9.75" customHeight="1" x14ac:dyDescent="0.2"/>
    <row r="723" s="252" customFormat="1" ht="9.75" customHeight="1" x14ac:dyDescent="0.2"/>
    <row r="724" s="252" customFormat="1" ht="9.75" customHeight="1" x14ac:dyDescent="0.2"/>
    <row r="725" s="252" customFormat="1" ht="9.75" customHeight="1" x14ac:dyDescent="0.2"/>
    <row r="726" s="252" customFormat="1" ht="9.75" customHeight="1" x14ac:dyDescent="0.2"/>
    <row r="727" s="252" customFormat="1" ht="9.75" customHeight="1" x14ac:dyDescent="0.2"/>
    <row r="728" s="252" customFormat="1" ht="9.75" customHeight="1" x14ac:dyDescent="0.2"/>
    <row r="729" s="252" customFormat="1" ht="9.75" customHeight="1" x14ac:dyDescent="0.2"/>
    <row r="730" s="252" customFormat="1" ht="9.75" customHeight="1" x14ac:dyDescent="0.2"/>
    <row r="731" s="252" customFormat="1" ht="9.75" customHeight="1" x14ac:dyDescent="0.2"/>
    <row r="732" s="252" customFormat="1" ht="9.75" customHeight="1" x14ac:dyDescent="0.2"/>
    <row r="733" s="252" customFormat="1" ht="9.75" customHeight="1" x14ac:dyDescent="0.2"/>
    <row r="734" s="252" customFormat="1" ht="9.75" customHeight="1" x14ac:dyDescent="0.2"/>
    <row r="735" s="252" customFormat="1" ht="9.75" customHeight="1" x14ac:dyDescent="0.2"/>
    <row r="736" s="252" customFormat="1" ht="9.75" customHeight="1" x14ac:dyDescent="0.2"/>
    <row r="737" s="252" customFormat="1" ht="9.75" customHeight="1" x14ac:dyDescent="0.2"/>
    <row r="738" s="252" customFormat="1" ht="9.75" customHeight="1" x14ac:dyDescent="0.2"/>
    <row r="739" s="252" customFormat="1" ht="9.75" customHeight="1" x14ac:dyDescent="0.2"/>
    <row r="740" s="252" customFormat="1" ht="9.75" customHeight="1" x14ac:dyDescent="0.2"/>
    <row r="741" s="252" customFormat="1" ht="9.75" customHeight="1" x14ac:dyDescent="0.2"/>
    <row r="742" s="252" customFormat="1" ht="9.75" customHeight="1" x14ac:dyDescent="0.2"/>
    <row r="743" s="252" customFormat="1" ht="9.75" customHeight="1" x14ac:dyDescent="0.2"/>
    <row r="744" s="252" customFormat="1" ht="9.75" customHeight="1" x14ac:dyDescent="0.2"/>
    <row r="745" s="252" customFormat="1" ht="9.75" customHeight="1" x14ac:dyDescent="0.2"/>
    <row r="746" s="252" customFormat="1" ht="9.75" customHeight="1" x14ac:dyDescent="0.2"/>
    <row r="747" s="252" customFormat="1" ht="9.75" customHeight="1" x14ac:dyDescent="0.2"/>
    <row r="748" s="252" customFormat="1" ht="9.75" customHeight="1" x14ac:dyDescent="0.2"/>
    <row r="749" s="252" customFormat="1" ht="9.75" customHeight="1" x14ac:dyDescent="0.2"/>
    <row r="750" s="252" customFormat="1" ht="9.75" customHeight="1" x14ac:dyDescent="0.2"/>
    <row r="751" s="252" customFormat="1" ht="9.75" customHeight="1" x14ac:dyDescent="0.2"/>
    <row r="752" s="252" customFormat="1" ht="9.75" customHeight="1" x14ac:dyDescent="0.2"/>
    <row r="753" s="252" customFormat="1" ht="9.75" customHeight="1" x14ac:dyDescent="0.2"/>
    <row r="754" s="252" customFormat="1" ht="9.75" customHeight="1" x14ac:dyDescent="0.2"/>
    <row r="755" s="252" customFormat="1" ht="9.75" customHeight="1" x14ac:dyDescent="0.2"/>
    <row r="756" s="252" customFormat="1" ht="9.75" customHeight="1" x14ac:dyDescent="0.2"/>
    <row r="757" s="252" customFormat="1" ht="9.75" customHeight="1" x14ac:dyDescent="0.2"/>
    <row r="758" s="252" customFormat="1" ht="9.75" customHeight="1" x14ac:dyDescent="0.2"/>
    <row r="759" s="252" customFormat="1" ht="9.75" customHeight="1" x14ac:dyDescent="0.2"/>
    <row r="760" s="252" customFormat="1" ht="9.75" customHeight="1" x14ac:dyDescent="0.2"/>
    <row r="761" s="252" customFormat="1" ht="9.75" customHeight="1" x14ac:dyDescent="0.2"/>
    <row r="762" s="252" customFormat="1" ht="9.75" customHeight="1" x14ac:dyDescent="0.2"/>
    <row r="763" s="252" customFormat="1" ht="9.75" customHeight="1" x14ac:dyDescent="0.2"/>
    <row r="764" s="252" customFormat="1" ht="9.75" customHeight="1" x14ac:dyDescent="0.2"/>
    <row r="765" s="252" customFormat="1" ht="9.75" customHeight="1" x14ac:dyDescent="0.2"/>
    <row r="766" s="252" customFormat="1" ht="9.75" customHeight="1" x14ac:dyDescent="0.2"/>
    <row r="767" s="252" customFormat="1" ht="9.75" customHeight="1" x14ac:dyDescent="0.2"/>
    <row r="768" s="252" customFormat="1" ht="9.75" customHeight="1" x14ac:dyDescent="0.2"/>
    <row r="769" s="252" customFormat="1" ht="9.75" customHeight="1" x14ac:dyDescent="0.2"/>
    <row r="770" s="252" customFormat="1" ht="9.75" customHeight="1" x14ac:dyDescent="0.2"/>
    <row r="771" s="252" customFormat="1" ht="9.75" customHeight="1" x14ac:dyDescent="0.2"/>
    <row r="772" s="252" customFormat="1" ht="9.75" customHeight="1" x14ac:dyDescent="0.2"/>
    <row r="773" s="252" customFormat="1" ht="9.75" customHeight="1" x14ac:dyDescent="0.2"/>
    <row r="774" s="252" customFormat="1" ht="9.75" customHeight="1" x14ac:dyDescent="0.2"/>
    <row r="775" s="252" customFormat="1" ht="9.75" customHeight="1" x14ac:dyDescent="0.2"/>
    <row r="776" s="252" customFormat="1" ht="9.75" customHeight="1" x14ac:dyDescent="0.2"/>
    <row r="777" s="252" customFormat="1" ht="9.75" customHeight="1" x14ac:dyDescent="0.2"/>
    <row r="778" s="252" customFormat="1" ht="9.75" customHeight="1" x14ac:dyDescent="0.2"/>
    <row r="779" s="252" customFormat="1" ht="9.75" customHeight="1" x14ac:dyDescent="0.2"/>
    <row r="780" s="252" customFormat="1" ht="9.75" customHeight="1" x14ac:dyDescent="0.2"/>
    <row r="781" s="252" customFormat="1" ht="9.75" customHeight="1" x14ac:dyDescent="0.2"/>
    <row r="782" s="252" customFormat="1" ht="9.75" customHeight="1" x14ac:dyDescent="0.2"/>
    <row r="783" s="252" customFormat="1" ht="9.75" customHeight="1" x14ac:dyDescent="0.2"/>
    <row r="784" s="252" customFormat="1" ht="9.75" customHeight="1" x14ac:dyDescent="0.2"/>
    <row r="785" s="252" customFormat="1" ht="9.75" customHeight="1" x14ac:dyDescent="0.2"/>
    <row r="786" s="252" customFormat="1" ht="9.75" customHeight="1" x14ac:dyDescent="0.2"/>
    <row r="787" s="252" customFormat="1" ht="9.75" customHeight="1" x14ac:dyDescent="0.2"/>
    <row r="788" s="252" customFormat="1" ht="9.75" customHeight="1" x14ac:dyDescent="0.2"/>
    <row r="789" s="252" customFormat="1" ht="9.75" customHeight="1" x14ac:dyDescent="0.2"/>
    <row r="790" s="252" customFormat="1" ht="9.75" customHeight="1" x14ac:dyDescent="0.2"/>
    <row r="791" s="252" customFormat="1" ht="9.75" customHeight="1" x14ac:dyDescent="0.2"/>
    <row r="792" s="252" customFormat="1" ht="9.75" customHeight="1" x14ac:dyDescent="0.2"/>
    <row r="793" s="252" customFormat="1" ht="9.75" customHeight="1" x14ac:dyDescent="0.2"/>
    <row r="794" s="252" customFormat="1" ht="9.75" customHeight="1" x14ac:dyDescent="0.2"/>
    <row r="795" s="252" customFormat="1" ht="9.75" customHeight="1" x14ac:dyDescent="0.2"/>
    <row r="796" s="252" customFormat="1" ht="9.75" customHeight="1" x14ac:dyDescent="0.2"/>
    <row r="797" s="252" customFormat="1" ht="9.75" customHeight="1" x14ac:dyDescent="0.2"/>
    <row r="798" s="252" customFormat="1" ht="9.75" customHeight="1" x14ac:dyDescent="0.2"/>
    <row r="799" s="252" customFormat="1" ht="9.75" customHeight="1" x14ac:dyDescent="0.2"/>
    <row r="800" s="252" customFormat="1" ht="9.75" customHeight="1" x14ac:dyDescent="0.2"/>
    <row r="801" s="252" customFormat="1" ht="9.75" customHeight="1" x14ac:dyDescent="0.2"/>
    <row r="802" s="252" customFormat="1" ht="9.75" customHeight="1" x14ac:dyDescent="0.2"/>
    <row r="803" s="252" customFormat="1" ht="9.75" customHeight="1" x14ac:dyDescent="0.2"/>
    <row r="804" s="252" customFormat="1" ht="9.75" customHeight="1" x14ac:dyDescent="0.2"/>
    <row r="805" s="252" customFormat="1" ht="9.75" customHeight="1" x14ac:dyDescent="0.2"/>
    <row r="806" s="252" customFormat="1" ht="9.75" customHeight="1" x14ac:dyDescent="0.2"/>
    <row r="807" s="252" customFormat="1" ht="9.75" customHeight="1" x14ac:dyDescent="0.2"/>
    <row r="808" s="252" customFormat="1" ht="9.75" customHeight="1" x14ac:dyDescent="0.2"/>
    <row r="809" s="252" customFormat="1" ht="9.75" customHeight="1" x14ac:dyDescent="0.2"/>
    <row r="810" s="252" customFormat="1" ht="9.75" customHeight="1" x14ac:dyDescent="0.2"/>
    <row r="811" s="252" customFormat="1" ht="9.75" customHeight="1" x14ac:dyDescent="0.2"/>
    <row r="812" s="252" customFormat="1" ht="9.75" customHeight="1" x14ac:dyDescent="0.2"/>
    <row r="813" s="252" customFormat="1" ht="9.75" customHeight="1" x14ac:dyDescent="0.2"/>
    <row r="814" s="252" customFormat="1" ht="9.75" customHeight="1" x14ac:dyDescent="0.2"/>
    <row r="815" s="252" customFormat="1" ht="9.75" customHeight="1" x14ac:dyDescent="0.2"/>
    <row r="816" s="252" customFormat="1" ht="9.75" customHeight="1" x14ac:dyDescent="0.2"/>
    <row r="817" s="252" customFormat="1" ht="9.75" customHeight="1" x14ac:dyDescent="0.2"/>
    <row r="818" s="252" customFormat="1" ht="9.75" customHeight="1" x14ac:dyDescent="0.2"/>
    <row r="819" s="252" customFormat="1" ht="9.75" customHeight="1" x14ac:dyDescent="0.2"/>
    <row r="820" s="252" customFormat="1" ht="9.75" customHeight="1" x14ac:dyDescent="0.2"/>
    <row r="821" s="252" customFormat="1" ht="9.75" customHeight="1" x14ac:dyDescent="0.2"/>
    <row r="822" s="252" customFormat="1" ht="9.75" customHeight="1" x14ac:dyDescent="0.2"/>
    <row r="823" s="252" customFormat="1" ht="9.75" customHeight="1" x14ac:dyDescent="0.2"/>
    <row r="824" s="252" customFormat="1" ht="9.75" customHeight="1" x14ac:dyDescent="0.2"/>
    <row r="825" s="252" customFormat="1" ht="9.75" customHeight="1" x14ac:dyDescent="0.2"/>
    <row r="826" s="252" customFormat="1" ht="9.75" customHeight="1" x14ac:dyDescent="0.2"/>
    <row r="827" s="252" customFormat="1" ht="9.75" customHeight="1" x14ac:dyDescent="0.2"/>
    <row r="828" s="252" customFormat="1" ht="9.75" customHeight="1" x14ac:dyDescent="0.2"/>
    <row r="829" s="252" customFormat="1" ht="9.75" customHeight="1" x14ac:dyDescent="0.2"/>
    <row r="830" s="252" customFormat="1" ht="9.75" customHeight="1" x14ac:dyDescent="0.2"/>
    <row r="831" s="252" customFormat="1" ht="9.75" customHeight="1" x14ac:dyDescent="0.2"/>
    <row r="832" s="252" customFormat="1" ht="9.75" customHeight="1" x14ac:dyDescent="0.2"/>
    <row r="833" s="252" customFormat="1" ht="9.75" customHeight="1" x14ac:dyDescent="0.2"/>
    <row r="834" s="252" customFormat="1" ht="9.75" customHeight="1" x14ac:dyDescent="0.2"/>
    <row r="835" s="252" customFormat="1" ht="9.75" customHeight="1" x14ac:dyDescent="0.2"/>
    <row r="836" s="252" customFormat="1" ht="9.75" customHeight="1" x14ac:dyDescent="0.2"/>
    <row r="837" s="252" customFormat="1" ht="9.75" customHeight="1" x14ac:dyDescent="0.2"/>
    <row r="838" s="252" customFormat="1" ht="9.75" customHeight="1" x14ac:dyDescent="0.2"/>
    <row r="839" s="252" customFormat="1" ht="9.75" customHeight="1" x14ac:dyDescent="0.2"/>
    <row r="840" s="252" customFormat="1" ht="9.75" customHeight="1" x14ac:dyDescent="0.2"/>
    <row r="841" s="252" customFormat="1" ht="9.75" customHeight="1" x14ac:dyDescent="0.2"/>
    <row r="842" s="252" customFormat="1" ht="9.75" customHeight="1" x14ac:dyDescent="0.2"/>
    <row r="843" s="252" customFormat="1" ht="9.75" customHeight="1" x14ac:dyDescent="0.2"/>
    <row r="844" s="252" customFormat="1" ht="9.75" customHeight="1" x14ac:dyDescent="0.2"/>
    <row r="845" s="252" customFormat="1" ht="9.75" customHeight="1" x14ac:dyDescent="0.2"/>
    <row r="846" s="252" customFormat="1" ht="9.75" customHeight="1" x14ac:dyDescent="0.2"/>
    <row r="847" s="252" customFormat="1" ht="9.75" customHeight="1" x14ac:dyDescent="0.2"/>
    <row r="848" s="252" customFormat="1" ht="9.75" customHeight="1" x14ac:dyDescent="0.2"/>
    <row r="849" s="252" customFormat="1" ht="9.75" customHeight="1" x14ac:dyDescent="0.2"/>
    <row r="850" s="252" customFormat="1" ht="9.75" customHeight="1" x14ac:dyDescent="0.2"/>
    <row r="851" s="252" customFormat="1" ht="9.75" customHeight="1" x14ac:dyDescent="0.2"/>
    <row r="852" s="252" customFormat="1" ht="9.75" customHeight="1" x14ac:dyDescent="0.2"/>
    <row r="853" s="252" customFormat="1" ht="9.75" customHeight="1" x14ac:dyDescent="0.2"/>
    <row r="854" s="252" customFormat="1" ht="9.75" customHeight="1" x14ac:dyDescent="0.2"/>
    <row r="855" s="252" customFormat="1" ht="9.75" customHeight="1" x14ac:dyDescent="0.2"/>
    <row r="856" s="252" customFormat="1" ht="9.75" customHeight="1" x14ac:dyDescent="0.2"/>
    <row r="857" s="252" customFormat="1" ht="9.75" customHeight="1" x14ac:dyDescent="0.2"/>
    <row r="858" s="252" customFormat="1" ht="9.75" customHeight="1" x14ac:dyDescent="0.2"/>
    <row r="859" s="252" customFormat="1" ht="9.75" customHeight="1" x14ac:dyDescent="0.2"/>
    <row r="860" s="252" customFormat="1" ht="9.75" customHeight="1" x14ac:dyDescent="0.2"/>
    <row r="861" s="252" customFormat="1" ht="9.75" customHeight="1" x14ac:dyDescent="0.2"/>
    <row r="862" s="252" customFormat="1" ht="9.75" customHeight="1" x14ac:dyDescent="0.2"/>
    <row r="863" s="252" customFormat="1" ht="9.75" customHeight="1" x14ac:dyDescent="0.2"/>
    <row r="864" s="252" customFormat="1" ht="9.75" customHeight="1" x14ac:dyDescent="0.2"/>
    <row r="865" s="252" customFormat="1" ht="9.75" customHeight="1" x14ac:dyDescent="0.2"/>
    <row r="866" s="252" customFormat="1" ht="9.75" customHeight="1" x14ac:dyDescent="0.2"/>
    <row r="867" s="252" customFormat="1" ht="9.75" customHeight="1" x14ac:dyDescent="0.2"/>
    <row r="868" s="252" customFormat="1" ht="9.75" customHeight="1" x14ac:dyDescent="0.2"/>
    <row r="869" s="252" customFormat="1" ht="9.75" customHeight="1" x14ac:dyDescent="0.2"/>
    <row r="870" s="252" customFormat="1" ht="9.75" customHeight="1" x14ac:dyDescent="0.2"/>
    <row r="871" s="252" customFormat="1" ht="9.75" customHeight="1" x14ac:dyDescent="0.2"/>
    <row r="872" s="252" customFormat="1" ht="9.75" customHeight="1" x14ac:dyDescent="0.2"/>
    <row r="873" s="252" customFormat="1" ht="9.75" customHeight="1" x14ac:dyDescent="0.2"/>
    <row r="874" s="252" customFormat="1" ht="9.75" customHeight="1" x14ac:dyDescent="0.2"/>
    <row r="875" s="252" customFormat="1" ht="9.75" customHeight="1" x14ac:dyDescent="0.2"/>
    <row r="876" s="252" customFormat="1" ht="9.75" customHeight="1" x14ac:dyDescent="0.2"/>
    <row r="877" s="252" customFormat="1" ht="9.75" customHeight="1" x14ac:dyDescent="0.2"/>
    <row r="878" s="252" customFormat="1" ht="9.75" customHeight="1" x14ac:dyDescent="0.2"/>
    <row r="879" s="252" customFormat="1" ht="9.75" customHeight="1" x14ac:dyDescent="0.2"/>
    <row r="880" s="252" customFormat="1" ht="9.75" customHeight="1" x14ac:dyDescent="0.2"/>
    <row r="881" s="252" customFormat="1" ht="9.75" customHeight="1" x14ac:dyDescent="0.2"/>
    <row r="882" s="252" customFormat="1" ht="9.75" customHeight="1" x14ac:dyDescent="0.2"/>
    <row r="883" s="252" customFormat="1" ht="9.75" customHeight="1" x14ac:dyDescent="0.2"/>
    <row r="884" s="252" customFormat="1" ht="9.75" customHeight="1" x14ac:dyDescent="0.2"/>
    <row r="885" s="252" customFormat="1" ht="9.75" customHeight="1" x14ac:dyDescent="0.2"/>
    <row r="886" s="252" customFormat="1" ht="9.75" customHeight="1" x14ac:dyDescent="0.2"/>
    <row r="887" s="252" customFormat="1" ht="9.75" customHeight="1" x14ac:dyDescent="0.2"/>
    <row r="888" s="252" customFormat="1" ht="9.75" customHeight="1" x14ac:dyDescent="0.2"/>
    <row r="889" s="252" customFormat="1" ht="9.75" customHeight="1" x14ac:dyDescent="0.2"/>
    <row r="890" s="252" customFormat="1" ht="9.75" customHeight="1" x14ac:dyDescent="0.2"/>
    <row r="891" s="252" customFormat="1" ht="9.75" customHeight="1" x14ac:dyDescent="0.2"/>
    <row r="892" s="252" customFormat="1" ht="9.75" customHeight="1" x14ac:dyDescent="0.2"/>
    <row r="893" s="252" customFormat="1" ht="9.75" customHeight="1" x14ac:dyDescent="0.2"/>
    <row r="894" s="252" customFormat="1" ht="9.75" customHeight="1" x14ac:dyDescent="0.2"/>
    <row r="895" s="252" customFormat="1" ht="9.75" customHeight="1" x14ac:dyDescent="0.2"/>
    <row r="896" s="252" customFormat="1" ht="9.75" customHeight="1" x14ac:dyDescent="0.2"/>
    <row r="897" s="252" customFormat="1" ht="9.75" customHeight="1" x14ac:dyDescent="0.2"/>
    <row r="898" s="252" customFormat="1" ht="9.75" customHeight="1" x14ac:dyDescent="0.2"/>
    <row r="899" s="252" customFormat="1" ht="9.75" customHeight="1" x14ac:dyDescent="0.2"/>
    <row r="900" s="252" customFormat="1" ht="9.75" customHeight="1" x14ac:dyDescent="0.2"/>
    <row r="901" s="252" customFormat="1" ht="9.75" customHeight="1" x14ac:dyDescent="0.2"/>
    <row r="902" s="252" customFormat="1" ht="9.75" customHeight="1" x14ac:dyDescent="0.2"/>
    <row r="903" s="252" customFormat="1" ht="9.75" customHeight="1" x14ac:dyDescent="0.2"/>
    <row r="904" s="252" customFormat="1" ht="9.75" customHeight="1" x14ac:dyDescent="0.2"/>
    <row r="905" s="252" customFormat="1" ht="9.75" customHeight="1" x14ac:dyDescent="0.2"/>
    <row r="906" s="252" customFormat="1" ht="9.75" customHeight="1" x14ac:dyDescent="0.2"/>
    <row r="907" s="252" customFormat="1" ht="9.75" customHeight="1" x14ac:dyDescent="0.2"/>
    <row r="908" s="252" customFormat="1" ht="9.75" customHeight="1" x14ac:dyDescent="0.2"/>
    <row r="909" s="252" customFormat="1" ht="9.75" customHeight="1" x14ac:dyDescent="0.2"/>
    <row r="910" s="252" customFormat="1" ht="9.75" customHeight="1" x14ac:dyDescent="0.2"/>
    <row r="911" s="252" customFormat="1" ht="9.75" customHeight="1" x14ac:dyDescent="0.2"/>
    <row r="912" s="252" customFormat="1" ht="9.75" customHeight="1" x14ac:dyDescent="0.2"/>
    <row r="913" s="252" customFormat="1" ht="9.75" customHeight="1" x14ac:dyDescent="0.2"/>
    <row r="914" s="252" customFormat="1" ht="9.75" customHeight="1" x14ac:dyDescent="0.2"/>
    <row r="915" s="252" customFormat="1" ht="9.75" customHeight="1" x14ac:dyDescent="0.2"/>
    <row r="916" s="252" customFormat="1" ht="9.75" customHeight="1" x14ac:dyDescent="0.2"/>
    <row r="917" s="252" customFormat="1" ht="9.75" customHeight="1" x14ac:dyDescent="0.2"/>
    <row r="918" s="252" customFormat="1" ht="9.75" customHeight="1" x14ac:dyDescent="0.2"/>
    <row r="919" s="252" customFormat="1" ht="9.75" customHeight="1" x14ac:dyDescent="0.2"/>
    <row r="920" s="252" customFormat="1" ht="9.75" customHeight="1" x14ac:dyDescent="0.2"/>
    <row r="921" s="252" customFormat="1" ht="9.75" customHeight="1" x14ac:dyDescent="0.2"/>
    <row r="922" s="252" customFormat="1" ht="9.75" customHeight="1" x14ac:dyDescent="0.2"/>
    <row r="923" s="252" customFormat="1" ht="9.75" customHeight="1" x14ac:dyDescent="0.2"/>
    <row r="924" s="252" customFormat="1" ht="9.75" customHeight="1" x14ac:dyDescent="0.2"/>
    <row r="925" s="252" customFormat="1" ht="9.75" customHeight="1" x14ac:dyDescent="0.2"/>
    <row r="926" s="252" customFormat="1" ht="9.75" customHeight="1" x14ac:dyDescent="0.2"/>
    <row r="927" s="252" customFormat="1" ht="9.75" customHeight="1" x14ac:dyDescent="0.2"/>
    <row r="928" s="252" customFormat="1" ht="9.75" customHeight="1" x14ac:dyDescent="0.2"/>
    <row r="929" s="252" customFormat="1" ht="9.75" customHeight="1" x14ac:dyDescent="0.2"/>
    <row r="930" s="252" customFormat="1" ht="9.75" customHeight="1" x14ac:dyDescent="0.2"/>
    <row r="931" s="252" customFormat="1" ht="9.75" customHeight="1" x14ac:dyDescent="0.2"/>
    <row r="932" s="252" customFormat="1" ht="9.75" customHeight="1" x14ac:dyDescent="0.2"/>
    <row r="933" s="252" customFormat="1" ht="9.75" customHeight="1" x14ac:dyDescent="0.2"/>
    <row r="934" s="252" customFormat="1" ht="9.75" customHeight="1" x14ac:dyDescent="0.2"/>
    <row r="935" s="252" customFormat="1" ht="9.75" customHeight="1" x14ac:dyDescent="0.2"/>
    <row r="936" s="252" customFormat="1" ht="9.75" customHeight="1" x14ac:dyDescent="0.2"/>
    <row r="937" s="252" customFormat="1" ht="9.75" customHeight="1" x14ac:dyDescent="0.2"/>
    <row r="938" s="252" customFormat="1" ht="9.75" customHeight="1" x14ac:dyDescent="0.2"/>
    <row r="939" s="252" customFormat="1" ht="9.75" customHeight="1" x14ac:dyDescent="0.2"/>
    <row r="940" s="252" customFormat="1" ht="9.75" customHeight="1" x14ac:dyDescent="0.2"/>
    <row r="941" s="252" customFormat="1" ht="9.75" customHeight="1" x14ac:dyDescent="0.2"/>
    <row r="942" s="252" customFormat="1" ht="9.75" customHeight="1" x14ac:dyDescent="0.2"/>
    <row r="943" s="252" customFormat="1" ht="9.75" customHeight="1" x14ac:dyDescent="0.2"/>
    <row r="944" s="252" customFormat="1" ht="9.75" customHeight="1" x14ac:dyDescent="0.2"/>
    <row r="945" s="252" customFormat="1" ht="9.75" customHeight="1" x14ac:dyDescent="0.2"/>
    <row r="946" s="252" customFormat="1" ht="9.75" customHeight="1" x14ac:dyDescent="0.2"/>
    <row r="947" s="252" customFormat="1" ht="9.75" customHeight="1" x14ac:dyDescent="0.2"/>
    <row r="948" s="252" customFormat="1" ht="9.75" customHeight="1" x14ac:dyDescent="0.2"/>
    <row r="949" s="252" customFormat="1" ht="9.75" customHeight="1" x14ac:dyDescent="0.2"/>
    <row r="950" s="252" customFormat="1" ht="9.75" customHeight="1" x14ac:dyDescent="0.2"/>
    <row r="951" s="252" customFormat="1" ht="9.75" customHeight="1" x14ac:dyDescent="0.2"/>
    <row r="952" s="252" customFormat="1" ht="9.75" customHeight="1" x14ac:dyDescent="0.2"/>
    <row r="953" s="252" customFormat="1" ht="9.75" customHeight="1" x14ac:dyDescent="0.2"/>
    <row r="954" s="252" customFormat="1" ht="9.75" customHeight="1" x14ac:dyDescent="0.2"/>
    <row r="955" s="252" customFormat="1" ht="9.75" customHeight="1" x14ac:dyDescent="0.2"/>
    <row r="956" s="252" customFormat="1" ht="9.75" customHeight="1" x14ac:dyDescent="0.2"/>
    <row r="957" s="252" customFormat="1" ht="9.75" customHeight="1" x14ac:dyDescent="0.2"/>
    <row r="958" s="252" customFormat="1" ht="9.75" customHeight="1" x14ac:dyDescent="0.2"/>
    <row r="959" s="252" customFormat="1" ht="9.75" customHeight="1" x14ac:dyDescent="0.2"/>
    <row r="960" s="252" customFormat="1" ht="9.75" customHeight="1" x14ac:dyDescent="0.2"/>
    <row r="961" s="252" customFormat="1" ht="9.75" customHeight="1" x14ac:dyDescent="0.2"/>
    <row r="962" s="252" customFormat="1" ht="9.75" customHeight="1" x14ac:dyDescent="0.2"/>
    <row r="963" s="252" customFormat="1" ht="9.75" customHeight="1" x14ac:dyDescent="0.2"/>
    <row r="964" s="252" customFormat="1" ht="9.75" customHeight="1" x14ac:dyDescent="0.2"/>
    <row r="965" s="252" customFormat="1" ht="9.75" customHeight="1" x14ac:dyDescent="0.2"/>
    <row r="966" s="252" customFormat="1" ht="9.75" customHeight="1" x14ac:dyDescent="0.2"/>
    <row r="967" s="252" customFormat="1" ht="9.75" customHeight="1" x14ac:dyDescent="0.2"/>
    <row r="968" s="252" customFormat="1" ht="9.75" customHeight="1" x14ac:dyDescent="0.2"/>
    <row r="969" s="252" customFormat="1" ht="9.75" customHeight="1" x14ac:dyDescent="0.2"/>
    <row r="970" s="252" customFormat="1" ht="9.75" customHeight="1" x14ac:dyDescent="0.2"/>
    <row r="971" s="252" customFormat="1" ht="9.75" customHeight="1" x14ac:dyDescent="0.2"/>
    <row r="972" s="252" customFormat="1" ht="9.75" customHeight="1" x14ac:dyDescent="0.2"/>
    <row r="973" s="252" customFormat="1" ht="9.75" customHeight="1" x14ac:dyDescent="0.2"/>
    <row r="974" s="252" customFormat="1" ht="9.75" customHeight="1" x14ac:dyDescent="0.2"/>
    <row r="975" s="252" customFormat="1" ht="9.75" customHeight="1" x14ac:dyDescent="0.2"/>
    <row r="976" s="252" customFormat="1" ht="9.75" customHeight="1" x14ac:dyDescent="0.2"/>
    <row r="977" s="252" customFormat="1" ht="9.75" customHeight="1" x14ac:dyDescent="0.2"/>
    <row r="978" s="252" customFormat="1" ht="9.75" customHeight="1" x14ac:dyDescent="0.2"/>
    <row r="979" s="252" customFormat="1" ht="9.75" customHeight="1" x14ac:dyDescent="0.2"/>
    <row r="980" s="252" customFormat="1" ht="9.75" customHeight="1" x14ac:dyDescent="0.2"/>
    <row r="981" s="252" customFormat="1" ht="9.75" customHeight="1" x14ac:dyDescent="0.2"/>
    <row r="982" s="252" customFormat="1" ht="9.75" customHeight="1" x14ac:dyDescent="0.2"/>
    <row r="983" s="252" customFormat="1" ht="9.75" customHeight="1" x14ac:dyDescent="0.2"/>
    <row r="984" s="252" customFormat="1" ht="9.75" customHeight="1" x14ac:dyDescent="0.2"/>
    <row r="985" s="252" customFormat="1" ht="9.75" customHeight="1" x14ac:dyDescent="0.2"/>
    <row r="986" s="252" customFormat="1" ht="9.75" customHeight="1" x14ac:dyDescent="0.2"/>
    <row r="987" s="252" customFormat="1" ht="9.75" customHeight="1" x14ac:dyDescent="0.2"/>
    <row r="988" s="252" customFormat="1" ht="9.75" customHeight="1" x14ac:dyDescent="0.2"/>
    <row r="989" s="252" customFormat="1" ht="9.75" customHeight="1" x14ac:dyDescent="0.2"/>
    <row r="990" s="252" customFormat="1" ht="9.75" customHeight="1" x14ac:dyDescent="0.2"/>
    <row r="991" s="252" customFormat="1" ht="9.75" customHeight="1" x14ac:dyDescent="0.2"/>
    <row r="992" s="252" customFormat="1" ht="9.75" customHeight="1" x14ac:dyDescent="0.2"/>
    <row r="993" s="252" customFormat="1" ht="9.75" customHeight="1" x14ac:dyDescent="0.2"/>
    <row r="994" s="252" customFormat="1" ht="9.75" customHeight="1" x14ac:dyDescent="0.2"/>
    <row r="995" s="252" customFormat="1" ht="9.75" customHeight="1" x14ac:dyDescent="0.2"/>
    <row r="996" s="252" customFormat="1" ht="9.75" customHeight="1" x14ac:dyDescent="0.2"/>
    <row r="997" s="252" customFormat="1" ht="9.75" customHeight="1" x14ac:dyDescent="0.2"/>
    <row r="998" s="252" customFormat="1" ht="9.75" customHeight="1" x14ac:dyDescent="0.2"/>
    <row r="999" s="252" customFormat="1" ht="9.75" customHeight="1" x14ac:dyDescent="0.2"/>
    <row r="1000" s="252" customFormat="1" ht="9.75" customHeight="1" x14ac:dyDescent="0.2"/>
    <row r="1001" s="252" customFormat="1" ht="9.75" customHeight="1" x14ac:dyDescent="0.2"/>
    <row r="1002" s="252" customFormat="1" ht="9.75" customHeight="1" x14ac:dyDescent="0.2"/>
    <row r="1003" s="252" customFormat="1" ht="9.75" customHeight="1" x14ac:dyDescent="0.2"/>
    <row r="1004" s="252" customFormat="1" ht="9.75" customHeight="1" x14ac:dyDescent="0.2"/>
    <row r="1005" s="252" customFormat="1" ht="9.75" customHeight="1" x14ac:dyDescent="0.2"/>
    <row r="1006" s="252" customFormat="1" ht="9.75" customHeight="1" x14ac:dyDescent="0.2"/>
    <row r="1007" s="252" customFormat="1" ht="9.75" customHeight="1" x14ac:dyDescent="0.2"/>
    <row r="1008" s="252" customFormat="1" ht="9.75" customHeight="1" x14ac:dyDescent="0.2"/>
    <row r="1009" s="252" customFormat="1" ht="9.75" customHeight="1" x14ac:dyDescent="0.2"/>
    <row r="1010" s="252" customFormat="1" ht="9.75" customHeight="1" x14ac:dyDescent="0.2"/>
    <row r="1011" s="252" customFormat="1" ht="9.75" customHeight="1" x14ac:dyDescent="0.2"/>
    <row r="1012" s="252" customFormat="1" ht="9.75" customHeight="1" x14ac:dyDescent="0.2"/>
    <row r="1013" s="252" customFormat="1" ht="9.75" customHeight="1" x14ac:dyDescent="0.2"/>
    <row r="1014" s="252" customFormat="1" ht="9.75" customHeight="1" x14ac:dyDescent="0.2"/>
    <row r="1015" s="252" customFormat="1" ht="9.75" customHeight="1" x14ac:dyDescent="0.2"/>
    <row r="1016" s="252" customFormat="1" ht="9.75" customHeight="1" x14ac:dyDescent="0.2"/>
    <row r="1017" s="252" customFormat="1" ht="9.75" customHeight="1" x14ac:dyDescent="0.2"/>
    <row r="1018" s="252" customFormat="1" ht="9.75" customHeight="1" x14ac:dyDescent="0.2"/>
    <row r="1019" s="252" customFormat="1" ht="9.75" customHeight="1" x14ac:dyDescent="0.2"/>
    <row r="1020" s="252" customFormat="1" ht="9.75" customHeight="1" x14ac:dyDescent="0.2"/>
    <row r="1021" s="252" customFormat="1" ht="9.75" customHeight="1" x14ac:dyDescent="0.2"/>
    <row r="1022" s="252" customFormat="1" ht="9.75" customHeight="1" x14ac:dyDescent="0.2"/>
    <row r="1023" s="252" customFormat="1" ht="9.75" customHeight="1" x14ac:dyDescent="0.2"/>
    <row r="1024" s="252" customFormat="1" ht="9.75" customHeight="1" x14ac:dyDescent="0.2"/>
    <row r="1025" s="252" customFormat="1" ht="9.75" customHeight="1" x14ac:dyDescent="0.2"/>
    <row r="1026" s="252" customFormat="1" ht="9.75" customHeight="1" x14ac:dyDescent="0.2"/>
    <row r="1027" s="252" customFormat="1" ht="9.75" customHeight="1" x14ac:dyDescent="0.2"/>
    <row r="1028" s="252" customFormat="1" ht="9.75" customHeight="1" x14ac:dyDescent="0.2"/>
    <row r="1029" s="252" customFormat="1" ht="9.75" customHeight="1" x14ac:dyDescent="0.2"/>
    <row r="1030" s="252" customFormat="1" ht="9.75" customHeight="1" x14ac:dyDescent="0.2"/>
    <row r="1031" s="252" customFormat="1" ht="9.75" customHeight="1" x14ac:dyDescent="0.2"/>
    <row r="1032" s="252" customFormat="1" ht="9.75" customHeight="1" x14ac:dyDescent="0.2"/>
    <row r="1033" s="252" customFormat="1" ht="9.75" customHeight="1" x14ac:dyDescent="0.2"/>
    <row r="1034" s="252" customFormat="1" ht="9.75" customHeight="1" x14ac:dyDescent="0.2"/>
    <row r="1035" s="252" customFormat="1" ht="9.75" customHeight="1" x14ac:dyDescent="0.2"/>
    <row r="1036" s="252" customFormat="1" ht="9.75" customHeight="1" x14ac:dyDescent="0.2"/>
    <row r="1037" s="252" customFormat="1" ht="9.75" customHeight="1" x14ac:dyDescent="0.2"/>
    <row r="1038" s="252" customFormat="1" ht="9.75" customHeight="1" x14ac:dyDescent="0.2"/>
    <row r="1039" s="252" customFormat="1" ht="9.75" customHeight="1" x14ac:dyDescent="0.2"/>
    <row r="1040" s="252" customFormat="1" ht="9.75" customHeight="1" x14ac:dyDescent="0.2"/>
    <row r="1041" s="252" customFormat="1" ht="9.75" customHeight="1" x14ac:dyDescent="0.2"/>
    <row r="1042" s="252" customFormat="1" ht="9.75" customHeight="1" x14ac:dyDescent="0.2"/>
    <row r="1043" s="252" customFormat="1" ht="9.75" customHeight="1" x14ac:dyDescent="0.2"/>
    <row r="1044" s="252" customFormat="1" ht="9.75" customHeight="1" x14ac:dyDescent="0.2"/>
    <row r="1045" s="252" customFormat="1" ht="9.75" customHeight="1" x14ac:dyDescent="0.2"/>
    <row r="1046" s="252" customFormat="1" ht="9.75" customHeight="1" x14ac:dyDescent="0.2"/>
    <row r="1047" s="252" customFormat="1" ht="9.75" customHeight="1" x14ac:dyDescent="0.2"/>
    <row r="1048" s="252" customFormat="1" ht="9.75" customHeight="1" x14ac:dyDescent="0.2"/>
    <row r="1049" s="252" customFormat="1" ht="9.75" customHeight="1" x14ac:dyDescent="0.2"/>
    <row r="1050" s="252" customFormat="1" ht="9.75" customHeight="1" x14ac:dyDescent="0.2"/>
    <row r="1051" s="252" customFormat="1" ht="9.75" customHeight="1" x14ac:dyDescent="0.2"/>
    <row r="1052" s="252" customFormat="1" ht="9.75" customHeight="1" x14ac:dyDescent="0.2"/>
    <row r="1053" s="252" customFormat="1" ht="9.75" customHeight="1" x14ac:dyDescent="0.2"/>
    <row r="1054" s="252" customFormat="1" ht="9.75" customHeight="1" x14ac:dyDescent="0.2"/>
    <row r="1055" s="252" customFormat="1" ht="9.75" customHeight="1" x14ac:dyDescent="0.2"/>
    <row r="1056" s="252" customFormat="1" ht="9.75" customHeight="1" x14ac:dyDescent="0.2"/>
    <row r="1057" s="252" customFormat="1" ht="9.75" customHeight="1" x14ac:dyDescent="0.2"/>
    <row r="1058" s="252" customFormat="1" ht="9.75" customHeight="1" x14ac:dyDescent="0.2"/>
    <row r="1059" s="252" customFormat="1" ht="9.75" customHeight="1" x14ac:dyDescent="0.2"/>
    <row r="1060" s="252" customFormat="1" ht="9.75" customHeight="1" x14ac:dyDescent="0.2"/>
    <row r="1061" s="252" customFormat="1" ht="9.75" customHeight="1" x14ac:dyDescent="0.2"/>
    <row r="1062" s="252" customFormat="1" ht="9.75" customHeight="1" x14ac:dyDescent="0.2"/>
    <row r="1063" s="252" customFormat="1" ht="9.75" customHeight="1" x14ac:dyDescent="0.2"/>
    <row r="1064" s="252" customFormat="1" ht="9.75" customHeight="1" x14ac:dyDescent="0.2"/>
    <row r="1065" s="252" customFormat="1" ht="9.75" customHeight="1" x14ac:dyDescent="0.2"/>
    <row r="1066" s="252" customFormat="1" ht="9.75" customHeight="1" x14ac:dyDescent="0.2"/>
    <row r="1067" s="252" customFormat="1" ht="9.75" customHeight="1" x14ac:dyDescent="0.2"/>
    <row r="1068" s="252" customFormat="1" ht="9.75" customHeight="1" x14ac:dyDescent="0.2"/>
    <row r="1069" s="252" customFormat="1" ht="9.75" customHeight="1" x14ac:dyDescent="0.2"/>
    <row r="1070" s="252" customFormat="1" ht="9.75" customHeight="1" x14ac:dyDescent="0.2"/>
    <row r="1071" s="252" customFormat="1" ht="9.75" customHeight="1" x14ac:dyDescent="0.2"/>
    <row r="1072" s="252" customFormat="1" ht="9.75" customHeight="1" x14ac:dyDescent="0.2"/>
    <row r="1073" s="252" customFormat="1" ht="9.75" customHeight="1" x14ac:dyDescent="0.2"/>
    <row r="1074" s="252" customFormat="1" ht="9.75" customHeight="1" x14ac:dyDescent="0.2"/>
    <row r="1075" s="252" customFormat="1" ht="9.75" customHeight="1" x14ac:dyDescent="0.2"/>
    <row r="1076" s="252" customFormat="1" ht="9.75" customHeight="1" x14ac:dyDescent="0.2"/>
    <row r="1077" s="252" customFormat="1" ht="9.75" customHeight="1" x14ac:dyDescent="0.2"/>
    <row r="1078" s="252" customFormat="1" ht="9.75" customHeight="1" x14ac:dyDescent="0.2"/>
    <row r="1079" s="252" customFormat="1" ht="9.75" customHeight="1" x14ac:dyDescent="0.2"/>
    <row r="1080" s="252" customFormat="1" ht="9.75" customHeight="1" x14ac:dyDescent="0.2"/>
    <row r="1081" s="252" customFormat="1" ht="9.75" customHeight="1" x14ac:dyDescent="0.2"/>
    <row r="1082" s="252" customFormat="1" ht="9.75" customHeight="1" x14ac:dyDescent="0.2"/>
    <row r="1083" s="252" customFormat="1" ht="9.75" customHeight="1" x14ac:dyDescent="0.2"/>
    <row r="1084" s="252" customFormat="1" ht="9.75" customHeight="1" x14ac:dyDescent="0.2"/>
    <row r="1085" s="252" customFormat="1" ht="9.75" customHeight="1" x14ac:dyDescent="0.2"/>
    <row r="1086" s="252" customFormat="1" ht="9.75" customHeight="1" x14ac:dyDescent="0.2"/>
    <row r="1087" s="252" customFormat="1" ht="9.75" customHeight="1" x14ac:dyDescent="0.2"/>
    <row r="1088" s="252" customFormat="1" ht="9.75" customHeight="1" x14ac:dyDescent="0.2"/>
    <row r="1089" s="252" customFormat="1" ht="9.75" customHeight="1" x14ac:dyDescent="0.2"/>
    <row r="1090" s="252" customFormat="1" ht="9.75" customHeight="1" x14ac:dyDescent="0.2"/>
    <row r="1091" s="252" customFormat="1" ht="9.75" customHeight="1" x14ac:dyDescent="0.2"/>
    <row r="1092" s="252" customFormat="1" ht="9.75" customHeight="1" x14ac:dyDescent="0.2"/>
    <row r="1093" s="252" customFormat="1" ht="9.75" customHeight="1" x14ac:dyDescent="0.2"/>
    <row r="1094" s="252" customFormat="1" ht="9.75" customHeight="1" x14ac:dyDescent="0.2"/>
    <row r="1095" s="252" customFormat="1" ht="9.75" customHeight="1" x14ac:dyDescent="0.2"/>
    <row r="1096" s="252" customFormat="1" ht="9.75" customHeight="1" x14ac:dyDescent="0.2"/>
    <row r="1097" s="252" customFormat="1" ht="9.75" customHeight="1" x14ac:dyDescent="0.2"/>
    <row r="1098" s="252" customFormat="1" ht="9.75" customHeight="1" x14ac:dyDescent="0.2"/>
    <row r="1099" s="252" customFormat="1" ht="9.75" customHeight="1" x14ac:dyDescent="0.2"/>
    <row r="1100" s="252" customFormat="1" ht="9.75" customHeight="1" x14ac:dyDescent="0.2"/>
    <row r="1101" s="252" customFormat="1" ht="9.75" customHeight="1" x14ac:dyDescent="0.2"/>
    <row r="1102" s="252" customFormat="1" ht="9.75" customHeight="1" x14ac:dyDescent="0.2"/>
    <row r="1103" s="252" customFormat="1" ht="9.75" customHeight="1" x14ac:dyDescent="0.2"/>
    <row r="1104" s="252" customFormat="1" ht="9.75" customHeight="1" x14ac:dyDescent="0.2"/>
    <row r="1105" s="252" customFormat="1" ht="9.75" customHeight="1" x14ac:dyDescent="0.2"/>
    <row r="1106" s="252" customFormat="1" ht="9.75" customHeight="1" x14ac:dyDescent="0.2"/>
    <row r="1107" s="252" customFormat="1" ht="9.75" customHeight="1" x14ac:dyDescent="0.2"/>
    <row r="1108" s="252" customFormat="1" ht="9.75" customHeight="1" x14ac:dyDescent="0.2"/>
    <row r="1109" s="252" customFormat="1" ht="9.75" customHeight="1" x14ac:dyDescent="0.2"/>
    <row r="1110" s="252" customFormat="1" ht="9.75" customHeight="1" x14ac:dyDescent="0.2"/>
    <row r="1111" s="252" customFormat="1" ht="9.75" customHeight="1" x14ac:dyDescent="0.2"/>
    <row r="1112" s="252" customFormat="1" ht="9.75" customHeight="1" x14ac:dyDescent="0.2"/>
    <row r="1113" s="252" customFormat="1" ht="9.75" customHeight="1" x14ac:dyDescent="0.2"/>
    <row r="1114" s="252" customFormat="1" ht="9.75" customHeight="1" x14ac:dyDescent="0.2"/>
    <row r="1115" s="252" customFormat="1" ht="9.75" customHeight="1" x14ac:dyDescent="0.2"/>
    <row r="1116" s="252" customFormat="1" ht="9.75" customHeight="1" x14ac:dyDescent="0.2"/>
    <row r="1117" s="252" customFormat="1" ht="9.75" customHeight="1" x14ac:dyDescent="0.2"/>
    <row r="1118" s="252" customFormat="1" ht="9.75" customHeight="1" x14ac:dyDescent="0.2"/>
    <row r="1119" s="252" customFormat="1" ht="9.75" customHeight="1" x14ac:dyDescent="0.2"/>
    <row r="1120" s="252" customFormat="1" ht="9.75" customHeight="1" x14ac:dyDescent="0.2"/>
    <row r="1121" s="252" customFormat="1" ht="9.75" customHeight="1" x14ac:dyDescent="0.2"/>
    <row r="1122" s="252" customFormat="1" ht="9.75" customHeight="1" x14ac:dyDescent="0.2"/>
    <row r="1123" s="252" customFormat="1" ht="9.75" customHeight="1" x14ac:dyDescent="0.2"/>
    <row r="1124" s="252" customFormat="1" ht="9.75" customHeight="1" x14ac:dyDescent="0.2"/>
    <row r="1125" s="252" customFormat="1" ht="9.75" customHeight="1" x14ac:dyDescent="0.2"/>
    <row r="1126" s="252" customFormat="1" ht="9.75" customHeight="1" x14ac:dyDescent="0.2"/>
    <row r="1127" s="252" customFormat="1" ht="9.75" customHeight="1" x14ac:dyDescent="0.2"/>
    <row r="1128" s="252" customFormat="1" ht="9.75" customHeight="1" x14ac:dyDescent="0.2"/>
    <row r="1129" s="252" customFormat="1" ht="9.75" customHeight="1" x14ac:dyDescent="0.2"/>
    <row r="1130" s="252" customFormat="1" ht="9.75" customHeight="1" x14ac:dyDescent="0.2"/>
    <row r="1131" s="252" customFormat="1" ht="9.75" customHeight="1" x14ac:dyDescent="0.2"/>
    <row r="1132" s="252" customFormat="1" ht="9.75" customHeight="1" x14ac:dyDescent="0.2"/>
    <row r="1133" s="252" customFormat="1" ht="9.75" customHeight="1" x14ac:dyDescent="0.2"/>
    <row r="1134" s="252" customFormat="1" ht="9.75" customHeight="1" x14ac:dyDescent="0.2"/>
    <row r="1135" s="252" customFormat="1" ht="9.75" customHeight="1" x14ac:dyDescent="0.2"/>
    <row r="1136" s="252" customFormat="1" ht="9.75" customHeight="1" x14ac:dyDescent="0.2"/>
    <row r="1137" s="252" customFormat="1" ht="9.75" customHeight="1" x14ac:dyDescent="0.2"/>
    <row r="1138" s="252" customFormat="1" ht="9.75" customHeight="1" x14ac:dyDescent="0.2"/>
    <row r="1139" s="252" customFormat="1" ht="9.75" customHeight="1" x14ac:dyDescent="0.2"/>
    <row r="1140" s="252" customFormat="1" ht="9.75" customHeight="1" x14ac:dyDescent="0.2"/>
    <row r="1141" s="252" customFormat="1" ht="9.75" customHeight="1" x14ac:dyDescent="0.2"/>
    <row r="1142" s="252" customFormat="1" ht="9.75" customHeight="1" x14ac:dyDescent="0.2"/>
    <row r="1143" s="252" customFormat="1" ht="9.75" customHeight="1" x14ac:dyDescent="0.2"/>
    <row r="1144" s="252" customFormat="1" ht="9.75" customHeight="1" x14ac:dyDescent="0.2"/>
    <row r="1145" s="252" customFormat="1" ht="9.75" customHeight="1" x14ac:dyDescent="0.2"/>
    <row r="1146" s="252" customFormat="1" ht="9.75" customHeight="1" x14ac:dyDescent="0.2"/>
    <row r="1147" s="252" customFormat="1" ht="9.75" customHeight="1" x14ac:dyDescent="0.2"/>
    <row r="1148" s="252" customFormat="1" ht="9.75" customHeight="1" x14ac:dyDescent="0.2"/>
    <row r="1149" s="252" customFormat="1" ht="9.75" customHeight="1" x14ac:dyDescent="0.2"/>
    <row r="1150" s="252" customFormat="1" ht="9.75" customHeight="1" x14ac:dyDescent="0.2"/>
    <row r="1151" s="252" customFormat="1" ht="9.75" customHeight="1" x14ac:dyDescent="0.2"/>
    <row r="1152" s="252" customFormat="1" ht="9.75" customHeight="1" x14ac:dyDescent="0.2"/>
    <row r="1153" s="252" customFormat="1" ht="9.75" customHeight="1" x14ac:dyDescent="0.2"/>
    <row r="1154" s="252" customFormat="1" ht="9.75" customHeight="1" x14ac:dyDescent="0.2"/>
    <row r="1155" s="252" customFormat="1" ht="9.75" customHeight="1" x14ac:dyDescent="0.2"/>
    <row r="1156" s="252" customFormat="1" ht="9.75" customHeight="1" x14ac:dyDescent="0.2"/>
    <row r="1157" s="252" customFormat="1" ht="9.75" customHeight="1" x14ac:dyDescent="0.2"/>
    <row r="1158" s="252" customFormat="1" ht="9.75" customHeight="1" x14ac:dyDescent="0.2"/>
    <row r="1159" s="252" customFormat="1" ht="9.75" customHeight="1" x14ac:dyDescent="0.2"/>
    <row r="1160" s="252" customFormat="1" ht="9.75" customHeight="1" x14ac:dyDescent="0.2"/>
    <row r="1161" s="252" customFormat="1" ht="9.75" customHeight="1" x14ac:dyDescent="0.2"/>
    <row r="1162" s="252" customFormat="1" ht="9.75" customHeight="1" x14ac:dyDescent="0.2"/>
    <row r="1163" s="252" customFormat="1" ht="9.75" customHeight="1" x14ac:dyDescent="0.2"/>
    <row r="1164" s="252" customFormat="1" ht="9.75" customHeight="1" x14ac:dyDescent="0.2"/>
    <row r="1165" s="252" customFormat="1" ht="9.75" customHeight="1" x14ac:dyDescent="0.2"/>
    <row r="1166" s="252" customFormat="1" ht="9.75" customHeight="1" x14ac:dyDescent="0.2"/>
    <row r="1167" s="252" customFormat="1" ht="9.75" customHeight="1" x14ac:dyDescent="0.2"/>
    <row r="1168" s="252" customFormat="1" ht="9.75" customHeight="1" x14ac:dyDescent="0.2"/>
    <row r="1169" s="252" customFormat="1" ht="9.75" customHeight="1" x14ac:dyDescent="0.2"/>
    <row r="1170" s="252" customFormat="1" ht="9.75" customHeight="1" x14ac:dyDescent="0.2"/>
    <row r="1171" s="252" customFormat="1" ht="9.75" customHeight="1" x14ac:dyDescent="0.2"/>
    <row r="1172" s="252" customFormat="1" ht="9.75" customHeight="1" x14ac:dyDescent="0.2"/>
    <row r="1173" s="252" customFormat="1" ht="9.75" customHeight="1" x14ac:dyDescent="0.2"/>
    <row r="1174" s="252" customFormat="1" ht="9.75" customHeight="1" x14ac:dyDescent="0.2"/>
    <row r="1175" s="252" customFormat="1" ht="9.75" customHeight="1" x14ac:dyDescent="0.2"/>
    <row r="1176" s="252" customFormat="1" ht="9.75" customHeight="1" x14ac:dyDescent="0.2"/>
    <row r="1177" s="252" customFormat="1" ht="9.75" customHeight="1" x14ac:dyDescent="0.2"/>
    <row r="1178" s="252" customFormat="1" ht="9.75" customHeight="1" x14ac:dyDescent="0.2"/>
    <row r="1179" s="252" customFormat="1" ht="9.75" customHeight="1" x14ac:dyDescent="0.2"/>
    <row r="1180" s="252" customFormat="1" ht="9.75" customHeight="1" x14ac:dyDescent="0.2"/>
    <row r="1181" s="252" customFormat="1" ht="9.75" customHeight="1" x14ac:dyDescent="0.2"/>
    <row r="1182" s="252" customFormat="1" ht="9.75" customHeight="1" x14ac:dyDescent="0.2"/>
    <row r="1183" s="252" customFormat="1" ht="9.75" customHeight="1" x14ac:dyDescent="0.2"/>
    <row r="1184" s="252" customFormat="1" ht="9.75" customHeight="1" x14ac:dyDescent="0.2"/>
    <row r="1185" s="252" customFormat="1" ht="9.75" customHeight="1" x14ac:dyDescent="0.2"/>
    <row r="1186" s="252" customFormat="1" ht="9.75" customHeight="1" x14ac:dyDescent="0.2"/>
    <row r="1187" s="252" customFormat="1" ht="9.75" customHeight="1" x14ac:dyDescent="0.2"/>
    <row r="1188" s="252" customFormat="1" ht="9.75" customHeight="1" x14ac:dyDescent="0.2"/>
    <row r="1189" s="252" customFormat="1" ht="9.75" customHeight="1" x14ac:dyDescent="0.2"/>
    <row r="1190" s="252" customFormat="1" ht="9.75" customHeight="1" x14ac:dyDescent="0.2"/>
    <row r="1191" s="252" customFormat="1" ht="9.75" customHeight="1" x14ac:dyDescent="0.2"/>
    <row r="1192" s="252" customFormat="1" ht="9.75" customHeight="1" x14ac:dyDescent="0.2"/>
    <row r="1193" s="252" customFormat="1" ht="9.75" customHeight="1" x14ac:dyDescent="0.2"/>
    <row r="1194" s="252" customFormat="1" ht="9.75" customHeight="1" x14ac:dyDescent="0.2"/>
    <row r="1195" s="252" customFormat="1" ht="9.75" customHeight="1" x14ac:dyDescent="0.2"/>
    <row r="1196" s="252" customFormat="1" ht="9.75" customHeight="1" x14ac:dyDescent="0.2"/>
    <row r="1197" s="252" customFormat="1" ht="9.75" customHeight="1" x14ac:dyDescent="0.2"/>
    <row r="1198" s="252" customFormat="1" ht="9.75" customHeight="1" x14ac:dyDescent="0.2"/>
    <row r="1199" s="252" customFormat="1" ht="9.75" customHeight="1" x14ac:dyDescent="0.2"/>
    <row r="1200" s="252" customFormat="1" ht="9.75" customHeight="1" x14ac:dyDescent="0.2"/>
    <row r="1201" s="252" customFormat="1" ht="9.75" customHeight="1" x14ac:dyDescent="0.2"/>
    <row r="1202" s="252" customFormat="1" ht="9.75" customHeight="1" x14ac:dyDescent="0.2"/>
    <row r="1203" s="252" customFormat="1" ht="9.75" customHeight="1" x14ac:dyDescent="0.2"/>
    <row r="1204" s="252" customFormat="1" ht="9.75" customHeight="1" x14ac:dyDescent="0.2"/>
    <row r="1205" s="252" customFormat="1" ht="9.75" customHeight="1" x14ac:dyDescent="0.2"/>
    <row r="1206" s="252" customFormat="1" ht="9.75" customHeight="1" x14ac:dyDescent="0.2"/>
    <row r="1207" s="252" customFormat="1" ht="9.75" customHeight="1" x14ac:dyDescent="0.2"/>
    <row r="1208" s="252" customFormat="1" ht="9.75" customHeight="1" x14ac:dyDescent="0.2"/>
    <row r="1209" s="252" customFormat="1" ht="9.75" customHeight="1" x14ac:dyDescent="0.2"/>
    <row r="1210" s="252" customFormat="1" ht="9.75" customHeight="1" x14ac:dyDescent="0.2"/>
    <row r="1211" s="252" customFormat="1" ht="9.75" customHeight="1" x14ac:dyDescent="0.2"/>
    <row r="1212" s="252" customFormat="1" ht="9.75" customHeight="1" x14ac:dyDescent="0.2"/>
    <row r="1213" s="252" customFormat="1" ht="9.75" customHeight="1" x14ac:dyDescent="0.2"/>
    <row r="1214" s="252" customFormat="1" ht="9.75" customHeight="1" x14ac:dyDescent="0.2"/>
    <row r="1215" s="252" customFormat="1" ht="9.75" customHeight="1" x14ac:dyDescent="0.2"/>
    <row r="1216" s="252" customFormat="1" ht="9.75" customHeight="1" x14ac:dyDescent="0.2"/>
    <row r="1217" s="252" customFormat="1" ht="9.75" customHeight="1" x14ac:dyDescent="0.2"/>
    <row r="1218" s="252" customFormat="1" ht="9.75" customHeight="1" x14ac:dyDescent="0.2"/>
    <row r="1219" s="252" customFormat="1" ht="9.75" customHeight="1" x14ac:dyDescent="0.2"/>
    <row r="1220" s="252" customFormat="1" ht="9.75" customHeight="1" x14ac:dyDescent="0.2"/>
    <row r="1221" s="252" customFormat="1" ht="9.75" customHeight="1" x14ac:dyDescent="0.2"/>
    <row r="1222" s="252" customFormat="1" ht="9.75" customHeight="1" x14ac:dyDescent="0.2"/>
    <row r="1223" s="252" customFormat="1" ht="9.75" customHeight="1" x14ac:dyDescent="0.2"/>
    <row r="1224" s="252" customFormat="1" ht="9.75" customHeight="1" x14ac:dyDescent="0.2"/>
    <row r="1225" s="252" customFormat="1" ht="9.75" customHeight="1" x14ac:dyDescent="0.2"/>
    <row r="1226" s="252" customFormat="1" ht="9.75" customHeight="1" x14ac:dyDescent="0.2"/>
    <row r="1227" s="252" customFormat="1" ht="9.75" customHeight="1" x14ac:dyDescent="0.2"/>
    <row r="1228" s="252" customFormat="1" ht="9.75" customHeight="1" x14ac:dyDescent="0.2"/>
    <row r="1229" s="252" customFormat="1" ht="9.75" customHeight="1" x14ac:dyDescent="0.2"/>
    <row r="1230" s="252" customFormat="1" ht="9.75" customHeight="1" x14ac:dyDescent="0.2"/>
    <row r="1231" s="252" customFormat="1" ht="9.75" customHeight="1" x14ac:dyDescent="0.2"/>
    <row r="1232" s="252" customFormat="1" ht="9.75" customHeight="1" x14ac:dyDescent="0.2"/>
    <row r="1233" s="252" customFormat="1" ht="9.75" customHeight="1" x14ac:dyDescent="0.2"/>
    <row r="1234" s="252" customFormat="1" ht="9.75" customHeight="1" x14ac:dyDescent="0.2"/>
    <row r="1235" s="252" customFormat="1" ht="9.75" customHeight="1" x14ac:dyDescent="0.2"/>
    <row r="1236" s="252" customFormat="1" ht="9.75" customHeight="1" x14ac:dyDescent="0.2"/>
    <row r="1237" s="252" customFormat="1" ht="9.75" customHeight="1" x14ac:dyDescent="0.2"/>
    <row r="1238" s="252" customFormat="1" ht="9.75" customHeight="1" x14ac:dyDescent="0.2"/>
    <row r="1239" s="252" customFormat="1" ht="9.75" customHeight="1" x14ac:dyDescent="0.2"/>
    <row r="1240" s="252" customFormat="1" ht="9.75" customHeight="1" x14ac:dyDescent="0.2"/>
    <row r="1241" s="252" customFormat="1" ht="9.75" customHeight="1" x14ac:dyDescent="0.2"/>
    <row r="1242" s="252" customFormat="1" ht="9.75" customHeight="1" x14ac:dyDescent="0.2"/>
    <row r="1243" s="252" customFormat="1" ht="9.75" customHeight="1" x14ac:dyDescent="0.2"/>
    <row r="1244" s="252" customFormat="1" ht="9.75" customHeight="1" x14ac:dyDescent="0.2"/>
    <row r="1245" s="252" customFormat="1" ht="9.75" customHeight="1" x14ac:dyDescent="0.2"/>
    <row r="1246" s="252" customFormat="1" ht="9.75" customHeight="1" x14ac:dyDescent="0.2"/>
    <row r="1247" s="252" customFormat="1" ht="9.75" customHeight="1" x14ac:dyDescent="0.2"/>
    <row r="1248" s="252" customFormat="1" ht="9.75" customHeight="1" x14ac:dyDescent="0.2"/>
    <row r="1249" s="252" customFormat="1" ht="9.75" customHeight="1" x14ac:dyDescent="0.2"/>
    <row r="1250" s="252" customFormat="1" ht="9.75" customHeight="1" x14ac:dyDescent="0.2"/>
    <row r="1251" s="252" customFormat="1" ht="9.75" customHeight="1" x14ac:dyDescent="0.2"/>
    <row r="1252" s="252" customFormat="1" ht="9.75" customHeight="1" x14ac:dyDescent="0.2"/>
    <row r="1253" s="252" customFormat="1" ht="9.75" customHeight="1" x14ac:dyDescent="0.2"/>
    <row r="1254" s="252" customFormat="1" ht="9.75" customHeight="1" x14ac:dyDescent="0.2"/>
    <row r="1255" s="252" customFormat="1" ht="9.75" customHeight="1" x14ac:dyDescent="0.2"/>
    <row r="1256" s="252" customFormat="1" ht="9.75" customHeight="1" x14ac:dyDescent="0.2"/>
    <row r="1257" s="252" customFormat="1" ht="9.75" customHeight="1" x14ac:dyDescent="0.2"/>
    <row r="1258" s="252" customFormat="1" ht="9.75" customHeight="1" x14ac:dyDescent="0.2"/>
    <row r="1259" s="252" customFormat="1" ht="9.75" customHeight="1" x14ac:dyDescent="0.2"/>
    <row r="1260" s="252" customFormat="1" ht="9.75" customHeight="1" x14ac:dyDescent="0.2"/>
    <row r="1261" s="252" customFormat="1" ht="9.75" customHeight="1" x14ac:dyDescent="0.2"/>
    <row r="1262" s="252" customFormat="1" ht="9.75" customHeight="1" x14ac:dyDescent="0.2"/>
    <row r="1263" s="252" customFormat="1" ht="9.75" customHeight="1" x14ac:dyDescent="0.2"/>
    <row r="1264" s="252" customFormat="1" ht="9.75" customHeight="1" x14ac:dyDescent="0.2"/>
    <row r="1265" s="252" customFormat="1" ht="9.75" customHeight="1" x14ac:dyDescent="0.2"/>
    <row r="1266" s="252" customFormat="1" ht="9.75" customHeight="1" x14ac:dyDescent="0.2"/>
    <row r="1267" s="252" customFormat="1" ht="9.75" customHeight="1" x14ac:dyDescent="0.2"/>
    <row r="1268" s="252" customFormat="1" ht="9.75" customHeight="1" x14ac:dyDescent="0.2"/>
    <row r="1269" s="252" customFormat="1" ht="9.75" customHeight="1" x14ac:dyDescent="0.2"/>
    <row r="1270" s="252" customFormat="1" ht="9.75" customHeight="1" x14ac:dyDescent="0.2"/>
    <row r="1271" s="252" customFormat="1" ht="9.75" customHeight="1" x14ac:dyDescent="0.2"/>
    <row r="1272" s="252" customFormat="1" ht="9.75" customHeight="1" x14ac:dyDescent="0.2"/>
    <row r="1273" s="252" customFormat="1" ht="9.75" customHeight="1" x14ac:dyDescent="0.2"/>
    <row r="1274" s="252" customFormat="1" ht="9.75" customHeight="1" x14ac:dyDescent="0.2"/>
    <row r="1275" s="252" customFormat="1" ht="9.75" customHeight="1" x14ac:dyDescent="0.2"/>
    <row r="1276" s="252" customFormat="1" ht="9.75" customHeight="1" x14ac:dyDescent="0.2"/>
    <row r="1277" s="252" customFormat="1" ht="9.75" customHeight="1" x14ac:dyDescent="0.2"/>
    <row r="1278" s="252" customFormat="1" ht="9.75" customHeight="1" x14ac:dyDescent="0.2"/>
    <row r="1279" s="252" customFormat="1" ht="9.75" customHeight="1" x14ac:dyDescent="0.2"/>
    <row r="1280" s="252" customFormat="1" ht="9.75" customHeight="1" x14ac:dyDescent="0.2"/>
    <row r="1281" s="252" customFormat="1" ht="9.75" customHeight="1" x14ac:dyDescent="0.2"/>
    <row r="1282" s="252" customFormat="1" ht="9.75" customHeight="1" x14ac:dyDescent="0.2"/>
    <row r="1283" s="252" customFormat="1" ht="9.75" customHeight="1" x14ac:dyDescent="0.2"/>
    <row r="1284" s="252" customFormat="1" ht="9.75" customHeight="1" x14ac:dyDescent="0.2"/>
    <row r="1285" s="252" customFormat="1" ht="9.75" customHeight="1" x14ac:dyDescent="0.2"/>
    <row r="1286" s="252" customFormat="1" ht="9.75" customHeight="1" x14ac:dyDescent="0.2"/>
    <row r="1287" s="252" customFormat="1" ht="9.75" customHeight="1" x14ac:dyDescent="0.2"/>
    <row r="1288" s="252" customFormat="1" ht="9.75" customHeight="1" x14ac:dyDescent="0.2"/>
    <row r="1289" s="252" customFormat="1" ht="9.75" customHeight="1" x14ac:dyDescent="0.2"/>
    <row r="1290" s="252" customFormat="1" ht="9.75" customHeight="1" x14ac:dyDescent="0.2"/>
    <row r="1291" s="252" customFormat="1" ht="9.75" customHeight="1" x14ac:dyDescent="0.2"/>
    <row r="1292" s="252" customFormat="1" ht="9.75" customHeight="1" x14ac:dyDescent="0.2"/>
    <row r="1293" s="252" customFormat="1" ht="9.75" customHeight="1" x14ac:dyDescent="0.2"/>
    <row r="1294" s="252" customFormat="1" ht="9.75" customHeight="1" x14ac:dyDescent="0.2"/>
    <row r="1295" s="252" customFormat="1" ht="9.75" customHeight="1" x14ac:dyDescent="0.2"/>
    <row r="1296" s="252" customFormat="1" ht="9.75" customHeight="1" x14ac:dyDescent="0.2"/>
    <row r="1297" s="252" customFormat="1" ht="9.75" customHeight="1" x14ac:dyDescent="0.2"/>
    <row r="1298" s="252" customFormat="1" ht="9.75" customHeight="1" x14ac:dyDescent="0.2"/>
    <row r="1299" s="252" customFormat="1" ht="9.75" customHeight="1" x14ac:dyDescent="0.2"/>
    <row r="1300" s="252" customFormat="1" ht="9.75" customHeight="1" x14ac:dyDescent="0.2"/>
    <row r="1301" s="252" customFormat="1" ht="9.75" customHeight="1" x14ac:dyDescent="0.2"/>
    <row r="1302" s="252" customFormat="1" ht="9.75" customHeight="1" x14ac:dyDescent="0.2"/>
    <row r="1303" s="252" customFormat="1" ht="9.75" customHeight="1" x14ac:dyDescent="0.2"/>
    <row r="1304" s="252" customFormat="1" ht="9.75" customHeight="1" x14ac:dyDescent="0.2"/>
    <row r="1305" s="252" customFormat="1" ht="9.75" customHeight="1" x14ac:dyDescent="0.2"/>
    <row r="1306" s="252" customFormat="1" ht="9.75" customHeight="1" x14ac:dyDescent="0.2"/>
    <row r="1307" s="252" customFormat="1" ht="9.75" customHeight="1" x14ac:dyDescent="0.2"/>
    <row r="1308" s="252" customFormat="1" ht="9.75" customHeight="1" x14ac:dyDescent="0.2"/>
    <row r="1309" s="252" customFormat="1" ht="9.75" customHeight="1" x14ac:dyDescent="0.2"/>
    <row r="1310" s="252" customFormat="1" ht="9.75" customHeight="1" x14ac:dyDescent="0.2"/>
    <row r="1311" s="252" customFormat="1" ht="9.75" customHeight="1" x14ac:dyDescent="0.2"/>
    <row r="1312" s="252" customFormat="1" ht="9.75" customHeight="1" x14ac:dyDescent="0.2"/>
    <row r="1313" s="252" customFormat="1" ht="9.75" customHeight="1" x14ac:dyDescent="0.2"/>
    <row r="1314" s="252" customFormat="1" ht="9.75" customHeight="1" x14ac:dyDescent="0.2"/>
    <row r="1315" s="252" customFormat="1" ht="9.75" customHeight="1" x14ac:dyDescent="0.2"/>
    <row r="1316" s="252" customFormat="1" ht="9.75" customHeight="1" x14ac:dyDescent="0.2"/>
    <row r="1317" s="252" customFormat="1" ht="9.75" customHeight="1" x14ac:dyDescent="0.2"/>
    <row r="1318" s="252" customFormat="1" ht="9.75" customHeight="1" x14ac:dyDescent="0.2"/>
    <row r="1319" s="252" customFormat="1" ht="9.75" customHeight="1" x14ac:dyDescent="0.2"/>
    <row r="1320" s="252" customFormat="1" ht="9.75" customHeight="1" x14ac:dyDescent="0.2"/>
    <row r="1321" s="252" customFormat="1" ht="9.75" customHeight="1" x14ac:dyDescent="0.2"/>
    <row r="1322" s="252" customFormat="1" ht="9.75" customHeight="1" x14ac:dyDescent="0.2"/>
    <row r="1323" s="252" customFormat="1" ht="9.75" customHeight="1" x14ac:dyDescent="0.2"/>
    <row r="1324" s="252" customFormat="1" ht="9.75" customHeight="1" x14ac:dyDescent="0.2"/>
    <row r="1325" s="252" customFormat="1" ht="9.75" customHeight="1" x14ac:dyDescent="0.2"/>
    <row r="1326" s="252" customFormat="1" ht="9.75" customHeight="1" x14ac:dyDescent="0.2"/>
    <row r="1327" s="252" customFormat="1" ht="9.75" customHeight="1" x14ac:dyDescent="0.2"/>
    <row r="1328" s="252" customFormat="1" ht="9.75" customHeight="1" x14ac:dyDescent="0.2"/>
    <row r="1329" s="252" customFormat="1" ht="9.75" customHeight="1" x14ac:dyDescent="0.2"/>
    <row r="1330" s="252" customFormat="1" ht="9.75" customHeight="1" x14ac:dyDescent="0.2"/>
    <row r="1331" s="252" customFormat="1" ht="9.75" customHeight="1" x14ac:dyDescent="0.2"/>
    <row r="1332" s="252" customFormat="1" ht="9.75" customHeight="1" x14ac:dyDescent="0.2"/>
    <row r="1333" s="252" customFormat="1" ht="9.75" customHeight="1" x14ac:dyDescent="0.2"/>
    <row r="1334" s="252" customFormat="1" ht="9.75" customHeight="1" x14ac:dyDescent="0.2"/>
    <row r="1335" s="252" customFormat="1" ht="9.75" customHeight="1" x14ac:dyDescent="0.2"/>
    <row r="1336" s="252" customFormat="1" ht="9.75" customHeight="1" x14ac:dyDescent="0.2"/>
    <row r="1337" s="252" customFormat="1" ht="9.75" customHeight="1" x14ac:dyDescent="0.2"/>
    <row r="1338" s="252" customFormat="1" ht="9.75" customHeight="1" x14ac:dyDescent="0.2"/>
    <row r="1339" s="252" customFormat="1" ht="9.75" customHeight="1" x14ac:dyDescent="0.2"/>
    <row r="1340" s="252" customFormat="1" ht="9.75" customHeight="1" x14ac:dyDescent="0.2"/>
    <row r="1341" s="252" customFormat="1" ht="9.75" customHeight="1" x14ac:dyDescent="0.2"/>
    <row r="1342" s="252" customFormat="1" ht="9.75" customHeight="1" x14ac:dyDescent="0.2"/>
    <row r="1343" s="252" customFormat="1" ht="9.75" customHeight="1" x14ac:dyDescent="0.2"/>
    <row r="1344" s="252" customFormat="1" ht="9.75" customHeight="1" x14ac:dyDescent="0.2"/>
    <row r="1345" s="252" customFormat="1" ht="9.75" customHeight="1" x14ac:dyDescent="0.2"/>
    <row r="1346" s="252" customFormat="1" ht="9.75" customHeight="1" x14ac:dyDescent="0.2"/>
    <row r="1347" s="252" customFormat="1" ht="9.75" customHeight="1" x14ac:dyDescent="0.2"/>
    <row r="1348" s="252" customFormat="1" ht="9.75" customHeight="1" x14ac:dyDescent="0.2"/>
    <row r="1349" s="252" customFormat="1" ht="9.75" customHeight="1" x14ac:dyDescent="0.2"/>
    <row r="1350" s="252" customFormat="1" ht="9.75" customHeight="1" x14ac:dyDescent="0.2"/>
    <row r="1351" s="252" customFormat="1" ht="9.75" customHeight="1" x14ac:dyDescent="0.2"/>
    <row r="1352" s="252" customFormat="1" ht="9.75" customHeight="1" x14ac:dyDescent="0.2"/>
    <row r="1353" s="252" customFormat="1" ht="9.75" customHeight="1" x14ac:dyDescent="0.2"/>
    <row r="1354" s="252" customFormat="1" ht="9.75" customHeight="1" x14ac:dyDescent="0.2"/>
    <row r="1355" s="252" customFormat="1" ht="9.75" customHeight="1" x14ac:dyDescent="0.2"/>
    <row r="1356" s="252" customFormat="1" ht="9.75" customHeight="1" x14ac:dyDescent="0.2"/>
    <row r="1357" s="252" customFormat="1" ht="9.75" customHeight="1" x14ac:dyDescent="0.2"/>
    <row r="1358" s="252" customFormat="1" ht="9.75" customHeight="1" x14ac:dyDescent="0.2"/>
    <row r="1359" s="252" customFormat="1" ht="9.75" customHeight="1" x14ac:dyDescent="0.2"/>
    <row r="1360" s="252" customFormat="1" ht="9.75" customHeight="1" x14ac:dyDescent="0.2"/>
    <row r="1361" s="252" customFormat="1" ht="9.75" customHeight="1" x14ac:dyDescent="0.2"/>
    <row r="1362" s="252" customFormat="1" ht="9.75" customHeight="1" x14ac:dyDescent="0.2"/>
    <row r="1363" s="252" customFormat="1" ht="9.75" customHeight="1" x14ac:dyDescent="0.2"/>
    <row r="1364" s="252" customFormat="1" ht="9.75" customHeight="1" x14ac:dyDescent="0.2"/>
    <row r="1365" s="252" customFormat="1" ht="9.75" customHeight="1" x14ac:dyDescent="0.2"/>
    <row r="1366" s="252" customFormat="1" ht="9.75" customHeight="1" x14ac:dyDescent="0.2"/>
    <row r="1367" s="252" customFormat="1" ht="9.75" customHeight="1" x14ac:dyDescent="0.2"/>
    <row r="1368" s="252" customFormat="1" ht="9.75" customHeight="1" x14ac:dyDescent="0.2"/>
    <row r="1369" s="252" customFormat="1" ht="9.75" customHeight="1" x14ac:dyDescent="0.2"/>
    <row r="1370" s="252" customFormat="1" ht="9.75" customHeight="1" x14ac:dyDescent="0.2"/>
    <row r="1371" s="252" customFormat="1" ht="9.75" customHeight="1" x14ac:dyDescent="0.2"/>
    <row r="1372" s="252" customFormat="1" ht="9.75" customHeight="1" x14ac:dyDescent="0.2"/>
    <row r="1373" s="252" customFormat="1" ht="9.75" customHeight="1" x14ac:dyDescent="0.2"/>
    <row r="1374" s="252" customFormat="1" ht="9.75" customHeight="1" x14ac:dyDescent="0.2"/>
    <row r="1375" s="252" customFormat="1" ht="9.75" customHeight="1" x14ac:dyDescent="0.2"/>
    <row r="1376" s="252" customFormat="1" ht="9.75" customHeight="1" x14ac:dyDescent="0.2"/>
    <row r="1377" s="252" customFormat="1" ht="9.75" customHeight="1" x14ac:dyDescent="0.2"/>
    <row r="1378" s="252" customFormat="1" ht="9.75" customHeight="1" x14ac:dyDescent="0.2"/>
    <row r="1379" s="252" customFormat="1" ht="9.75" customHeight="1" x14ac:dyDescent="0.2"/>
    <row r="1380" s="252" customFormat="1" ht="9.75" customHeight="1" x14ac:dyDescent="0.2"/>
    <row r="1381" s="252" customFormat="1" ht="9.75" customHeight="1" x14ac:dyDescent="0.2"/>
    <row r="1382" s="252" customFormat="1" ht="9.75" customHeight="1" x14ac:dyDescent="0.2"/>
    <row r="1383" s="252" customFormat="1" ht="9.75" customHeight="1" x14ac:dyDescent="0.2"/>
    <row r="1384" s="252" customFormat="1" ht="9.75" customHeight="1" x14ac:dyDescent="0.2"/>
    <row r="1385" s="252" customFormat="1" ht="9.75" customHeight="1" x14ac:dyDescent="0.2"/>
    <row r="1386" s="252" customFormat="1" ht="9.75" customHeight="1" x14ac:dyDescent="0.2"/>
    <row r="1387" s="252" customFormat="1" ht="9.75" customHeight="1" x14ac:dyDescent="0.2"/>
    <row r="1388" s="252" customFormat="1" ht="9.75" customHeight="1" x14ac:dyDescent="0.2"/>
    <row r="1389" s="252" customFormat="1" ht="9.75" customHeight="1" x14ac:dyDescent="0.2"/>
    <row r="1390" s="252" customFormat="1" ht="9.75" customHeight="1" x14ac:dyDescent="0.2"/>
    <row r="1391" s="252" customFormat="1" ht="9.75" customHeight="1" x14ac:dyDescent="0.2"/>
    <row r="1392" s="252" customFormat="1" ht="9.75" customHeight="1" x14ac:dyDescent="0.2"/>
    <row r="1393" s="252" customFormat="1" ht="9.75" customHeight="1" x14ac:dyDescent="0.2"/>
    <row r="1394" s="252" customFormat="1" ht="9.75" customHeight="1" x14ac:dyDescent="0.2"/>
    <row r="1395" s="252" customFormat="1" ht="9.75" customHeight="1" x14ac:dyDescent="0.2"/>
    <row r="1396" s="252" customFormat="1" ht="9.75" customHeight="1" x14ac:dyDescent="0.2"/>
    <row r="1397" s="252" customFormat="1" ht="9.75" customHeight="1" x14ac:dyDescent="0.2"/>
    <row r="1398" s="252" customFormat="1" ht="9.75" customHeight="1" x14ac:dyDescent="0.2"/>
    <row r="1399" s="252" customFormat="1" ht="9.75" customHeight="1" x14ac:dyDescent="0.2"/>
    <row r="1400" s="252" customFormat="1" ht="9.75" customHeight="1" x14ac:dyDescent="0.2"/>
    <row r="1401" s="252" customFormat="1" ht="9.75" customHeight="1" x14ac:dyDescent="0.2"/>
    <row r="1402" s="252" customFormat="1" ht="9.75" customHeight="1" x14ac:dyDescent="0.2"/>
    <row r="1403" s="252" customFormat="1" ht="9.75" customHeight="1" x14ac:dyDescent="0.2"/>
    <row r="1404" s="252" customFormat="1" ht="9.75" customHeight="1" x14ac:dyDescent="0.2"/>
    <row r="1405" s="252" customFormat="1" ht="9.75" customHeight="1" x14ac:dyDescent="0.2"/>
    <row r="1406" s="252" customFormat="1" ht="9.75" customHeight="1" x14ac:dyDescent="0.2"/>
    <row r="1407" s="252" customFormat="1" ht="9.75" customHeight="1" x14ac:dyDescent="0.2"/>
    <row r="1408" s="252" customFormat="1" ht="9.75" customHeight="1" x14ac:dyDescent="0.2"/>
    <row r="1409" s="252" customFormat="1" ht="9.75" customHeight="1" x14ac:dyDescent="0.2"/>
    <row r="1410" s="252" customFormat="1" ht="9.75" customHeight="1" x14ac:dyDescent="0.2"/>
    <row r="1411" s="252" customFormat="1" ht="9.75" customHeight="1" x14ac:dyDescent="0.2"/>
    <row r="1412" s="252" customFormat="1" ht="9.75" customHeight="1" x14ac:dyDescent="0.2"/>
    <row r="1413" s="252" customFormat="1" ht="9.75" customHeight="1" x14ac:dyDescent="0.2"/>
    <row r="1414" s="252" customFormat="1" ht="9.75" customHeight="1" x14ac:dyDescent="0.2"/>
    <row r="1415" s="252" customFormat="1" ht="9.75" customHeight="1" x14ac:dyDescent="0.2"/>
    <row r="1416" s="252" customFormat="1" ht="9.75" customHeight="1" x14ac:dyDescent="0.2"/>
    <row r="1417" s="252" customFormat="1" ht="9.75" customHeight="1" x14ac:dyDescent="0.2"/>
    <row r="1418" s="252" customFormat="1" ht="9.75" customHeight="1" x14ac:dyDescent="0.2"/>
    <row r="1419" s="252" customFormat="1" ht="9.75" customHeight="1" x14ac:dyDescent="0.2"/>
    <row r="1420" s="252" customFormat="1" ht="9.75" customHeight="1" x14ac:dyDescent="0.2"/>
    <row r="1421" s="252" customFormat="1" ht="9.75" customHeight="1" x14ac:dyDescent="0.2"/>
    <row r="1422" s="252" customFormat="1" ht="9.75" customHeight="1" x14ac:dyDescent="0.2"/>
    <row r="1423" s="252" customFormat="1" ht="9.75" customHeight="1" x14ac:dyDescent="0.2"/>
    <row r="1424" s="252" customFormat="1" ht="9.75" customHeight="1" x14ac:dyDescent="0.2"/>
    <row r="1425" s="252" customFormat="1" ht="9.75" customHeight="1" x14ac:dyDescent="0.2"/>
    <row r="1426" s="252" customFormat="1" ht="9.75" customHeight="1" x14ac:dyDescent="0.2"/>
    <row r="1427" s="252" customFormat="1" ht="9.75" customHeight="1" x14ac:dyDescent="0.2"/>
    <row r="1428" s="252" customFormat="1" ht="9.75" customHeight="1" x14ac:dyDescent="0.2"/>
    <row r="1429" s="252" customFormat="1" ht="9.75" customHeight="1" x14ac:dyDescent="0.2"/>
    <row r="1430" s="252" customFormat="1" ht="9.75" customHeight="1" x14ac:dyDescent="0.2"/>
    <row r="1431" s="252" customFormat="1" ht="9.75" customHeight="1" x14ac:dyDescent="0.2"/>
    <row r="1432" s="252" customFormat="1" ht="9.75" customHeight="1" x14ac:dyDescent="0.2"/>
    <row r="1433" s="252" customFormat="1" ht="9.75" customHeight="1" x14ac:dyDescent="0.2"/>
    <row r="1434" s="252" customFormat="1" ht="9.75" customHeight="1" x14ac:dyDescent="0.2"/>
    <row r="1435" s="252" customFormat="1" ht="9.75" customHeight="1" x14ac:dyDescent="0.2"/>
    <row r="1436" s="252" customFormat="1" ht="9.75" customHeight="1" x14ac:dyDescent="0.2"/>
    <row r="1437" s="252" customFormat="1" ht="9.75" customHeight="1" x14ac:dyDescent="0.2"/>
    <row r="1438" s="252" customFormat="1" ht="9.75" customHeight="1" x14ac:dyDescent="0.2"/>
    <row r="1439" s="252" customFormat="1" ht="9.75" customHeight="1" x14ac:dyDescent="0.2"/>
    <row r="1440" s="252" customFormat="1" ht="9.75" customHeight="1" x14ac:dyDescent="0.2"/>
    <row r="1441" s="252" customFormat="1" ht="9.75" customHeight="1" x14ac:dyDescent="0.2"/>
    <row r="1442" s="252" customFormat="1" ht="9.75" customHeight="1" x14ac:dyDescent="0.2"/>
    <row r="1443" s="252" customFormat="1" ht="9.75" customHeight="1" x14ac:dyDescent="0.2"/>
    <row r="1444" s="252" customFormat="1" ht="9.75" customHeight="1" x14ac:dyDescent="0.2"/>
    <row r="1445" s="252" customFormat="1" ht="9.75" customHeight="1" x14ac:dyDescent="0.2"/>
    <row r="1446" s="252" customFormat="1" ht="9.75" customHeight="1" x14ac:dyDescent="0.2"/>
    <row r="1447" s="252" customFormat="1" ht="9.75" customHeight="1" x14ac:dyDescent="0.2"/>
    <row r="1448" s="252" customFormat="1" ht="9.75" customHeight="1" x14ac:dyDescent="0.2"/>
    <row r="1449" s="252" customFormat="1" ht="9.75" customHeight="1" x14ac:dyDescent="0.2"/>
    <row r="1450" s="252" customFormat="1" ht="9.75" customHeight="1" x14ac:dyDescent="0.2"/>
    <row r="1451" s="252" customFormat="1" ht="9.75" customHeight="1" x14ac:dyDescent="0.2"/>
    <row r="1452" s="252" customFormat="1" ht="9.75" customHeight="1" x14ac:dyDescent="0.2"/>
    <row r="1453" s="252" customFormat="1" ht="9.75" customHeight="1" x14ac:dyDescent="0.2"/>
    <row r="1454" s="252" customFormat="1" ht="9.75" customHeight="1" x14ac:dyDescent="0.2"/>
    <row r="1455" s="252" customFormat="1" ht="9.75" customHeight="1" x14ac:dyDescent="0.2"/>
    <row r="1456" s="252" customFormat="1" ht="9.75" customHeight="1" x14ac:dyDescent="0.2"/>
    <row r="1457" s="252" customFormat="1" ht="9.75" customHeight="1" x14ac:dyDescent="0.2"/>
    <row r="1458" s="252" customFormat="1" ht="9.75" customHeight="1" x14ac:dyDescent="0.2"/>
    <row r="1459" s="252" customFormat="1" ht="9.75" customHeight="1" x14ac:dyDescent="0.2"/>
    <row r="1460" s="252" customFormat="1" ht="9.75" customHeight="1" x14ac:dyDescent="0.2"/>
    <row r="1461" s="252" customFormat="1" ht="9.75" customHeight="1" x14ac:dyDescent="0.2"/>
    <row r="1462" s="252" customFormat="1" ht="9.75" customHeight="1" x14ac:dyDescent="0.2"/>
    <row r="1463" s="252" customFormat="1" ht="9.75" customHeight="1" x14ac:dyDescent="0.2"/>
    <row r="1464" s="252" customFormat="1" ht="9.75" customHeight="1" x14ac:dyDescent="0.2"/>
    <row r="1465" s="252" customFormat="1" ht="9.75" customHeight="1" x14ac:dyDescent="0.2"/>
    <row r="1466" s="252" customFormat="1" ht="9.75" customHeight="1" x14ac:dyDescent="0.2"/>
    <row r="1467" s="252" customFormat="1" ht="9.75" customHeight="1" x14ac:dyDescent="0.2"/>
    <row r="1468" s="252" customFormat="1" ht="9.75" customHeight="1" x14ac:dyDescent="0.2"/>
    <row r="1469" s="252" customFormat="1" ht="9.75" customHeight="1" x14ac:dyDescent="0.2"/>
    <row r="1470" s="252" customFormat="1" ht="9.75" customHeight="1" x14ac:dyDescent="0.2"/>
    <row r="1471" s="252" customFormat="1" ht="9.75" customHeight="1" x14ac:dyDescent="0.2"/>
    <row r="1472" s="252" customFormat="1" ht="9.75" customHeight="1" x14ac:dyDescent="0.2"/>
    <row r="1473" s="252" customFormat="1" ht="9.75" customHeight="1" x14ac:dyDescent="0.2"/>
    <row r="1474" s="252" customFormat="1" ht="9.75" customHeight="1" x14ac:dyDescent="0.2"/>
    <row r="1475" s="252" customFormat="1" ht="9.75" customHeight="1" x14ac:dyDescent="0.2"/>
    <row r="1476" s="252" customFormat="1" ht="9.75" customHeight="1" x14ac:dyDescent="0.2"/>
    <row r="1477" s="252" customFormat="1" ht="9.75" customHeight="1" x14ac:dyDescent="0.2"/>
    <row r="1478" s="252" customFormat="1" ht="9.75" customHeight="1" x14ac:dyDescent="0.2"/>
    <row r="1479" s="252" customFormat="1" ht="9.75" customHeight="1" x14ac:dyDescent="0.2"/>
    <row r="1480" s="252" customFormat="1" ht="9.75" customHeight="1" x14ac:dyDescent="0.2"/>
    <row r="1481" s="252" customFormat="1" ht="9.75" customHeight="1" x14ac:dyDescent="0.2"/>
    <row r="1482" s="252" customFormat="1" ht="9.75" customHeight="1" x14ac:dyDescent="0.2"/>
    <row r="1483" s="252" customFormat="1" ht="9.75" customHeight="1" x14ac:dyDescent="0.2"/>
    <row r="1484" s="252" customFormat="1" ht="9.75" customHeight="1" x14ac:dyDescent="0.2"/>
    <row r="1485" s="252" customFormat="1" ht="9.75" customHeight="1" x14ac:dyDescent="0.2"/>
    <row r="1486" s="252" customFormat="1" ht="9.75" customHeight="1" x14ac:dyDescent="0.2"/>
    <row r="1487" s="252" customFormat="1" ht="9.75" customHeight="1" x14ac:dyDescent="0.2"/>
    <row r="1488" s="252" customFormat="1" ht="9.75" customHeight="1" x14ac:dyDescent="0.2"/>
    <row r="1489" s="252" customFormat="1" ht="9.75" customHeight="1" x14ac:dyDescent="0.2"/>
    <row r="1490" s="252" customFormat="1" ht="9.75" customHeight="1" x14ac:dyDescent="0.2"/>
    <row r="1491" s="252" customFormat="1" ht="9.75" customHeight="1" x14ac:dyDescent="0.2"/>
    <row r="1492" s="252" customFormat="1" ht="9.75" customHeight="1" x14ac:dyDescent="0.2"/>
    <row r="1493" s="252" customFormat="1" ht="9.75" customHeight="1" x14ac:dyDescent="0.2"/>
    <row r="1494" s="252" customFormat="1" ht="9.75" customHeight="1" x14ac:dyDescent="0.2"/>
    <row r="1495" s="252" customFormat="1" ht="9.75" customHeight="1" x14ac:dyDescent="0.2"/>
    <row r="1496" s="252" customFormat="1" ht="9.75" customHeight="1" x14ac:dyDescent="0.2"/>
    <row r="1497" s="252" customFormat="1" ht="9.75" customHeight="1" x14ac:dyDescent="0.2"/>
    <row r="1498" s="252" customFormat="1" ht="9.75" customHeight="1" x14ac:dyDescent="0.2"/>
    <row r="1499" s="252" customFormat="1" ht="9.75" customHeight="1" x14ac:dyDescent="0.2"/>
    <row r="1500" s="252" customFormat="1" ht="9.75" customHeight="1" x14ac:dyDescent="0.2"/>
    <row r="1501" s="252" customFormat="1" ht="9.75" customHeight="1" x14ac:dyDescent="0.2"/>
    <row r="1502" s="252" customFormat="1" ht="9.75" customHeight="1" x14ac:dyDescent="0.2"/>
    <row r="1503" s="252" customFormat="1" ht="9.75" customHeight="1" x14ac:dyDescent="0.2"/>
    <row r="1504" s="252" customFormat="1" ht="9.75" customHeight="1" x14ac:dyDescent="0.2"/>
    <row r="1505" s="252" customFormat="1" ht="9.75" customHeight="1" x14ac:dyDescent="0.2"/>
    <row r="1506" s="252" customFormat="1" ht="9.75" customHeight="1" x14ac:dyDescent="0.2"/>
    <row r="1507" s="252" customFormat="1" ht="9.75" customHeight="1" x14ac:dyDescent="0.2"/>
    <row r="1508" s="252" customFormat="1" ht="9.75" customHeight="1" x14ac:dyDescent="0.2"/>
    <row r="1509" s="252" customFormat="1" ht="9.75" customHeight="1" x14ac:dyDescent="0.2"/>
    <row r="1510" s="252" customFormat="1" ht="9.75" customHeight="1" x14ac:dyDescent="0.2"/>
    <row r="1511" s="252" customFormat="1" ht="9.75" customHeight="1" x14ac:dyDescent="0.2"/>
    <row r="1512" s="252" customFormat="1" ht="9.75" customHeight="1" x14ac:dyDescent="0.2"/>
    <row r="1513" s="252" customFormat="1" ht="9.75" customHeight="1" x14ac:dyDescent="0.2"/>
    <row r="1514" s="252" customFormat="1" ht="9.75" customHeight="1" x14ac:dyDescent="0.2"/>
    <row r="1515" s="252" customFormat="1" ht="9.75" customHeight="1" x14ac:dyDescent="0.2"/>
    <row r="1516" s="252" customFormat="1" ht="9.75" customHeight="1" x14ac:dyDescent="0.2"/>
    <row r="1517" s="252" customFormat="1" ht="9.75" customHeight="1" x14ac:dyDescent="0.2"/>
    <row r="1518" s="252" customFormat="1" ht="9.75" customHeight="1" x14ac:dyDescent="0.2"/>
    <row r="1519" s="252" customFormat="1" ht="9.75" customHeight="1" x14ac:dyDescent="0.2"/>
    <row r="1520" s="252" customFormat="1" ht="9.75" customHeight="1" x14ac:dyDescent="0.2"/>
    <row r="1521" s="252" customFormat="1" ht="9.75" customHeight="1" x14ac:dyDescent="0.2"/>
    <row r="1522" s="252" customFormat="1" ht="9.75" customHeight="1" x14ac:dyDescent="0.2"/>
    <row r="1523" s="252" customFormat="1" ht="9.75" customHeight="1" x14ac:dyDescent="0.2"/>
    <row r="1524" s="252" customFormat="1" ht="9.75" customHeight="1" x14ac:dyDescent="0.2"/>
    <row r="1525" s="252" customFormat="1" ht="9.75" customHeight="1" x14ac:dyDescent="0.2"/>
    <row r="1526" s="252" customFormat="1" ht="9.75" customHeight="1" x14ac:dyDescent="0.2"/>
    <row r="1527" s="252" customFormat="1" ht="9.75" customHeight="1" x14ac:dyDescent="0.2"/>
    <row r="1528" s="252" customFormat="1" ht="9.75" customHeight="1" x14ac:dyDescent="0.2"/>
    <row r="1529" s="252" customFormat="1" ht="9.75" customHeight="1" x14ac:dyDescent="0.2"/>
    <row r="1530" s="252" customFormat="1" ht="9.75" customHeight="1" x14ac:dyDescent="0.2"/>
    <row r="1531" s="252" customFormat="1" ht="9.75" customHeight="1" x14ac:dyDescent="0.2"/>
    <row r="1532" s="252" customFormat="1" ht="9.75" customHeight="1" x14ac:dyDescent="0.2"/>
    <row r="1533" s="252" customFormat="1" ht="9.75" customHeight="1" x14ac:dyDescent="0.2"/>
    <row r="1534" s="252" customFormat="1" ht="9.75" customHeight="1" x14ac:dyDescent="0.2"/>
    <row r="1535" s="252" customFormat="1" ht="9.75" customHeight="1" x14ac:dyDescent="0.2"/>
    <row r="1536" s="252" customFormat="1" ht="9.75" customHeight="1" x14ac:dyDescent="0.2"/>
    <row r="1537" s="252" customFormat="1" ht="9.75" customHeight="1" x14ac:dyDescent="0.2"/>
    <row r="1538" s="252" customFormat="1" ht="9.75" customHeight="1" x14ac:dyDescent="0.2"/>
    <row r="1539" s="252" customFormat="1" ht="9.75" customHeight="1" x14ac:dyDescent="0.2"/>
    <row r="1540" s="252" customFormat="1" ht="9.75" customHeight="1" x14ac:dyDescent="0.2"/>
    <row r="1541" s="252" customFormat="1" ht="9.75" customHeight="1" x14ac:dyDescent="0.2"/>
    <row r="1542" s="252" customFormat="1" ht="9.75" customHeight="1" x14ac:dyDescent="0.2"/>
    <row r="1543" s="252" customFormat="1" ht="9.75" customHeight="1" x14ac:dyDescent="0.2"/>
    <row r="1544" s="252" customFormat="1" ht="9.75" customHeight="1" x14ac:dyDescent="0.2"/>
    <row r="1545" s="252" customFormat="1" ht="9.75" customHeight="1" x14ac:dyDescent="0.2"/>
    <row r="1546" s="252" customFormat="1" ht="9.75" customHeight="1" x14ac:dyDescent="0.2"/>
    <row r="1547" s="252" customFormat="1" ht="9.75" customHeight="1" x14ac:dyDescent="0.2"/>
    <row r="1548" s="252" customFormat="1" ht="9.75" customHeight="1" x14ac:dyDescent="0.2"/>
    <row r="1549" s="252" customFormat="1" ht="9.75" customHeight="1" x14ac:dyDescent="0.2"/>
    <row r="1550" s="252" customFormat="1" ht="9.75" customHeight="1" x14ac:dyDescent="0.2"/>
    <row r="1551" s="252" customFormat="1" ht="9.75" customHeight="1" x14ac:dyDescent="0.2"/>
    <row r="1552" s="252" customFormat="1" ht="9.75" customHeight="1" x14ac:dyDescent="0.2"/>
    <row r="1553" s="252" customFormat="1" ht="9.75" customHeight="1" x14ac:dyDescent="0.2"/>
    <row r="1554" s="252" customFormat="1" ht="9.75" customHeight="1" x14ac:dyDescent="0.2"/>
    <row r="1555" s="252" customFormat="1" ht="9.75" customHeight="1" x14ac:dyDescent="0.2"/>
    <row r="1556" s="252" customFormat="1" ht="9.75" customHeight="1" x14ac:dyDescent="0.2"/>
    <row r="1557" s="252" customFormat="1" ht="9.75" customHeight="1" x14ac:dyDescent="0.2"/>
    <row r="1558" s="252" customFormat="1" ht="9.75" customHeight="1" x14ac:dyDescent="0.2"/>
    <row r="1559" s="252" customFormat="1" ht="9.75" customHeight="1" x14ac:dyDescent="0.2"/>
    <row r="1560" s="252" customFormat="1" ht="9.75" customHeight="1" x14ac:dyDescent="0.2"/>
    <row r="1561" s="252" customFormat="1" ht="9.75" customHeight="1" x14ac:dyDescent="0.2"/>
    <row r="1562" s="252" customFormat="1" ht="9.75" customHeight="1" x14ac:dyDescent="0.2"/>
    <row r="1563" s="252" customFormat="1" ht="9.75" customHeight="1" x14ac:dyDescent="0.2"/>
    <row r="1564" s="252" customFormat="1" ht="9.75" customHeight="1" x14ac:dyDescent="0.2"/>
    <row r="1565" s="252" customFormat="1" ht="9.75" customHeight="1" x14ac:dyDescent="0.2"/>
    <row r="1566" s="252" customFormat="1" ht="9.75" customHeight="1" x14ac:dyDescent="0.2"/>
    <row r="1567" s="252" customFormat="1" ht="9.75" customHeight="1" x14ac:dyDescent="0.2"/>
    <row r="1568" s="252" customFormat="1" ht="9.75" customHeight="1" x14ac:dyDescent="0.2"/>
    <row r="1569" s="252" customFormat="1" ht="9.75" customHeight="1" x14ac:dyDescent="0.2"/>
    <row r="1570" s="252" customFormat="1" ht="9.75" customHeight="1" x14ac:dyDescent="0.2"/>
    <row r="1571" s="252" customFormat="1" ht="9.75" customHeight="1" x14ac:dyDescent="0.2"/>
    <row r="1572" s="252" customFormat="1" ht="9.75" customHeight="1" x14ac:dyDescent="0.2"/>
    <row r="1573" s="252" customFormat="1" ht="9.75" customHeight="1" x14ac:dyDescent="0.2"/>
    <row r="1574" s="252" customFormat="1" ht="9.75" customHeight="1" x14ac:dyDescent="0.2"/>
    <row r="1575" s="252" customFormat="1" ht="9.75" customHeight="1" x14ac:dyDescent="0.2"/>
    <row r="1576" s="252" customFormat="1" ht="9.75" customHeight="1" x14ac:dyDescent="0.2"/>
    <row r="1577" s="252" customFormat="1" ht="9.75" customHeight="1" x14ac:dyDescent="0.2"/>
    <row r="1578" s="252" customFormat="1" ht="9.75" customHeight="1" x14ac:dyDescent="0.2"/>
    <row r="1579" s="252" customFormat="1" ht="9.75" customHeight="1" x14ac:dyDescent="0.2"/>
    <row r="1580" s="252" customFormat="1" ht="9.75" customHeight="1" x14ac:dyDescent="0.2"/>
    <row r="1581" s="252" customFormat="1" ht="9.75" customHeight="1" x14ac:dyDescent="0.2"/>
    <row r="1582" s="252" customFormat="1" ht="9.75" customHeight="1" x14ac:dyDescent="0.2"/>
    <row r="1583" s="252" customFormat="1" ht="9.75" customHeight="1" x14ac:dyDescent="0.2"/>
    <row r="1584" s="252" customFormat="1" ht="9.75" customHeight="1" x14ac:dyDescent="0.2"/>
    <row r="1585" s="252" customFormat="1" ht="9.75" customHeight="1" x14ac:dyDescent="0.2"/>
    <row r="1586" s="252" customFormat="1" ht="9.75" customHeight="1" x14ac:dyDescent="0.2"/>
    <row r="1587" s="252" customFormat="1" ht="9.75" customHeight="1" x14ac:dyDescent="0.2"/>
    <row r="1588" s="252" customFormat="1" ht="9.75" customHeight="1" x14ac:dyDescent="0.2"/>
    <row r="1589" s="252" customFormat="1" ht="9.75" customHeight="1" x14ac:dyDescent="0.2"/>
    <row r="1590" s="252" customFormat="1" ht="9.75" customHeight="1" x14ac:dyDescent="0.2"/>
    <row r="1591" s="252" customFormat="1" ht="9.75" customHeight="1" x14ac:dyDescent="0.2"/>
    <row r="1592" s="252" customFormat="1" ht="9.75" customHeight="1" x14ac:dyDescent="0.2"/>
    <row r="1593" s="252" customFormat="1" ht="9.75" customHeight="1" x14ac:dyDescent="0.2"/>
    <row r="1594" s="252" customFormat="1" ht="9.75" customHeight="1" x14ac:dyDescent="0.2"/>
    <row r="1595" s="252" customFormat="1" ht="9.75" customHeight="1" x14ac:dyDescent="0.2"/>
    <row r="1596" s="252" customFormat="1" ht="9.75" customHeight="1" x14ac:dyDescent="0.2"/>
    <row r="1597" s="252" customFormat="1" ht="9.75" customHeight="1" x14ac:dyDescent="0.2"/>
    <row r="1598" s="252" customFormat="1" ht="9.75" customHeight="1" x14ac:dyDescent="0.2"/>
    <row r="1599" s="252" customFormat="1" ht="9.75" customHeight="1" x14ac:dyDescent="0.2"/>
    <row r="1600" s="252" customFormat="1" ht="9.75" customHeight="1" x14ac:dyDescent="0.2"/>
    <row r="1601" s="252" customFormat="1" ht="9.75" customHeight="1" x14ac:dyDescent="0.2"/>
    <row r="1602" s="252" customFormat="1" ht="9.75" customHeight="1" x14ac:dyDescent="0.2"/>
    <row r="1603" s="252" customFormat="1" ht="9.75" customHeight="1" x14ac:dyDescent="0.2"/>
    <row r="1604" s="252" customFormat="1" ht="9.75" customHeight="1" x14ac:dyDescent="0.2"/>
    <row r="1605" s="252" customFormat="1" ht="9.75" customHeight="1" x14ac:dyDescent="0.2"/>
    <row r="1606" s="252" customFormat="1" ht="9.75" customHeight="1" x14ac:dyDescent="0.2"/>
    <row r="1607" s="252" customFormat="1" ht="9.75" customHeight="1" x14ac:dyDescent="0.2"/>
    <row r="1608" s="252" customFormat="1" ht="9.75" customHeight="1" x14ac:dyDescent="0.2"/>
    <row r="1609" s="252" customFormat="1" ht="9.75" customHeight="1" x14ac:dyDescent="0.2"/>
    <row r="1610" s="252" customFormat="1" ht="9.75" customHeight="1" x14ac:dyDescent="0.2"/>
    <row r="1611" s="252" customFormat="1" ht="9.75" customHeight="1" x14ac:dyDescent="0.2"/>
    <row r="1612" s="252" customFormat="1" ht="9.75" customHeight="1" x14ac:dyDescent="0.2"/>
    <row r="1613" s="252" customFormat="1" ht="9.75" customHeight="1" x14ac:dyDescent="0.2"/>
    <row r="1614" s="252" customFormat="1" ht="9.75" customHeight="1" x14ac:dyDescent="0.2"/>
    <row r="1615" s="252" customFormat="1" ht="9.75" customHeight="1" x14ac:dyDescent="0.2"/>
    <row r="1616" s="252" customFormat="1" ht="9.75" customHeight="1" x14ac:dyDescent="0.2"/>
    <row r="1617" s="252" customFormat="1" ht="9.75" customHeight="1" x14ac:dyDescent="0.2"/>
    <row r="1618" s="252" customFormat="1" ht="9.75" customHeight="1" x14ac:dyDescent="0.2"/>
    <row r="1619" s="252" customFormat="1" ht="9.75" customHeight="1" x14ac:dyDescent="0.2"/>
    <row r="1620" s="252" customFormat="1" ht="9.75" customHeight="1" x14ac:dyDescent="0.2"/>
    <row r="1621" s="252" customFormat="1" ht="9.75" customHeight="1" x14ac:dyDescent="0.2"/>
    <row r="1622" s="252" customFormat="1" ht="9.75" customHeight="1" x14ac:dyDescent="0.2"/>
    <row r="1623" s="252" customFormat="1" ht="9.75" customHeight="1" x14ac:dyDescent="0.2"/>
    <row r="1624" s="252" customFormat="1" ht="9.75" customHeight="1" x14ac:dyDescent="0.2"/>
    <row r="1625" s="252" customFormat="1" ht="9.75" customHeight="1" x14ac:dyDescent="0.2"/>
    <row r="1626" s="252" customFormat="1" ht="9.75" customHeight="1" x14ac:dyDescent="0.2"/>
    <row r="1627" s="252" customFormat="1" ht="9.75" customHeight="1" x14ac:dyDescent="0.2"/>
    <row r="1628" s="252" customFormat="1" ht="9.75" customHeight="1" x14ac:dyDescent="0.2"/>
    <row r="1629" s="252" customFormat="1" ht="9.75" customHeight="1" x14ac:dyDescent="0.2"/>
    <row r="1630" s="252" customFormat="1" ht="9.75" customHeight="1" x14ac:dyDescent="0.2"/>
    <row r="1631" s="252" customFormat="1" ht="9.75" customHeight="1" x14ac:dyDescent="0.2"/>
    <row r="1632" s="252" customFormat="1" ht="9.75" customHeight="1" x14ac:dyDescent="0.2"/>
    <row r="1633" s="252" customFormat="1" ht="9.75" customHeight="1" x14ac:dyDescent="0.2"/>
    <row r="1634" s="252" customFormat="1" ht="9.75" customHeight="1" x14ac:dyDescent="0.2"/>
    <row r="1635" s="252" customFormat="1" ht="9.75" customHeight="1" x14ac:dyDescent="0.2"/>
    <row r="1636" s="252" customFormat="1" ht="9.75" customHeight="1" x14ac:dyDescent="0.2"/>
    <row r="1637" s="252" customFormat="1" ht="9.75" customHeight="1" x14ac:dyDescent="0.2"/>
    <row r="1638" s="252" customFormat="1" ht="9.75" customHeight="1" x14ac:dyDescent="0.2"/>
    <row r="1639" s="252" customFormat="1" ht="9.75" customHeight="1" x14ac:dyDescent="0.2"/>
    <row r="1640" s="252" customFormat="1" ht="9.75" customHeight="1" x14ac:dyDescent="0.2"/>
    <row r="1641" s="252" customFormat="1" ht="9.75" customHeight="1" x14ac:dyDescent="0.2"/>
    <row r="1642" s="252" customFormat="1" ht="9.75" customHeight="1" x14ac:dyDescent="0.2"/>
    <row r="1643" s="252" customFormat="1" ht="9.75" customHeight="1" x14ac:dyDescent="0.2"/>
    <row r="1644" s="252" customFormat="1" ht="9.75" customHeight="1" x14ac:dyDescent="0.2"/>
    <row r="1645" s="252" customFormat="1" ht="9.75" customHeight="1" x14ac:dyDescent="0.2"/>
    <row r="1646" s="252" customFormat="1" ht="9.75" customHeight="1" x14ac:dyDescent="0.2"/>
    <row r="1647" s="252" customFormat="1" ht="9.75" customHeight="1" x14ac:dyDescent="0.2"/>
    <row r="1648" s="252" customFormat="1" ht="9.75" customHeight="1" x14ac:dyDescent="0.2"/>
    <row r="1649" s="252" customFormat="1" ht="9.75" customHeight="1" x14ac:dyDescent="0.2"/>
    <row r="1650" s="252" customFormat="1" ht="9.75" customHeight="1" x14ac:dyDescent="0.2"/>
    <row r="1651" s="252" customFormat="1" ht="9.75" customHeight="1" x14ac:dyDescent="0.2"/>
    <row r="1652" s="252" customFormat="1" ht="9.75" customHeight="1" x14ac:dyDescent="0.2"/>
    <row r="1653" s="252" customFormat="1" ht="9.75" customHeight="1" x14ac:dyDescent="0.2"/>
    <row r="1654" s="252" customFormat="1" ht="9.75" customHeight="1" x14ac:dyDescent="0.2"/>
    <row r="1655" s="252" customFormat="1" ht="9.75" customHeight="1" x14ac:dyDescent="0.2"/>
    <row r="1656" s="252" customFormat="1" ht="9.75" customHeight="1" x14ac:dyDescent="0.2"/>
    <row r="1657" s="252" customFormat="1" ht="9.75" customHeight="1" x14ac:dyDescent="0.2"/>
    <row r="1658" s="252" customFormat="1" ht="9.75" customHeight="1" x14ac:dyDescent="0.2"/>
    <row r="1659" s="252" customFormat="1" ht="9.75" customHeight="1" x14ac:dyDescent="0.2"/>
    <row r="1660" s="252" customFormat="1" ht="9.75" customHeight="1" x14ac:dyDescent="0.2"/>
    <row r="1661" s="252" customFormat="1" ht="9.75" customHeight="1" x14ac:dyDescent="0.2"/>
    <row r="1662" s="252" customFormat="1" ht="9.75" customHeight="1" x14ac:dyDescent="0.2"/>
    <row r="1663" s="252" customFormat="1" ht="9.75" customHeight="1" x14ac:dyDescent="0.2"/>
    <row r="1664" s="252" customFormat="1" ht="9.75" customHeight="1" x14ac:dyDescent="0.2"/>
    <row r="1665" s="252" customFormat="1" ht="9.75" customHeight="1" x14ac:dyDescent="0.2"/>
    <row r="1666" s="252" customFormat="1" ht="9.75" customHeight="1" x14ac:dyDescent="0.2"/>
    <row r="1667" s="252" customFormat="1" ht="9.75" customHeight="1" x14ac:dyDescent="0.2"/>
    <row r="1668" s="252" customFormat="1" ht="9.75" customHeight="1" x14ac:dyDescent="0.2"/>
    <row r="1669" s="252" customFormat="1" ht="9.75" customHeight="1" x14ac:dyDescent="0.2"/>
    <row r="1670" s="252" customFormat="1" ht="9.75" customHeight="1" x14ac:dyDescent="0.2"/>
    <row r="1671" s="252" customFormat="1" ht="9.75" customHeight="1" x14ac:dyDescent="0.2"/>
    <row r="1672" s="252" customFormat="1" ht="9.75" customHeight="1" x14ac:dyDescent="0.2"/>
    <row r="1673" s="252" customFormat="1" ht="9.75" customHeight="1" x14ac:dyDescent="0.2"/>
    <row r="1674" s="252" customFormat="1" ht="9.75" customHeight="1" x14ac:dyDescent="0.2"/>
    <row r="1675" s="252" customFormat="1" ht="9.75" customHeight="1" x14ac:dyDescent="0.2"/>
    <row r="1676" s="252" customFormat="1" ht="9.75" customHeight="1" x14ac:dyDescent="0.2"/>
    <row r="1677" s="252" customFormat="1" ht="9.75" customHeight="1" x14ac:dyDescent="0.2"/>
    <row r="1678" s="252" customFormat="1" ht="9.75" customHeight="1" x14ac:dyDescent="0.2"/>
    <row r="1679" s="252" customFormat="1" ht="9.75" customHeight="1" x14ac:dyDescent="0.2"/>
    <row r="1680" s="252" customFormat="1" ht="9.75" customHeight="1" x14ac:dyDescent="0.2"/>
    <row r="1681" s="252" customFormat="1" ht="9.75" customHeight="1" x14ac:dyDescent="0.2"/>
    <row r="1682" s="252" customFormat="1" ht="9.75" customHeight="1" x14ac:dyDescent="0.2"/>
    <row r="1683" s="252" customFormat="1" ht="9.75" customHeight="1" x14ac:dyDescent="0.2"/>
    <row r="1684" s="252" customFormat="1" ht="9.75" customHeight="1" x14ac:dyDescent="0.2"/>
    <row r="1685" s="252" customFormat="1" ht="9.75" customHeight="1" x14ac:dyDescent="0.2"/>
    <row r="1686" s="252" customFormat="1" ht="9.75" customHeight="1" x14ac:dyDescent="0.2"/>
    <row r="1687" s="252" customFormat="1" ht="9.75" customHeight="1" x14ac:dyDescent="0.2"/>
    <row r="1688" s="252" customFormat="1" ht="9.75" customHeight="1" x14ac:dyDescent="0.2"/>
    <row r="1689" s="252" customFormat="1" ht="9.75" customHeight="1" x14ac:dyDescent="0.2"/>
    <row r="1690" s="252" customFormat="1" ht="9.75" customHeight="1" x14ac:dyDescent="0.2"/>
    <row r="1691" s="252" customFormat="1" ht="9.75" customHeight="1" x14ac:dyDescent="0.2"/>
    <row r="1692" s="252" customFormat="1" ht="9.75" customHeight="1" x14ac:dyDescent="0.2"/>
    <row r="1693" s="252" customFormat="1" ht="9.75" customHeight="1" x14ac:dyDescent="0.2"/>
    <row r="1694" s="252" customFormat="1" ht="9.75" customHeight="1" x14ac:dyDescent="0.2"/>
    <row r="1695" s="252" customFormat="1" ht="9.75" customHeight="1" x14ac:dyDescent="0.2"/>
    <row r="1696" s="252" customFormat="1" ht="9.75" customHeight="1" x14ac:dyDescent="0.2"/>
    <row r="1697" s="252" customFormat="1" ht="9.75" customHeight="1" x14ac:dyDescent="0.2"/>
    <row r="1698" s="252" customFormat="1" ht="9.75" customHeight="1" x14ac:dyDescent="0.2"/>
    <row r="1699" s="252" customFormat="1" ht="9.75" customHeight="1" x14ac:dyDescent="0.2"/>
    <row r="1700" s="252" customFormat="1" ht="9.75" customHeight="1" x14ac:dyDescent="0.2"/>
    <row r="1701" s="252" customFormat="1" ht="9.75" customHeight="1" x14ac:dyDescent="0.2"/>
    <row r="1702" s="252" customFormat="1" ht="9.75" customHeight="1" x14ac:dyDescent="0.2"/>
    <row r="1703" s="252" customFormat="1" ht="9.75" customHeight="1" x14ac:dyDescent="0.2"/>
    <row r="1704" s="252" customFormat="1" ht="9.75" customHeight="1" x14ac:dyDescent="0.2"/>
    <row r="1705" s="252" customFormat="1" ht="9.75" customHeight="1" x14ac:dyDescent="0.2"/>
    <row r="1706" s="252" customFormat="1" ht="9.75" customHeight="1" x14ac:dyDescent="0.2"/>
    <row r="1707" s="252" customFormat="1" ht="9.75" customHeight="1" x14ac:dyDescent="0.2"/>
    <row r="1708" s="252" customFormat="1" ht="9.75" customHeight="1" x14ac:dyDescent="0.2"/>
    <row r="1709" s="252" customFormat="1" ht="9.75" customHeight="1" x14ac:dyDescent="0.2"/>
    <row r="1710" s="252" customFormat="1" ht="9.75" customHeight="1" x14ac:dyDescent="0.2"/>
    <row r="1711" s="252" customFormat="1" ht="9.75" customHeight="1" x14ac:dyDescent="0.2"/>
    <row r="1712" s="252" customFormat="1" ht="9.75" customHeight="1" x14ac:dyDescent="0.2"/>
    <row r="1713" s="252" customFormat="1" ht="9.75" customHeight="1" x14ac:dyDescent="0.2"/>
    <row r="1714" s="252" customFormat="1" ht="9.75" customHeight="1" x14ac:dyDescent="0.2"/>
    <row r="1715" s="252" customFormat="1" ht="9.75" customHeight="1" x14ac:dyDescent="0.2"/>
    <row r="1716" s="252" customFormat="1" ht="9.75" customHeight="1" x14ac:dyDescent="0.2"/>
    <row r="1717" s="252" customFormat="1" ht="9.75" customHeight="1" x14ac:dyDescent="0.2"/>
    <row r="1718" s="252" customFormat="1" ht="9.75" customHeight="1" x14ac:dyDescent="0.2"/>
    <row r="1719" s="252" customFormat="1" ht="9.75" customHeight="1" x14ac:dyDescent="0.2"/>
    <row r="1720" s="252" customFormat="1" ht="9.75" customHeight="1" x14ac:dyDescent="0.2"/>
    <row r="1721" s="252" customFormat="1" ht="9.75" customHeight="1" x14ac:dyDescent="0.2"/>
    <row r="1722" s="252" customFormat="1" ht="9.75" customHeight="1" x14ac:dyDescent="0.2"/>
    <row r="1723" s="252" customFormat="1" ht="9.75" customHeight="1" x14ac:dyDescent="0.2"/>
    <row r="1724" s="252" customFormat="1" ht="9.75" customHeight="1" x14ac:dyDescent="0.2"/>
    <row r="1725" s="252" customFormat="1" ht="9.75" customHeight="1" x14ac:dyDescent="0.2"/>
    <row r="1726" s="252" customFormat="1" ht="9.75" customHeight="1" x14ac:dyDescent="0.2"/>
    <row r="1727" s="252" customFormat="1" ht="9.75" customHeight="1" x14ac:dyDescent="0.2"/>
    <row r="1728" s="252" customFormat="1" ht="9.75" customHeight="1" x14ac:dyDescent="0.2"/>
    <row r="1729" s="252" customFormat="1" ht="9.75" customHeight="1" x14ac:dyDescent="0.2"/>
    <row r="1730" s="252" customFormat="1" ht="9.75" customHeight="1" x14ac:dyDescent="0.2"/>
    <row r="1731" s="252" customFormat="1" ht="9.75" customHeight="1" x14ac:dyDescent="0.2"/>
    <row r="1732" s="252" customFormat="1" ht="9.75" customHeight="1" x14ac:dyDescent="0.2"/>
    <row r="1733" s="252" customFormat="1" ht="9.75" customHeight="1" x14ac:dyDescent="0.2"/>
    <row r="1734" s="252" customFormat="1" ht="9.75" customHeight="1" x14ac:dyDescent="0.2"/>
    <row r="1735" s="252" customFormat="1" ht="9.75" customHeight="1" x14ac:dyDescent="0.2"/>
    <row r="1736" s="252" customFormat="1" ht="9.75" customHeight="1" x14ac:dyDescent="0.2"/>
    <row r="1737" s="252" customFormat="1" ht="9.75" customHeight="1" x14ac:dyDescent="0.2"/>
    <row r="1738" s="252" customFormat="1" ht="9.75" customHeight="1" x14ac:dyDescent="0.2"/>
    <row r="1739" s="252" customFormat="1" ht="9.75" customHeight="1" x14ac:dyDescent="0.2"/>
    <row r="1740" s="252" customFormat="1" ht="9.75" customHeight="1" x14ac:dyDescent="0.2"/>
    <row r="1741" s="252" customFormat="1" ht="9.75" customHeight="1" x14ac:dyDescent="0.2"/>
    <row r="1742" s="252" customFormat="1" ht="9.75" customHeight="1" x14ac:dyDescent="0.2"/>
    <row r="1743" s="252" customFormat="1" ht="9.75" customHeight="1" x14ac:dyDescent="0.2"/>
    <row r="1744" s="252" customFormat="1" ht="9.75" customHeight="1" x14ac:dyDescent="0.2"/>
    <row r="1745" s="252" customFormat="1" ht="9.75" customHeight="1" x14ac:dyDescent="0.2"/>
    <row r="1746" s="252" customFormat="1" ht="9.75" customHeight="1" x14ac:dyDescent="0.2"/>
    <row r="1747" s="252" customFormat="1" ht="9.75" customHeight="1" x14ac:dyDescent="0.2"/>
    <row r="1748" s="252" customFormat="1" ht="9.75" customHeight="1" x14ac:dyDescent="0.2"/>
    <row r="1749" s="252" customFormat="1" ht="9.75" customHeight="1" x14ac:dyDescent="0.2"/>
    <row r="1750" s="252" customFormat="1" ht="9.75" customHeight="1" x14ac:dyDescent="0.2"/>
    <row r="1751" s="252" customFormat="1" ht="9.75" customHeight="1" x14ac:dyDescent="0.2"/>
    <row r="1752" s="252" customFormat="1" ht="9.75" customHeight="1" x14ac:dyDescent="0.2"/>
    <row r="1753" s="252" customFormat="1" ht="9.75" customHeight="1" x14ac:dyDescent="0.2"/>
    <row r="1754" s="252" customFormat="1" ht="9.75" customHeight="1" x14ac:dyDescent="0.2"/>
    <row r="1755" s="252" customFormat="1" ht="9.75" customHeight="1" x14ac:dyDescent="0.2"/>
    <row r="1756" s="252" customFormat="1" ht="9.75" customHeight="1" x14ac:dyDescent="0.2"/>
    <row r="1757" s="252" customFormat="1" ht="9.75" customHeight="1" x14ac:dyDescent="0.2"/>
    <row r="1758" s="252" customFormat="1" ht="9.75" customHeight="1" x14ac:dyDescent="0.2"/>
    <row r="1759" s="252" customFormat="1" ht="9.75" customHeight="1" x14ac:dyDescent="0.2"/>
    <row r="1760" s="252" customFormat="1" ht="9.75" customHeight="1" x14ac:dyDescent="0.2"/>
    <row r="1761" s="252" customFormat="1" ht="9.75" customHeight="1" x14ac:dyDescent="0.2"/>
    <row r="1762" s="252" customFormat="1" ht="9.75" customHeight="1" x14ac:dyDescent="0.2"/>
    <row r="1763" s="252" customFormat="1" ht="9.75" customHeight="1" x14ac:dyDescent="0.2"/>
    <row r="1764" s="252" customFormat="1" ht="9.75" customHeight="1" x14ac:dyDescent="0.2"/>
    <row r="1765" s="252" customFormat="1" ht="9.75" customHeight="1" x14ac:dyDescent="0.2"/>
    <row r="1766" s="252" customFormat="1" ht="9.75" customHeight="1" x14ac:dyDescent="0.2"/>
    <row r="1767" s="252" customFormat="1" ht="9.75" customHeight="1" x14ac:dyDescent="0.2"/>
    <row r="1768" s="252" customFormat="1" ht="9.75" customHeight="1" x14ac:dyDescent="0.2"/>
    <row r="1769" s="252" customFormat="1" ht="9.75" customHeight="1" x14ac:dyDescent="0.2"/>
    <row r="1770" s="252" customFormat="1" ht="9.75" customHeight="1" x14ac:dyDescent="0.2"/>
    <row r="1771" s="252" customFormat="1" ht="9.75" customHeight="1" x14ac:dyDescent="0.2"/>
    <row r="1772" s="252" customFormat="1" ht="9.75" customHeight="1" x14ac:dyDescent="0.2"/>
    <row r="1773" s="252" customFormat="1" ht="9.75" customHeight="1" x14ac:dyDescent="0.2"/>
    <row r="1774" s="252" customFormat="1" ht="9.75" customHeight="1" x14ac:dyDescent="0.2"/>
    <row r="1775" s="252" customFormat="1" ht="9.75" customHeight="1" x14ac:dyDescent="0.2"/>
    <row r="1776" s="252" customFormat="1" ht="9.75" customHeight="1" x14ac:dyDescent="0.2"/>
    <row r="1777" s="252" customFormat="1" ht="9.75" customHeight="1" x14ac:dyDescent="0.2"/>
    <row r="1778" s="252" customFormat="1" ht="9.75" customHeight="1" x14ac:dyDescent="0.2"/>
    <row r="1779" s="252" customFormat="1" ht="9.75" customHeight="1" x14ac:dyDescent="0.2"/>
    <row r="1780" s="252" customFormat="1" ht="9.75" customHeight="1" x14ac:dyDescent="0.2"/>
    <row r="1781" s="252" customFormat="1" ht="9.75" customHeight="1" x14ac:dyDescent="0.2"/>
    <row r="1782" s="252" customFormat="1" ht="9.75" customHeight="1" x14ac:dyDescent="0.2"/>
    <row r="1783" s="252" customFormat="1" ht="9.75" customHeight="1" x14ac:dyDescent="0.2"/>
    <row r="1784" s="252" customFormat="1" ht="9.75" customHeight="1" x14ac:dyDescent="0.2"/>
    <row r="1785" s="252" customFormat="1" ht="9.75" customHeight="1" x14ac:dyDescent="0.2"/>
    <row r="1786" s="252" customFormat="1" ht="9.75" customHeight="1" x14ac:dyDescent="0.2"/>
    <row r="1787" s="252" customFormat="1" ht="9.75" customHeight="1" x14ac:dyDescent="0.2"/>
    <row r="1788" s="252" customFormat="1" ht="9.75" customHeight="1" x14ac:dyDescent="0.2"/>
    <row r="1789" s="252" customFormat="1" ht="9.75" customHeight="1" x14ac:dyDescent="0.2"/>
    <row r="1790" s="252" customFormat="1" ht="9.75" customHeight="1" x14ac:dyDescent="0.2"/>
    <row r="1791" s="252" customFormat="1" ht="9.75" customHeight="1" x14ac:dyDescent="0.2"/>
    <row r="1792" s="252" customFormat="1" ht="9.75" customHeight="1" x14ac:dyDescent="0.2"/>
    <row r="1793" s="252" customFormat="1" ht="9.75" customHeight="1" x14ac:dyDescent="0.2"/>
    <row r="1794" s="252" customFormat="1" ht="9.75" customHeight="1" x14ac:dyDescent="0.2"/>
    <row r="1795" s="252" customFormat="1" ht="9.75" customHeight="1" x14ac:dyDescent="0.2"/>
    <row r="1796" s="252" customFormat="1" ht="9.75" customHeight="1" x14ac:dyDescent="0.2"/>
    <row r="1797" s="252" customFormat="1" ht="9.75" customHeight="1" x14ac:dyDescent="0.2"/>
    <row r="1798" s="252" customFormat="1" ht="9.75" customHeight="1" x14ac:dyDescent="0.2"/>
    <row r="1799" s="252" customFormat="1" ht="9.75" customHeight="1" x14ac:dyDescent="0.2"/>
    <row r="1800" s="252" customFormat="1" ht="9.75" customHeight="1" x14ac:dyDescent="0.2"/>
    <row r="1801" s="252" customFormat="1" ht="9.75" customHeight="1" x14ac:dyDescent="0.2"/>
    <row r="1802" s="252" customFormat="1" ht="9.75" customHeight="1" x14ac:dyDescent="0.2"/>
    <row r="1803" s="252" customFormat="1" ht="9.75" customHeight="1" x14ac:dyDescent="0.2"/>
    <row r="1804" s="252" customFormat="1" ht="9.75" customHeight="1" x14ac:dyDescent="0.2"/>
    <row r="1805" s="252" customFormat="1" ht="9.75" customHeight="1" x14ac:dyDescent="0.2"/>
    <row r="1806" s="252" customFormat="1" ht="9.75" customHeight="1" x14ac:dyDescent="0.2"/>
    <row r="1807" s="252" customFormat="1" ht="9.75" customHeight="1" x14ac:dyDescent="0.2"/>
    <row r="1808" s="252" customFormat="1" ht="9.75" customHeight="1" x14ac:dyDescent="0.2"/>
    <row r="1809" s="252" customFormat="1" ht="9.75" customHeight="1" x14ac:dyDescent="0.2"/>
    <row r="1810" s="252" customFormat="1" ht="9.75" customHeight="1" x14ac:dyDescent="0.2"/>
    <row r="1811" s="252" customFormat="1" ht="9.75" customHeight="1" x14ac:dyDescent="0.2"/>
    <row r="1812" s="252" customFormat="1" ht="9.75" customHeight="1" x14ac:dyDescent="0.2"/>
    <row r="1813" s="252" customFormat="1" ht="9.75" customHeight="1" x14ac:dyDescent="0.2"/>
    <row r="1814" s="252" customFormat="1" ht="9.75" customHeight="1" x14ac:dyDescent="0.2"/>
    <row r="1815" s="252" customFormat="1" ht="9.75" customHeight="1" x14ac:dyDescent="0.2"/>
    <row r="1816" s="252" customFormat="1" ht="9.75" customHeight="1" x14ac:dyDescent="0.2"/>
    <row r="1817" s="252" customFormat="1" ht="9.75" customHeight="1" x14ac:dyDescent="0.2"/>
    <row r="1818" s="252" customFormat="1" ht="9.75" customHeight="1" x14ac:dyDescent="0.2"/>
    <row r="1819" s="252" customFormat="1" ht="9.75" customHeight="1" x14ac:dyDescent="0.2"/>
    <row r="1820" s="252" customFormat="1" ht="9.75" customHeight="1" x14ac:dyDescent="0.2"/>
    <row r="1821" s="252" customFormat="1" ht="9.75" customHeight="1" x14ac:dyDescent="0.2"/>
    <row r="1822" s="252" customFormat="1" ht="9.75" customHeight="1" x14ac:dyDescent="0.2"/>
    <row r="1823" s="252" customFormat="1" ht="9.75" customHeight="1" x14ac:dyDescent="0.2"/>
    <row r="1824" s="252" customFormat="1" ht="9.75" customHeight="1" x14ac:dyDescent="0.2"/>
    <row r="1825" s="252" customFormat="1" ht="9.75" customHeight="1" x14ac:dyDescent="0.2"/>
    <row r="1826" s="252" customFormat="1" ht="9.75" customHeight="1" x14ac:dyDescent="0.2"/>
    <row r="1827" s="252" customFormat="1" ht="9.75" customHeight="1" x14ac:dyDescent="0.2"/>
    <row r="1828" s="252" customFormat="1" ht="9.75" customHeight="1" x14ac:dyDescent="0.2"/>
    <row r="1829" s="252" customFormat="1" ht="9.75" customHeight="1" x14ac:dyDescent="0.2"/>
    <row r="1830" s="252" customFormat="1" ht="9.75" customHeight="1" x14ac:dyDescent="0.2"/>
    <row r="1831" s="252" customFormat="1" ht="9.75" customHeight="1" x14ac:dyDescent="0.2"/>
    <row r="1832" s="252" customFormat="1" ht="9.75" customHeight="1" x14ac:dyDescent="0.2"/>
    <row r="1833" s="252" customFormat="1" ht="9.75" customHeight="1" x14ac:dyDescent="0.2"/>
    <row r="1834" s="252" customFormat="1" ht="9.75" customHeight="1" x14ac:dyDescent="0.2"/>
    <row r="1835" s="252" customFormat="1" ht="9.75" customHeight="1" x14ac:dyDescent="0.2"/>
    <row r="1836" s="252" customFormat="1" ht="9.75" customHeight="1" x14ac:dyDescent="0.2"/>
    <row r="1837" s="252" customFormat="1" ht="9.75" customHeight="1" x14ac:dyDescent="0.2"/>
    <row r="1838" s="252" customFormat="1" ht="9.75" customHeight="1" x14ac:dyDescent="0.2"/>
    <row r="1839" s="252" customFormat="1" ht="9.75" customHeight="1" x14ac:dyDescent="0.2"/>
    <row r="1840" s="252" customFormat="1" ht="9.75" customHeight="1" x14ac:dyDescent="0.2"/>
    <row r="1841" s="252" customFormat="1" ht="9.75" customHeight="1" x14ac:dyDescent="0.2"/>
    <row r="1842" s="252" customFormat="1" ht="9.75" customHeight="1" x14ac:dyDescent="0.2"/>
    <row r="1843" s="252" customFormat="1" ht="9.75" customHeight="1" x14ac:dyDescent="0.2"/>
    <row r="1844" s="252" customFormat="1" ht="9.75" customHeight="1" x14ac:dyDescent="0.2"/>
    <row r="1845" s="252" customFormat="1" ht="9.75" customHeight="1" x14ac:dyDescent="0.2"/>
    <row r="1846" s="252" customFormat="1" ht="9.75" customHeight="1" x14ac:dyDescent="0.2"/>
    <row r="1847" s="252" customFormat="1" ht="9.75" customHeight="1" x14ac:dyDescent="0.2"/>
    <row r="1848" s="252" customFormat="1" ht="9.75" customHeight="1" x14ac:dyDescent="0.2"/>
    <row r="1849" s="252" customFormat="1" ht="9.75" customHeight="1" x14ac:dyDescent="0.2"/>
    <row r="1850" s="252" customFormat="1" ht="9.75" customHeight="1" x14ac:dyDescent="0.2"/>
    <row r="1851" s="252" customFormat="1" ht="9.75" customHeight="1" x14ac:dyDescent="0.2"/>
    <row r="1852" s="252" customFormat="1" ht="9.75" customHeight="1" x14ac:dyDescent="0.2"/>
    <row r="1853" s="252" customFormat="1" ht="9.75" customHeight="1" x14ac:dyDescent="0.2"/>
    <row r="1854" s="252" customFormat="1" ht="9.75" customHeight="1" x14ac:dyDescent="0.2"/>
    <row r="1855" s="252" customFormat="1" ht="9.75" customHeight="1" x14ac:dyDescent="0.2"/>
    <row r="1856" s="252" customFormat="1" ht="9.75" customHeight="1" x14ac:dyDescent="0.2"/>
    <row r="1857" s="252" customFormat="1" ht="9.75" customHeight="1" x14ac:dyDescent="0.2"/>
    <row r="1858" s="252" customFormat="1" ht="9.75" customHeight="1" x14ac:dyDescent="0.2"/>
    <row r="1859" s="252" customFormat="1" ht="9.75" customHeight="1" x14ac:dyDescent="0.2"/>
    <row r="1860" s="252" customFormat="1" ht="9.75" customHeight="1" x14ac:dyDescent="0.2"/>
    <row r="1861" s="252" customFormat="1" ht="9.75" customHeight="1" x14ac:dyDescent="0.2"/>
    <row r="1862" s="252" customFormat="1" ht="9.75" customHeight="1" x14ac:dyDescent="0.2"/>
    <row r="1863" s="252" customFormat="1" ht="9.75" customHeight="1" x14ac:dyDescent="0.2"/>
    <row r="1864" s="252" customFormat="1" ht="9.75" customHeight="1" x14ac:dyDescent="0.2"/>
    <row r="1865" s="252" customFormat="1" ht="9.75" customHeight="1" x14ac:dyDescent="0.2"/>
    <row r="1866" s="252" customFormat="1" ht="9.75" customHeight="1" x14ac:dyDescent="0.2"/>
    <row r="1867" s="252" customFormat="1" ht="9.75" customHeight="1" x14ac:dyDescent="0.2"/>
    <row r="1868" s="252" customFormat="1" ht="9.75" customHeight="1" x14ac:dyDescent="0.2"/>
    <row r="1869" s="252" customFormat="1" ht="9.75" customHeight="1" x14ac:dyDescent="0.2"/>
    <row r="1870" s="252" customFormat="1" ht="9.75" customHeight="1" x14ac:dyDescent="0.2"/>
    <row r="1871" s="252" customFormat="1" ht="9.75" customHeight="1" x14ac:dyDescent="0.2"/>
    <row r="1872" s="252" customFormat="1" ht="9.75" customHeight="1" x14ac:dyDescent="0.2"/>
    <row r="1873" s="252" customFormat="1" ht="9.75" customHeight="1" x14ac:dyDescent="0.2"/>
    <row r="1874" s="252" customFormat="1" ht="9.75" customHeight="1" x14ac:dyDescent="0.2"/>
    <row r="1875" s="252" customFormat="1" ht="9.75" customHeight="1" x14ac:dyDescent="0.2"/>
    <row r="1876" s="252" customFormat="1" ht="9.75" customHeight="1" x14ac:dyDescent="0.2"/>
    <row r="1877" s="252" customFormat="1" ht="9.75" customHeight="1" x14ac:dyDescent="0.2"/>
    <row r="1878" s="252" customFormat="1" ht="9.75" customHeight="1" x14ac:dyDescent="0.2"/>
    <row r="1879" s="252" customFormat="1" ht="9.75" customHeight="1" x14ac:dyDescent="0.2"/>
    <row r="1880" s="252" customFormat="1" ht="9.75" customHeight="1" x14ac:dyDescent="0.2"/>
    <row r="1881" s="252" customFormat="1" ht="9.75" customHeight="1" x14ac:dyDescent="0.2"/>
    <row r="1882" s="252" customFormat="1" ht="9.75" customHeight="1" x14ac:dyDescent="0.2"/>
    <row r="1883" s="252" customFormat="1" ht="9.75" customHeight="1" x14ac:dyDescent="0.2"/>
    <row r="1884" s="252" customFormat="1" ht="9.75" customHeight="1" x14ac:dyDescent="0.2"/>
    <row r="1885" s="252" customFormat="1" ht="9.75" customHeight="1" x14ac:dyDescent="0.2"/>
    <row r="1886" s="252" customFormat="1" ht="9.75" customHeight="1" x14ac:dyDescent="0.2"/>
    <row r="1887" s="252" customFormat="1" ht="9.75" customHeight="1" x14ac:dyDescent="0.2"/>
    <row r="1888" s="252" customFormat="1" ht="9.75" customHeight="1" x14ac:dyDescent="0.2"/>
    <row r="1889" s="252" customFormat="1" ht="9.75" customHeight="1" x14ac:dyDescent="0.2"/>
    <row r="1890" s="252" customFormat="1" ht="9.75" customHeight="1" x14ac:dyDescent="0.2"/>
    <row r="1891" s="252" customFormat="1" ht="9.75" customHeight="1" x14ac:dyDescent="0.2"/>
    <row r="1892" s="252" customFormat="1" ht="9.75" customHeight="1" x14ac:dyDescent="0.2"/>
    <row r="1893" s="252" customFormat="1" ht="9.75" customHeight="1" x14ac:dyDescent="0.2"/>
    <row r="1894" s="252" customFormat="1" ht="9.75" customHeight="1" x14ac:dyDescent="0.2"/>
    <row r="1895" s="252" customFormat="1" ht="9.75" customHeight="1" x14ac:dyDescent="0.2"/>
    <row r="1896" s="252" customFormat="1" ht="9.75" customHeight="1" x14ac:dyDescent="0.2"/>
    <row r="1897" s="252" customFormat="1" ht="9.75" customHeight="1" x14ac:dyDescent="0.2"/>
    <row r="1898" s="252" customFormat="1" ht="9.75" customHeight="1" x14ac:dyDescent="0.2"/>
    <row r="1899" s="252" customFormat="1" ht="9.75" customHeight="1" x14ac:dyDescent="0.2"/>
    <row r="1900" s="252" customFormat="1" ht="9.75" customHeight="1" x14ac:dyDescent="0.2"/>
    <row r="1901" s="252" customFormat="1" ht="9.75" customHeight="1" x14ac:dyDescent="0.2"/>
    <row r="1902" s="252" customFormat="1" ht="9.75" customHeight="1" x14ac:dyDescent="0.2"/>
    <row r="1903" s="252" customFormat="1" ht="9.75" customHeight="1" x14ac:dyDescent="0.2"/>
    <row r="1904" s="252" customFormat="1" ht="9.75" customHeight="1" x14ac:dyDescent="0.2"/>
    <row r="1905" s="252" customFormat="1" ht="9.75" customHeight="1" x14ac:dyDescent="0.2"/>
    <row r="1906" s="252" customFormat="1" ht="9.75" customHeight="1" x14ac:dyDescent="0.2"/>
    <row r="1907" s="252" customFormat="1" ht="9.75" customHeight="1" x14ac:dyDescent="0.2"/>
    <row r="1908" s="252" customFormat="1" ht="9.75" customHeight="1" x14ac:dyDescent="0.2"/>
    <row r="1909" s="252" customFormat="1" ht="9.75" customHeight="1" x14ac:dyDescent="0.2"/>
    <row r="1910" s="252" customFormat="1" ht="9.75" customHeight="1" x14ac:dyDescent="0.2"/>
    <row r="1911" s="252" customFormat="1" ht="9.75" customHeight="1" x14ac:dyDescent="0.2"/>
    <row r="1912" s="252" customFormat="1" ht="9.75" customHeight="1" x14ac:dyDescent="0.2"/>
    <row r="1913" s="252" customFormat="1" ht="9.75" customHeight="1" x14ac:dyDescent="0.2"/>
    <row r="1914" s="252" customFormat="1" ht="9.75" customHeight="1" x14ac:dyDescent="0.2"/>
    <row r="1915" s="252" customFormat="1" ht="9.75" customHeight="1" x14ac:dyDescent="0.2"/>
    <row r="1916" s="252" customFormat="1" ht="9.75" customHeight="1" x14ac:dyDescent="0.2"/>
    <row r="1917" s="252" customFormat="1" ht="9.75" customHeight="1" x14ac:dyDescent="0.2"/>
    <row r="1918" s="252" customFormat="1" ht="9.75" customHeight="1" x14ac:dyDescent="0.2"/>
    <row r="1919" s="252" customFormat="1" ht="9.75" customHeight="1" x14ac:dyDescent="0.2"/>
    <row r="1920" s="252" customFormat="1" ht="9.75" customHeight="1" x14ac:dyDescent="0.2"/>
    <row r="1921" s="252" customFormat="1" ht="9.75" customHeight="1" x14ac:dyDescent="0.2"/>
    <row r="1922" s="252" customFormat="1" ht="9.75" customHeight="1" x14ac:dyDescent="0.2"/>
    <row r="1923" s="252" customFormat="1" ht="9.75" customHeight="1" x14ac:dyDescent="0.2"/>
    <row r="1924" s="252" customFormat="1" ht="9.75" customHeight="1" x14ac:dyDescent="0.2"/>
    <row r="1925" s="252" customFormat="1" ht="9.75" customHeight="1" x14ac:dyDescent="0.2"/>
    <row r="1926" s="252" customFormat="1" ht="9.75" customHeight="1" x14ac:dyDescent="0.2"/>
    <row r="1927" s="252" customFormat="1" ht="9.75" customHeight="1" x14ac:dyDescent="0.2"/>
    <row r="1928" s="252" customFormat="1" ht="9.75" customHeight="1" x14ac:dyDescent="0.2"/>
    <row r="1929" s="252" customFormat="1" ht="9.75" customHeight="1" x14ac:dyDescent="0.2"/>
    <row r="1930" s="252" customFormat="1" ht="9.75" customHeight="1" x14ac:dyDescent="0.2"/>
    <row r="1931" s="252" customFormat="1" ht="9.75" customHeight="1" x14ac:dyDescent="0.2"/>
    <row r="1932" s="252" customFormat="1" ht="9.75" customHeight="1" x14ac:dyDescent="0.2"/>
    <row r="1933" s="252" customFormat="1" ht="9.75" customHeight="1" x14ac:dyDescent="0.2"/>
    <row r="1934" s="252" customFormat="1" ht="9.75" customHeight="1" x14ac:dyDescent="0.2"/>
    <row r="1935" s="252" customFormat="1" ht="9.75" customHeight="1" x14ac:dyDescent="0.2"/>
    <row r="1936" s="252" customFormat="1" ht="9.75" customHeight="1" x14ac:dyDescent="0.2"/>
    <row r="1937" s="252" customFormat="1" ht="9.75" customHeight="1" x14ac:dyDescent="0.2"/>
    <row r="1938" s="252" customFormat="1" ht="9.75" customHeight="1" x14ac:dyDescent="0.2"/>
    <row r="1939" s="252" customFormat="1" ht="9.75" customHeight="1" x14ac:dyDescent="0.2"/>
    <row r="1940" s="252" customFormat="1" ht="9.75" customHeight="1" x14ac:dyDescent="0.2"/>
    <row r="1941" s="252" customFormat="1" ht="9.75" customHeight="1" x14ac:dyDescent="0.2"/>
    <row r="1942" s="252" customFormat="1" ht="9.75" customHeight="1" x14ac:dyDescent="0.2"/>
    <row r="1943" s="252" customFormat="1" ht="9.75" customHeight="1" x14ac:dyDescent="0.2"/>
    <row r="1944" s="252" customFormat="1" ht="9.75" customHeight="1" x14ac:dyDescent="0.2"/>
    <row r="1945" s="252" customFormat="1" ht="9.75" customHeight="1" x14ac:dyDescent="0.2"/>
    <row r="1946" s="252" customFormat="1" ht="9.75" customHeight="1" x14ac:dyDescent="0.2"/>
    <row r="1947" s="252" customFormat="1" ht="9.75" customHeight="1" x14ac:dyDescent="0.2"/>
    <row r="1948" s="252" customFormat="1" ht="9.75" customHeight="1" x14ac:dyDescent="0.2"/>
    <row r="1949" s="252" customFormat="1" ht="9.75" customHeight="1" x14ac:dyDescent="0.2"/>
    <row r="1950" s="252" customFormat="1" ht="9.75" customHeight="1" x14ac:dyDescent="0.2"/>
    <row r="1951" s="252" customFormat="1" ht="9.75" customHeight="1" x14ac:dyDescent="0.2"/>
    <row r="1952" s="252" customFormat="1" ht="9.75" customHeight="1" x14ac:dyDescent="0.2"/>
    <row r="1953" s="252" customFormat="1" ht="9.75" customHeight="1" x14ac:dyDescent="0.2"/>
    <row r="1954" s="252" customFormat="1" ht="9.75" customHeight="1" x14ac:dyDescent="0.2"/>
    <row r="1955" s="252" customFormat="1" ht="9.75" customHeight="1" x14ac:dyDescent="0.2"/>
    <row r="1956" s="252" customFormat="1" ht="9.75" customHeight="1" x14ac:dyDescent="0.2"/>
    <row r="1957" s="252" customFormat="1" ht="9.75" customHeight="1" x14ac:dyDescent="0.2"/>
    <row r="1958" s="252" customFormat="1" ht="9.75" customHeight="1" x14ac:dyDescent="0.2"/>
    <row r="1959" s="252" customFormat="1" ht="9.75" customHeight="1" x14ac:dyDescent="0.2"/>
    <row r="1960" s="252" customFormat="1" ht="9.75" customHeight="1" x14ac:dyDescent="0.2"/>
    <row r="1961" s="252" customFormat="1" ht="9.75" customHeight="1" x14ac:dyDescent="0.2"/>
    <row r="1962" s="252" customFormat="1" ht="9.75" customHeight="1" x14ac:dyDescent="0.2"/>
    <row r="1963" s="252" customFormat="1" ht="9.75" customHeight="1" x14ac:dyDescent="0.2"/>
    <row r="1964" s="252" customFormat="1" ht="9.75" customHeight="1" x14ac:dyDescent="0.2"/>
    <row r="1965" s="252" customFormat="1" ht="9.75" customHeight="1" x14ac:dyDescent="0.2"/>
    <row r="1966" s="252" customFormat="1" ht="9.75" customHeight="1" x14ac:dyDescent="0.2"/>
    <row r="1967" s="252" customFormat="1" ht="9.75" customHeight="1" x14ac:dyDescent="0.2"/>
    <row r="1968" s="252" customFormat="1" ht="9.75" customHeight="1" x14ac:dyDescent="0.2"/>
    <row r="1969" s="252" customFormat="1" ht="9.75" customHeight="1" x14ac:dyDescent="0.2"/>
    <row r="1970" s="252" customFormat="1" ht="9.75" customHeight="1" x14ac:dyDescent="0.2"/>
    <row r="1971" s="252" customFormat="1" ht="9.75" customHeight="1" x14ac:dyDescent="0.2"/>
    <row r="1972" s="252" customFormat="1" ht="9.75" customHeight="1" x14ac:dyDescent="0.2"/>
    <row r="1973" s="252" customFormat="1" ht="9.75" customHeight="1" x14ac:dyDescent="0.2"/>
    <row r="1974" s="252" customFormat="1" ht="9.75" customHeight="1" x14ac:dyDescent="0.2"/>
    <row r="1975" s="252" customFormat="1" ht="9.75" customHeight="1" x14ac:dyDescent="0.2"/>
    <row r="1976" s="252" customFormat="1" ht="9.75" customHeight="1" x14ac:dyDescent="0.2"/>
    <row r="1977" s="252" customFormat="1" ht="9.75" customHeight="1" x14ac:dyDescent="0.2"/>
    <row r="1978" s="252" customFormat="1" ht="9.75" customHeight="1" x14ac:dyDescent="0.2"/>
    <row r="1979" s="252" customFormat="1" ht="9.75" customHeight="1" x14ac:dyDescent="0.2"/>
    <row r="1980" s="252" customFormat="1" ht="9.75" customHeight="1" x14ac:dyDescent="0.2"/>
    <row r="1981" s="252" customFormat="1" ht="9.75" customHeight="1" x14ac:dyDescent="0.2"/>
    <row r="1982" s="252" customFormat="1" ht="9.75" customHeight="1" x14ac:dyDescent="0.2"/>
    <row r="1983" s="252" customFormat="1" ht="9.75" customHeight="1" x14ac:dyDescent="0.2"/>
    <row r="1984" s="252" customFormat="1" ht="9.75" customHeight="1" x14ac:dyDescent="0.2"/>
    <row r="1985" s="252" customFormat="1" ht="9.75" customHeight="1" x14ac:dyDescent="0.2"/>
    <row r="1986" s="252" customFormat="1" ht="9.75" customHeight="1" x14ac:dyDescent="0.2"/>
    <row r="1987" s="252" customFormat="1" ht="9.75" customHeight="1" x14ac:dyDescent="0.2"/>
    <row r="1988" s="252" customFormat="1" ht="9.75" customHeight="1" x14ac:dyDescent="0.2"/>
    <row r="1989" s="252" customFormat="1" ht="9.75" customHeight="1" x14ac:dyDescent="0.2"/>
    <row r="1990" s="252" customFormat="1" ht="9.75" customHeight="1" x14ac:dyDescent="0.2"/>
    <row r="1991" s="252" customFormat="1" ht="9.75" customHeight="1" x14ac:dyDescent="0.2"/>
    <row r="1992" s="252" customFormat="1" ht="9.75" customHeight="1" x14ac:dyDescent="0.2"/>
    <row r="1993" s="252" customFormat="1" ht="9.75" customHeight="1" x14ac:dyDescent="0.2"/>
    <row r="1994" s="252" customFormat="1" ht="9.75" customHeight="1" x14ac:dyDescent="0.2"/>
    <row r="1995" s="252" customFormat="1" ht="9.75" customHeight="1" x14ac:dyDescent="0.2"/>
    <row r="1996" s="252" customFormat="1" ht="9.75" customHeight="1" x14ac:dyDescent="0.2"/>
    <row r="1997" s="252" customFormat="1" ht="9.75" customHeight="1" x14ac:dyDescent="0.2"/>
    <row r="1998" s="252" customFormat="1" ht="9.75" customHeight="1" x14ac:dyDescent="0.2"/>
    <row r="1999" s="252" customFormat="1" ht="9.75" customHeight="1" x14ac:dyDescent="0.2"/>
    <row r="2000" s="252" customFormat="1" ht="9.75" customHeight="1" x14ac:dyDescent="0.2"/>
    <row r="2001" s="252" customFormat="1" ht="9.75" customHeight="1" x14ac:dyDescent="0.2"/>
    <row r="2002" s="252" customFormat="1" ht="9.75" customHeight="1" x14ac:dyDescent="0.2"/>
    <row r="2003" s="252" customFormat="1" ht="9.75" customHeight="1" x14ac:dyDescent="0.2"/>
    <row r="2004" s="252" customFormat="1" ht="9.75" customHeight="1" x14ac:dyDescent="0.2"/>
    <row r="2005" s="252" customFormat="1" ht="9.75" customHeight="1" x14ac:dyDescent="0.2"/>
    <row r="2006" s="252" customFormat="1" ht="9.75" customHeight="1" x14ac:dyDescent="0.2"/>
    <row r="2007" s="252" customFormat="1" ht="9.75" customHeight="1" x14ac:dyDescent="0.2"/>
    <row r="2008" s="252" customFormat="1" ht="9.75" customHeight="1" x14ac:dyDescent="0.2"/>
    <row r="2009" s="252" customFormat="1" ht="9.75" customHeight="1" x14ac:dyDescent="0.2"/>
    <row r="2010" s="252" customFormat="1" ht="9.75" customHeight="1" x14ac:dyDescent="0.2"/>
    <row r="2011" s="252" customFormat="1" ht="9.75" customHeight="1" x14ac:dyDescent="0.2"/>
  </sheetData>
  <mergeCells count="1">
    <mergeCell ref="C6:K6"/>
  </mergeCells>
  <printOptions gridLines="1" gridLinesSet="0"/>
  <pageMargins left="0.5" right="0.5" top="0" bottom="0" header="0.5" footer="0.17"/>
  <pageSetup paperSize="5" scale="87" fitToWidth="0"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workbookViewId="0"/>
  </sheetViews>
  <sheetFormatPr defaultRowHeight="11.25" x14ac:dyDescent="0.2"/>
  <cols>
    <col min="1" max="1" width="3.83203125" style="187" bestFit="1" customWidth="1"/>
    <col min="2" max="2" width="14.1640625" style="187" bestFit="1" customWidth="1"/>
    <col min="3" max="3" width="15.1640625" style="187" bestFit="1" customWidth="1"/>
    <col min="4" max="4" width="13.6640625" style="187" bestFit="1" customWidth="1"/>
    <col min="5" max="5" width="15.1640625" style="187" bestFit="1" customWidth="1"/>
    <col min="6" max="6" width="11.83203125" style="187" bestFit="1" customWidth="1"/>
    <col min="7" max="7" width="13.6640625" style="187" bestFit="1" customWidth="1"/>
    <col min="8" max="10" width="12.5" style="187" bestFit="1" customWidth="1"/>
    <col min="11" max="11" width="15.1640625" style="187" bestFit="1" customWidth="1"/>
    <col min="12" max="12" width="18.6640625" style="187" customWidth="1"/>
    <col min="13" max="13" width="14.83203125" style="187" bestFit="1" customWidth="1"/>
    <col min="14" max="14" width="12.5" style="187" bestFit="1" customWidth="1"/>
    <col min="15" max="15" width="15.1640625" style="187" bestFit="1" customWidth="1"/>
    <col min="16" max="16" width="14.1640625" style="187" customWidth="1"/>
    <col min="17" max="17" width="12.5" style="187" bestFit="1" customWidth="1"/>
    <col min="18" max="19" width="13.6640625" style="187" bestFit="1" customWidth="1"/>
    <col min="20" max="20" width="16.1640625" style="187" bestFit="1" customWidth="1"/>
    <col min="21" max="21" width="3.83203125" style="187" bestFit="1" customWidth="1"/>
    <col min="22" max="16384" width="9.33203125" style="187"/>
  </cols>
  <sheetData>
    <row r="1" spans="1:22" s="208" customFormat="1" ht="11.25" customHeight="1" x14ac:dyDescent="0.2">
      <c r="A1" s="209" t="s">
        <v>46</v>
      </c>
      <c r="B1" s="193"/>
      <c r="C1" s="186"/>
      <c r="D1" s="186"/>
      <c r="E1" s="186"/>
      <c r="F1" s="186"/>
      <c r="G1" s="186"/>
      <c r="H1" s="186"/>
      <c r="I1" s="186"/>
      <c r="J1" s="186"/>
      <c r="L1" s="190"/>
      <c r="M1" s="189"/>
      <c r="N1" s="186"/>
      <c r="O1" s="186"/>
      <c r="P1" s="186"/>
      <c r="Q1" s="186"/>
      <c r="R1" s="186"/>
      <c r="S1" s="186"/>
      <c r="T1" s="186"/>
      <c r="U1" s="190"/>
    </row>
    <row r="2" spans="1:22" s="208" customFormat="1" ht="11.25" customHeight="1" x14ac:dyDescent="0.2">
      <c r="A2" s="185" t="s">
        <v>231</v>
      </c>
      <c r="B2" s="193"/>
      <c r="C2" s="186"/>
      <c r="D2" s="186"/>
      <c r="E2" s="186"/>
      <c r="F2" s="186"/>
      <c r="G2" s="186"/>
      <c r="H2" s="186"/>
      <c r="I2" s="186"/>
      <c r="J2" s="186"/>
      <c r="L2" s="190"/>
      <c r="M2" s="189"/>
      <c r="N2" s="186"/>
      <c r="O2" s="186"/>
      <c r="P2" s="186"/>
      <c r="Q2" s="186"/>
      <c r="R2" s="186"/>
      <c r="S2" s="186"/>
      <c r="T2" s="186"/>
      <c r="U2" s="190"/>
    </row>
    <row r="3" spans="1:22" s="208" customFormat="1" ht="10.5" customHeight="1" x14ac:dyDescent="0.2">
      <c r="A3" s="188" t="s">
        <v>48</v>
      </c>
      <c r="B3" s="193"/>
      <c r="C3" s="186"/>
      <c r="D3" s="186"/>
      <c r="E3" s="186"/>
      <c r="F3" s="186"/>
      <c r="G3" s="186"/>
      <c r="H3" s="186"/>
      <c r="I3" s="186"/>
      <c r="J3" s="186"/>
      <c r="L3" s="190"/>
      <c r="M3" s="220"/>
      <c r="N3" s="186"/>
      <c r="O3" s="186"/>
      <c r="P3" s="186"/>
      <c r="Q3" s="186"/>
      <c r="R3" s="186"/>
      <c r="S3" s="186"/>
      <c r="T3" s="186"/>
      <c r="U3" s="186"/>
    </row>
    <row r="4" spans="1:22" s="208" customFormat="1" ht="10.5" customHeight="1" x14ac:dyDescent="0.2">
      <c r="A4" s="188"/>
      <c r="B4" s="193"/>
      <c r="C4" s="186"/>
      <c r="D4" s="186"/>
      <c r="E4" s="186"/>
      <c r="F4" s="186"/>
      <c r="G4" s="186"/>
      <c r="H4" s="186"/>
      <c r="I4" s="186"/>
      <c r="J4" s="186"/>
      <c r="L4" s="190"/>
      <c r="M4" s="220"/>
      <c r="N4" s="186"/>
      <c r="O4" s="186"/>
      <c r="P4" s="186"/>
      <c r="Q4" s="186"/>
      <c r="R4" s="186"/>
      <c r="S4" s="186"/>
      <c r="T4" s="186"/>
      <c r="U4" s="186"/>
    </row>
    <row r="5" spans="1:22" ht="10.5" customHeight="1" x14ac:dyDescent="0.2">
      <c r="A5" s="193"/>
      <c r="B5" s="193"/>
      <c r="C5" s="228"/>
      <c r="D5" s="228"/>
      <c r="E5" s="229"/>
      <c r="F5" s="229"/>
      <c r="G5" s="229"/>
      <c r="H5" s="230"/>
      <c r="I5" s="231"/>
      <c r="J5" s="231"/>
      <c r="K5" s="232"/>
      <c r="L5" s="231"/>
      <c r="M5" s="231"/>
      <c r="N5" s="231"/>
      <c r="O5" s="231"/>
      <c r="P5" s="232"/>
      <c r="Q5" s="229"/>
      <c r="R5" s="232"/>
      <c r="S5" s="232"/>
      <c r="T5" s="228"/>
      <c r="U5" s="231"/>
    </row>
    <row r="6" spans="1:22" x14ac:dyDescent="0.2">
      <c r="A6" s="212"/>
      <c r="B6" s="212"/>
      <c r="C6" s="289" t="s">
        <v>232</v>
      </c>
      <c r="D6" s="289"/>
      <c r="E6" s="289"/>
      <c r="F6" s="289"/>
      <c r="G6" s="289"/>
      <c r="H6" s="289"/>
      <c r="I6" s="289"/>
      <c r="J6" s="289"/>
      <c r="K6" s="289"/>
      <c r="L6" s="229"/>
      <c r="M6" s="229"/>
      <c r="N6" s="229"/>
      <c r="O6" s="229"/>
      <c r="P6" s="225" t="s">
        <v>233</v>
      </c>
      <c r="Q6" s="225"/>
      <c r="R6" s="225"/>
      <c r="S6" s="229"/>
      <c r="T6" s="233"/>
      <c r="U6" s="229"/>
    </row>
    <row r="7" spans="1:22" s="200" customFormat="1" ht="45" x14ac:dyDescent="0.2">
      <c r="A7" s="196" t="s">
        <v>55</v>
      </c>
      <c r="B7" s="196" t="s">
        <v>57</v>
      </c>
      <c r="C7" s="234" t="s">
        <v>234</v>
      </c>
      <c r="D7" s="235" t="s">
        <v>235</v>
      </c>
      <c r="E7" s="234" t="s">
        <v>236</v>
      </c>
      <c r="F7" s="234" t="s">
        <v>237</v>
      </c>
      <c r="G7" s="235" t="s">
        <v>238</v>
      </c>
      <c r="H7" s="235" t="s">
        <v>239</v>
      </c>
      <c r="I7" s="235" t="s">
        <v>240</v>
      </c>
      <c r="J7" s="235" t="s">
        <v>241</v>
      </c>
      <c r="K7" s="235" t="s">
        <v>242</v>
      </c>
      <c r="L7" s="235" t="s">
        <v>243</v>
      </c>
      <c r="M7" s="235" t="s">
        <v>244</v>
      </c>
      <c r="N7" s="235" t="s">
        <v>245</v>
      </c>
      <c r="O7" s="235" t="s">
        <v>246</v>
      </c>
      <c r="P7" s="235" t="s">
        <v>241</v>
      </c>
      <c r="Q7" s="235" t="s">
        <v>247</v>
      </c>
      <c r="R7" s="234" t="s">
        <v>242</v>
      </c>
      <c r="S7" s="225" t="s">
        <v>248</v>
      </c>
      <c r="T7" s="235" t="s">
        <v>249</v>
      </c>
      <c r="U7" s="235" t="s">
        <v>55</v>
      </c>
    </row>
    <row r="8" spans="1:22" ht="15" x14ac:dyDescent="0.25">
      <c r="A8" s="194">
        <v>1</v>
      </c>
      <c r="B8" s="194" t="s">
        <v>108</v>
      </c>
      <c r="C8" s="169">
        <v>21284045</v>
      </c>
      <c r="D8" s="169">
        <v>1897693</v>
      </c>
      <c r="E8" s="169">
        <v>6276788</v>
      </c>
      <c r="F8" s="169">
        <v>0</v>
      </c>
      <c r="G8" s="169">
        <v>2456741</v>
      </c>
      <c r="H8" s="169">
        <v>0</v>
      </c>
      <c r="I8" s="169">
        <v>439126</v>
      </c>
      <c r="J8" s="169">
        <v>591222</v>
      </c>
      <c r="K8" s="169">
        <f t="shared" ref="K8:K52" si="0">SUM(C8:J8)</f>
        <v>32945615</v>
      </c>
      <c r="L8" s="169">
        <v>6553706</v>
      </c>
      <c r="M8" s="169">
        <v>364692</v>
      </c>
      <c r="N8" s="169">
        <v>84220</v>
      </c>
      <c r="O8" s="169">
        <v>10597906</v>
      </c>
      <c r="P8" s="169">
        <v>45427</v>
      </c>
      <c r="Q8" s="169">
        <v>366601</v>
      </c>
      <c r="R8" s="169">
        <f t="shared" ref="R8:R71" si="1">(P8+Q8)</f>
        <v>412028</v>
      </c>
      <c r="S8" s="169">
        <v>1302436</v>
      </c>
      <c r="T8" s="169">
        <f t="shared" ref="T8:T71" si="2">(K8+L8+M8+N8+O8+R8+S8)</f>
        <v>52260603</v>
      </c>
      <c r="U8" s="194">
        <v>1</v>
      </c>
      <c r="V8" s="237"/>
    </row>
    <row r="9" spans="1:22" ht="15" x14ac:dyDescent="0.25">
      <c r="A9" s="194">
        <v>2</v>
      </c>
      <c r="B9" s="194" t="s">
        <v>109</v>
      </c>
      <c r="C9" s="170">
        <v>141587224</v>
      </c>
      <c r="D9" s="170">
        <v>3299526</v>
      </c>
      <c r="E9" s="280">
        <v>27142087</v>
      </c>
      <c r="F9" s="280">
        <v>75558</v>
      </c>
      <c r="G9" s="170">
        <v>716045</v>
      </c>
      <c r="H9" s="170">
        <v>0</v>
      </c>
      <c r="I9" s="170">
        <v>929619</v>
      </c>
      <c r="J9" s="170">
        <v>747238</v>
      </c>
      <c r="K9" s="170">
        <f t="shared" si="0"/>
        <v>174497297</v>
      </c>
      <c r="L9" s="170">
        <v>52681579</v>
      </c>
      <c r="M9" s="170">
        <v>2770923</v>
      </c>
      <c r="N9" s="170">
        <v>440281</v>
      </c>
      <c r="O9" s="170">
        <v>19027674</v>
      </c>
      <c r="P9" s="170">
        <v>119185</v>
      </c>
      <c r="Q9" s="170">
        <v>2170061</v>
      </c>
      <c r="R9" s="170">
        <f t="shared" si="1"/>
        <v>2289246</v>
      </c>
      <c r="S9" s="170">
        <v>4432488</v>
      </c>
      <c r="T9" s="170">
        <f t="shared" si="2"/>
        <v>256139488</v>
      </c>
      <c r="U9" s="194">
        <v>2</v>
      </c>
      <c r="V9" s="237"/>
    </row>
    <row r="10" spans="1:22" ht="15" x14ac:dyDescent="0.25">
      <c r="A10" s="194">
        <v>3</v>
      </c>
      <c r="B10" s="194" t="s">
        <v>110</v>
      </c>
      <c r="C10" s="170">
        <v>7186527</v>
      </c>
      <c r="D10" s="170">
        <v>1219765</v>
      </c>
      <c r="E10" s="170">
        <v>2246414</v>
      </c>
      <c r="F10" s="170">
        <v>23814</v>
      </c>
      <c r="G10" s="170">
        <v>5307570</v>
      </c>
      <c r="H10" s="170">
        <v>0</v>
      </c>
      <c r="I10" s="170">
        <v>99624</v>
      </c>
      <c r="J10" s="170">
        <v>62356</v>
      </c>
      <c r="K10" s="170">
        <f t="shared" si="0"/>
        <v>16146070</v>
      </c>
      <c r="L10" s="170">
        <v>2582898</v>
      </c>
      <c r="M10" s="170">
        <v>29471</v>
      </c>
      <c r="N10" s="170">
        <v>101353</v>
      </c>
      <c r="O10" s="170">
        <v>4614271</v>
      </c>
      <c r="P10" s="170">
        <v>44996</v>
      </c>
      <c r="Q10" s="170">
        <v>7500</v>
      </c>
      <c r="R10" s="170">
        <f t="shared" si="1"/>
        <v>52496</v>
      </c>
      <c r="S10" s="170">
        <v>2585758</v>
      </c>
      <c r="T10" s="170">
        <f t="shared" si="2"/>
        <v>26112317</v>
      </c>
      <c r="U10" s="194">
        <v>3</v>
      </c>
      <c r="V10" s="237"/>
    </row>
    <row r="11" spans="1:22" ht="15" x14ac:dyDescent="0.25">
      <c r="A11" s="194">
        <v>4</v>
      </c>
      <c r="B11" s="194" t="s">
        <v>111</v>
      </c>
      <c r="C11" s="170">
        <v>5400795</v>
      </c>
      <c r="D11" s="170">
        <v>225201</v>
      </c>
      <c r="E11" s="170">
        <v>2533721</v>
      </c>
      <c r="F11" s="170">
        <v>21047</v>
      </c>
      <c r="G11" s="170">
        <v>38719</v>
      </c>
      <c r="H11" s="170">
        <v>0</v>
      </c>
      <c r="I11" s="170">
        <v>127243</v>
      </c>
      <c r="J11" s="170">
        <v>36389</v>
      </c>
      <c r="K11" s="170">
        <f t="shared" si="0"/>
        <v>8383115</v>
      </c>
      <c r="L11" s="170">
        <v>1799598</v>
      </c>
      <c r="M11" s="170">
        <v>136636</v>
      </c>
      <c r="N11" s="170">
        <v>151839</v>
      </c>
      <c r="O11" s="170">
        <v>6941574</v>
      </c>
      <c r="P11" s="170">
        <v>96762</v>
      </c>
      <c r="Q11" s="170">
        <v>18865</v>
      </c>
      <c r="R11" s="170">
        <f t="shared" si="1"/>
        <v>115627</v>
      </c>
      <c r="S11" s="170">
        <v>746690</v>
      </c>
      <c r="T11" s="170">
        <f t="shared" si="2"/>
        <v>18275079</v>
      </c>
      <c r="U11" s="194">
        <v>4</v>
      </c>
      <c r="V11" s="237"/>
    </row>
    <row r="12" spans="1:22" ht="15" x14ac:dyDescent="0.25">
      <c r="A12" s="194">
        <v>5</v>
      </c>
      <c r="B12" s="194" t="s">
        <v>112</v>
      </c>
      <c r="C12" s="170">
        <v>14218536</v>
      </c>
      <c r="D12" s="170">
        <v>777816</v>
      </c>
      <c r="E12" s="170">
        <v>5828176</v>
      </c>
      <c r="F12" s="170">
        <v>60798</v>
      </c>
      <c r="G12" s="170">
        <v>2193503</v>
      </c>
      <c r="H12" s="170">
        <v>291429</v>
      </c>
      <c r="I12" s="170">
        <v>228952</v>
      </c>
      <c r="J12" s="170">
        <v>136123</v>
      </c>
      <c r="K12" s="170">
        <f t="shared" si="0"/>
        <v>23735333</v>
      </c>
      <c r="L12" s="170">
        <v>5913162</v>
      </c>
      <c r="M12" s="170">
        <v>239820</v>
      </c>
      <c r="N12" s="170">
        <v>469572</v>
      </c>
      <c r="O12" s="170">
        <v>7000953</v>
      </c>
      <c r="P12" s="170">
        <v>89730</v>
      </c>
      <c r="Q12" s="170">
        <v>247802</v>
      </c>
      <c r="R12" s="170">
        <f t="shared" si="1"/>
        <v>337532</v>
      </c>
      <c r="S12" s="170">
        <v>950296</v>
      </c>
      <c r="T12" s="170">
        <f t="shared" si="2"/>
        <v>38646668</v>
      </c>
      <c r="U12" s="194">
        <v>5</v>
      </c>
      <c r="V12" s="237"/>
    </row>
    <row r="13" spans="1:22" ht="15" x14ac:dyDescent="0.25">
      <c r="A13" s="194">
        <v>6</v>
      </c>
      <c r="B13" s="194" t="s">
        <v>113</v>
      </c>
      <c r="C13" s="170">
        <v>8476271</v>
      </c>
      <c r="D13" s="170">
        <v>765575</v>
      </c>
      <c r="E13" s="170">
        <v>3196777</v>
      </c>
      <c r="F13" s="170">
        <v>53092</v>
      </c>
      <c r="G13" s="170">
        <v>55195</v>
      </c>
      <c r="H13" s="170">
        <v>137427</v>
      </c>
      <c r="I13" s="170">
        <v>174336</v>
      </c>
      <c r="J13" s="170">
        <v>126586</v>
      </c>
      <c r="K13" s="170">
        <f t="shared" si="0"/>
        <v>12985259</v>
      </c>
      <c r="L13" s="170">
        <v>2249065</v>
      </c>
      <c r="M13" s="170">
        <v>84533</v>
      </c>
      <c r="N13" s="170">
        <v>32083</v>
      </c>
      <c r="O13" s="170">
        <v>2944540</v>
      </c>
      <c r="P13" s="170">
        <v>11617</v>
      </c>
      <c r="Q13" s="170">
        <v>87646</v>
      </c>
      <c r="R13" s="170">
        <f t="shared" si="1"/>
        <v>99263</v>
      </c>
      <c r="S13" s="170">
        <v>337471</v>
      </c>
      <c r="T13" s="170">
        <f t="shared" si="2"/>
        <v>18732214</v>
      </c>
      <c r="U13" s="194">
        <v>6</v>
      </c>
      <c r="V13" s="237"/>
    </row>
    <row r="14" spans="1:22" ht="15" x14ac:dyDescent="0.25">
      <c r="A14" s="194">
        <v>7</v>
      </c>
      <c r="B14" s="194" t="s">
        <v>114</v>
      </c>
      <c r="C14" s="170">
        <v>734033722</v>
      </c>
      <c r="D14" s="170">
        <v>9574546</v>
      </c>
      <c r="E14" s="170">
        <v>79699484</v>
      </c>
      <c r="F14" s="170">
        <v>0</v>
      </c>
      <c r="G14" s="170">
        <v>137490</v>
      </c>
      <c r="H14" s="170">
        <v>0</v>
      </c>
      <c r="I14" s="170">
        <v>2101127</v>
      </c>
      <c r="J14" s="170">
        <v>132791</v>
      </c>
      <c r="K14" s="170">
        <f t="shared" si="0"/>
        <v>825679160</v>
      </c>
      <c r="L14" s="170">
        <v>227330126</v>
      </c>
      <c r="M14" s="170">
        <v>4764833</v>
      </c>
      <c r="N14" s="170">
        <v>7059740</v>
      </c>
      <c r="O14" s="170">
        <v>107658866</v>
      </c>
      <c r="P14" s="170">
        <v>5403209</v>
      </c>
      <c r="Q14" s="170">
        <v>2338477</v>
      </c>
      <c r="R14" s="170">
        <f t="shared" si="1"/>
        <v>7741686</v>
      </c>
      <c r="S14" s="170">
        <v>381233</v>
      </c>
      <c r="T14" s="170">
        <f t="shared" si="2"/>
        <v>1180615644</v>
      </c>
      <c r="U14" s="194">
        <v>7</v>
      </c>
      <c r="V14" s="237"/>
    </row>
    <row r="15" spans="1:22" ht="15" x14ac:dyDescent="0.25">
      <c r="A15" s="194">
        <v>8</v>
      </c>
      <c r="B15" s="194" t="s">
        <v>115</v>
      </c>
      <c r="C15" s="170">
        <v>39694531</v>
      </c>
      <c r="D15" s="170">
        <v>2687804</v>
      </c>
      <c r="E15" s="170">
        <v>11065955</v>
      </c>
      <c r="F15" s="170">
        <v>165521</v>
      </c>
      <c r="G15" s="170">
        <v>3661929</v>
      </c>
      <c r="H15" s="170">
        <v>0</v>
      </c>
      <c r="I15" s="170">
        <v>410364</v>
      </c>
      <c r="J15" s="170">
        <v>428292</v>
      </c>
      <c r="K15" s="170">
        <f t="shared" si="0"/>
        <v>58114396</v>
      </c>
      <c r="L15" s="170">
        <v>15604926</v>
      </c>
      <c r="M15" s="170">
        <v>645578</v>
      </c>
      <c r="N15" s="170">
        <v>214784</v>
      </c>
      <c r="O15" s="170">
        <v>12884993</v>
      </c>
      <c r="P15" s="170">
        <v>235797</v>
      </c>
      <c r="Q15" s="170">
        <v>433533</v>
      </c>
      <c r="R15" s="170">
        <f t="shared" si="1"/>
        <v>669330</v>
      </c>
      <c r="S15" s="170">
        <v>1896527</v>
      </c>
      <c r="T15" s="170">
        <f t="shared" si="2"/>
        <v>90030534</v>
      </c>
      <c r="U15" s="194">
        <v>8</v>
      </c>
      <c r="V15" s="237"/>
    </row>
    <row r="16" spans="1:22" ht="15" x14ac:dyDescent="0.25">
      <c r="A16" s="194">
        <v>9</v>
      </c>
      <c r="B16" s="194" t="s">
        <v>116</v>
      </c>
      <c r="C16" s="170">
        <v>4387455</v>
      </c>
      <c r="D16" s="170">
        <v>7003431</v>
      </c>
      <c r="E16" s="170">
        <v>154743</v>
      </c>
      <c r="F16" s="170">
        <v>5819</v>
      </c>
      <c r="G16" s="170">
        <v>1288</v>
      </c>
      <c r="H16" s="170">
        <v>0</v>
      </c>
      <c r="I16" s="170">
        <v>30285</v>
      </c>
      <c r="J16" s="170">
        <v>14245</v>
      </c>
      <c r="K16" s="170">
        <f t="shared" si="0"/>
        <v>11597266</v>
      </c>
      <c r="L16" s="170">
        <v>3054720</v>
      </c>
      <c r="M16" s="170">
        <v>30973</v>
      </c>
      <c r="N16" s="170">
        <v>8676</v>
      </c>
      <c r="O16" s="170">
        <v>673194</v>
      </c>
      <c r="P16" s="170">
        <v>18532</v>
      </c>
      <c r="Q16" s="170">
        <v>10000</v>
      </c>
      <c r="R16" s="170">
        <f t="shared" si="1"/>
        <v>28532</v>
      </c>
      <c r="S16" s="170">
        <v>176986</v>
      </c>
      <c r="T16" s="170">
        <f t="shared" si="2"/>
        <v>15570347</v>
      </c>
      <c r="U16" s="194">
        <v>9</v>
      </c>
      <c r="V16" s="237"/>
    </row>
    <row r="17" spans="1:22" ht="15" x14ac:dyDescent="0.25">
      <c r="A17" s="194">
        <v>10</v>
      </c>
      <c r="B17" s="194" t="s">
        <v>117</v>
      </c>
      <c r="C17" s="170">
        <v>43392075</v>
      </c>
      <c r="D17" s="170">
        <v>1727839</v>
      </c>
      <c r="E17" s="170">
        <v>13957109</v>
      </c>
      <c r="F17" s="170">
        <v>127164</v>
      </c>
      <c r="G17" s="170">
        <v>3708538</v>
      </c>
      <c r="H17" s="170">
        <v>0</v>
      </c>
      <c r="I17" s="170">
        <v>504459</v>
      </c>
      <c r="J17" s="170">
        <v>372633</v>
      </c>
      <c r="K17" s="170">
        <f t="shared" si="0"/>
        <v>63789817</v>
      </c>
      <c r="L17" s="170">
        <v>10722048</v>
      </c>
      <c r="M17" s="170">
        <v>515652</v>
      </c>
      <c r="N17" s="170">
        <v>155382</v>
      </c>
      <c r="O17" s="170">
        <v>12263350</v>
      </c>
      <c r="P17" s="170">
        <v>592750</v>
      </c>
      <c r="Q17" s="170">
        <v>540064</v>
      </c>
      <c r="R17" s="170">
        <f t="shared" si="1"/>
        <v>1132814</v>
      </c>
      <c r="S17" s="170">
        <v>2811354</v>
      </c>
      <c r="T17" s="170">
        <f t="shared" si="2"/>
        <v>91390417</v>
      </c>
      <c r="U17" s="194">
        <v>10</v>
      </c>
      <c r="V17" s="237"/>
    </row>
    <row r="18" spans="1:22" ht="15" x14ac:dyDescent="0.25">
      <c r="A18" s="194">
        <v>11</v>
      </c>
      <c r="B18" s="194" t="s">
        <v>118</v>
      </c>
      <c r="C18" s="170">
        <v>2637883</v>
      </c>
      <c r="D18" s="170">
        <v>409159</v>
      </c>
      <c r="E18" s="170">
        <v>962148</v>
      </c>
      <c r="F18" s="170">
        <v>19322</v>
      </c>
      <c r="G18" s="170">
        <v>201844</v>
      </c>
      <c r="H18" s="170">
        <v>297219</v>
      </c>
      <c r="I18" s="170">
        <v>14579</v>
      </c>
      <c r="J18" s="170">
        <v>60087</v>
      </c>
      <c r="K18" s="170">
        <f t="shared" si="0"/>
        <v>4602241</v>
      </c>
      <c r="L18" s="170">
        <v>800907</v>
      </c>
      <c r="M18" s="170">
        <v>20705</v>
      </c>
      <c r="N18" s="170">
        <v>292407</v>
      </c>
      <c r="O18" s="170">
        <v>2933011</v>
      </c>
      <c r="P18" s="170">
        <v>86310</v>
      </c>
      <c r="Q18" s="170">
        <v>11700</v>
      </c>
      <c r="R18" s="170">
        <f t="shared" si="1"/>
        <v>98010</v>
      </c>
      <c r="S18" s="170">
        <v>852298</v>
      </c>
      <c r="T18" s="170">
        <f t="shared" si="2"/>
        <v>9599579</v>
      </c>
      <c r="U18" s="194">
        <v>11</v>
      </c>
      <c r="V18" s="237"/>
    </row>
    <row r="19" spans="1:22" ht="15" x14ac:dyDescent="0.25">
      <c r="A19" s="194">
        <v>12</v>
      </c>
      <c r="B19" s="194" t="s">
        <v>119</v>
      </c>
      <c r="C19" s="170">
        <v>26043562</v>
      </c>
      <c r="D19" s="170">
        <v>2292021</v>
      </c>
      <c r="E19" s="170">
        <v>5882069</v>
      </c>
      <c r="F19" s="170">
        <v>44327</v>
      </c>
      <c r="G19" s="170">
        <v>3432452</v>
      </c>
      <c r="H19" s="170">
        <v>0</v>
      </c>
      <c r="I19" s="170">
        <v>198445</v>
      </c>
      <c r="J19" s="170">
        <v>122022</v>
      </c>
      <c r="K19" s="170">
        <f t="shared" si="0"/>
        <v>38014898</v>
      </c>
      <c r="L19" s="170">
        <v>7433479</v>
      </c>
      <c r="M19" s="170">
        <v>384983</v>
      </c>
      <c r="N19" s="170">
        <v>112769</v>
      </c>
      <c r="O19" s="170">
        <v>2338499</v>
      </c>
      <c r="P19" s="170">
        <v>301377</v>
      </c>
      <c r="Q19" s="170">
        <v>653258</v>
      </c>
      <c r="R19" s="170">
        <f t="shared" si="1"/>
        <v>954635</v>
      </c>
      <c r="S19" s="170">
        <v>1213022</v>
      </c>
      <c r="T19" s="170">
        <f t="shared" si="2"/>
        <v>50452285</v>
      </c>
      <c r="U19" s="194">
        <v>12</v>
      </c>
      <c r="V19" s="237"/>
    </row>
    <row r="20" spans="1:22" ht="15" x14ac:dyDescent="0.25">
      <c r="A20" s="194">
        <v>13</v>
      </c>
      <c r="B20" s="194" t="s">
        <v>120</v>
      </c>
      <c r="C20" s="170">
        <v>6039875</v>
      </c>
      <c r="D20" s="170">
        <v>4587346</v>
      </c>
      <c r="E20" s="170">
        <v>2687888</v>
      </c>
      <c r="F20" s="170">
        <v>41718</v>
      </c>
      <c r="G20" s="170">
        <v>618094</v>
      </c>
      <c r="H20" s="170">
        <v>88787</v>
      </c>
      <c r="I20" s="170">
        <v>128484</v>
      </c>
      <c r="J20" s="170">
        <v>65432</v>
      </c>
      <c r="K20" s="170">
        <f t="shared" si="0"/>
        <v>14257624</v>
      </c>
      <c r="L20" s="170">
        <v>1617595</v>
      </c>
      <c r="M20" s="170">
        <v>75261</v>
      </c>
      <c r="N20" s="170">
        <v>1342861</v>
      </c>
      <c r="O20" s="170">
        <v>3312170</v>
      </c>
      <c r="P20" s="170">
        <v>57935</v>
      </c>
      <c r="Q20" s="170">
        <v>23500</v>
      </c>
      <c r="R20" s="170">
        <f t="shared" si="1"/>
        <v>81435</v>
      </c>
      <c r="S20" s="170">
        <v>572017</v>
      </c>
      <c r="T20" s="170">
        <f t="shared" si="2"/>
        <v>21258963</v>
      </c>
      <c r="U20" s="194">
        <v>13</v>
      </c>
      <c r="V20" s="237"/>
    </row>
    <row r="21" spans="1:22" ht="15" x14ac:dyDescent="0.25">
      <c r="A21" s="194">
        <v>14</v>
      </c>
      <c r="B21" s="194" t="s">
        <v>121</v>
      </c>
      <c r="C21" s="170">
        <v>9550560</v>
      </c>
      <c r="D21" s="170">
        <v>526568</v>
      </c>
      <c r="E21" s="170">
        <v>2777903</v>
      </c>
      <c r="F21" s="170">
        <v>56712</v>
      </c>
      <c r="G21" s="170">
        <v>5255072</v>
      </c>
      <c r="H21" s="170">
        <v>103366</v>
      </c>
      <c r="I21" s="170">
        <v>131600</v>
      </c>
      <c r="J21" s="170">
        <v>329095</v>
      </c>
      <c r="K21" s="170">
        <f t="shared" si="0"/>
        <v>18730876</v>
      </c>
      <c r="L21" s="170">
        <v>18423372</v>
      </c>
      <c r="M21" s="170">
        <v>41992</v>
      </c>
      <c r="N21" s="170">
        <v>2083</v>
      </c>
      <c r="O21" s="170">
        <v>4445635</v>
      </c>
      <c r="P21" s="170">
        <v>107528</v>
      </c>
      <c r="Q21" s="170">
        <v>12601</v>
      </c>
      <c r="R21" s="170">
        <f t="shared" si="1"/>
        <v>120129</v>
      </c>
      <c r="S21" s="170">
        <v>788885</v>
      </c>
      <c r="T21" s="170">
        <f t="shared" si="2"/>
        <v>42552972</v>
      </c>
      <c r="U21" s="194">
        <v>14</v>
      </c>
      <c r="V21" s="237"/>
    </row>
    <row r="22" spans="1:22" ht="15" x14ac:dyDescent="0.25">
      <c r="A22" s="194">
        <v>15</v>
      </c>
      <c r="B22" s="194" t="s">
        <v>122</v>
      </c>
      <c r="C22" s="170">
        <v>7725132</v>
      </c>
      <c r="D22" s="170">
        <v>3798408</v>
      </c>
      <c r="E22" s="170">
        <v>2860878</v>
      </c>
      <c r="F22" s="170">
        <v>49331</v>
      </c>
      <c r="G22" s="170">
        <v>206659</v>
      </c>
      <c r="H22" s="170">
        <v>191228</v>
      </c>
      <c r="I22" s="170">
        <v>179778</v>
      </c>
      <c r="J22" s="170">
        <v>167794</v>
      </c>
      <c r="K22" s="170">
        <f t="shared" si="0"/>
        <v>15179208</v>
      </c>
      <c r="L22" s="170">
        <v>1544266</v>
      </c>
      <c r="M22" s="170">
        <v>80714</v>
      </c>
      <c r="N22" s="170">
        <v>34051</v>
      </c>
      <c r="O22" s="170">
        <v>2341138</v>
      </c>
      <c r="P22" s="170">
        <v>23225</v>
      </c>
      <c r="Q22" s="170">
        <v>83673</v>
      </c>
      <c r="R22" s="170">
        <f t="shared" si="1"/>
        <v>106898</v>
      </c>
      <c r="S22" s="170">
        <v>485617</v>
      </c>
      <c r="T22" s="170">
        <f t="shared" si="2"/>
        <v>19771892</v>
      </c>
      <c r="U22" s="194">
        <v>15</v>
      </c>
      <c r="V22" s="237"/>
    </row>
    <row r="23" spans="1:22" ht="15" x14ac:dyDescent="0.25">
      <c r="A23" s="194">
        <v>16</v>
      </c>
      <c r="B23" s="194" t="s">
        <v>123</v>
      </c>
      <c r="C23" s="170">
        <v>20022073</v>
      </c>
      <c r="D23" s="170">
        <v>1865955</v>
      </c>
      <c r="E23" s="170">
        <v>10391611</v>
      </c>
      <c r="F23" s="170">
        <v>457054</v>
      </c>
      <c r="G23" s="170">
        <v>6272513</v>
      </c>
      <c r="H23" s="170">
        <v>0</v>
      </c>
      <c r="I23" s="170">
        <v>409844</v>
      </c>
      <c r="J23" s="170">
        <v>171817</v>
      </c>
      <c r="K23" s="170">
        <f t="shared" si="0"/>
        <v>39590867</v>
      </c>
      <c r="L23" s="170">
        <v>11048948</v>
      </c>
      <c r="M23" s="170">
        <v>305707</v>
      </c>
      <c r="N23" s="170">
        <v>136360</v>
      </c>
      <c r="O23" s="170">
        <v>14395959</v>
      </c>
      <c r="P23" s="170">
        <v>164269</v>
      </c>
      <c r="Q23" s="170">
        <v>373271</v>
      </c>
      <c r="R23" s="170">
        <f t="shared" si="1"/>
        <v>537540</v>
      </c>
      <c r="S23" s="170">
        <v>643601</v>
      </c>
      <c r="T23" s="170">
        <f t="shared" si="2"/>
        <v>66658982</v>
      </c>
      <c r="U23" s="194">
        <v>16</v>
      </c>
      <c r="V23" s="237"/>
    </row>
    <row r="24" spans="1:22" ht="15" x14ac:dyDescent="0.25">
      <c r="A24" s="194">
        <v>17</v>
      </c>
      <c r="B24" s="194" t="s">
        <v>124</v>
      </c>
      <c r="C24" s="170">
        <v>21360115</v>
      </c>
      <c r="D24" s="170">
        <v>3771658</v>
      </c>
      <c r="E24" s="170">
        <v>8841748</v>
      </c>
      <c r="F24" s="170">
        <v>49928</v>
      </c>
      <c r="G24" s="170">
        <v>278996</v>
      </c>
      <c r="H24" s="170">
        <v>0</v>
      </c>
      <c r="I24" s="170">
        <v>486552</v>
      </c>
      <c r="J24" s="170">
        <v>389531</v>
      </c>
      <c r="K24" s="170">
        <f t="shared" si="0"/>
        <v>35178528</v>
      </c>
      <c r="L24" s="170">
        <v>6316075</v>
      </c>
      <c r="M24" s="170">
        <v>417770</v>
      </c>
      <c r="N24" s="170">
        <v>522735</v>
      </c>
      <c r="O24" s="170">
        <v>3552505</v>
      </c>
      <c r="P24" s="170">
        <v>184079</v>
      </c>
      <c r="Q24" s="170">
        <v>83063</v>
      </c>
      <c r="R24" s="170">
        <f t="shared" si="1"/>
        <v>267142</v>
      </c>
      <c r="S24" s="170">
        <v>1358967</v>
      </c>
      <c r="T24" s="170">
        <f t="shared" si="2"/>
        <v>47613722</v>
      </c>
      <c r="U24" s="194">
        <v>17</v>
      </c>
      <c r="V24" s="237"/>
    </row>
    <row r="25" spans="1:22" ht="15" x14ac:dyDescent="0.25">
      <c r="A25" s="194">
        <v>18</v>
      </c>
      <c r="B25" s="194" t="s">
        <v>125</v>
      </c>
      <c r="C25" s="170">
        <v>14658756</v>
      </c>
      <c r="D25" s="170">
        <v>853070</v>
      </c>
      <c r="E25" s="170">
        <v>3456308</v>
      </c>
      <c r="F25" s="170">
        <v>84230</v>
      </c>
      <c r="G25" s="170">
        <v>964197</v>
      </c>
      <c r="H25" s="170">
        <v>190944</v>
      </c>
      <c r="I25" s="170">
        <v>166804</v>
      </c>
      <c r="J25" s="170">
        <v>306495</v>
      </c>
      <c r="K25" s="170">
        <f t="shared" si="0"/>
        <v>20680804</v>
      </c>
      <c r="L25" s="170">
        <v>4298627</v>
      </c>
      <c r="M25" s="170">
        <v>102721</v>
      </c>
      <c r="N25" s="170">
        <v>1218703</v>
      </c>
      <c r="O25" s="170">
        <v>12432078</v>
      </c>
      <c r="P25" s="170">
        <v>327205</v>
      </c>
      <c r="Q25" s="170">
        <v>604768</v>
      </c>
      <c r="R25" s="170">
        <f t="shared" si="1"/>
        <v>931973</v>
      </c>
      <c r="S25" s="170">
        <v>1041947</v>
      </c>
      <c r="T25" s="170">
        <f t="shared" si="2"/>
        <v>40706853</v>
      </c>
      <c r="U25" s="194">
        <v>18</v>
      </c>
      <c r="V25" s="237"/>
    </row>
    <row r="26" spans="1:22" ht="15" x14ac:dyDescent="0.25">
      <c r="A26" s="194">
        <v>19</v>
      </c>
      <c r="B26" s="194" t="s">
        <v>126</v>
      </c>
      <c r="C26" s="170">
        <v>6144119</v>
      </c>
      <c r="D26" s="170">
        <v>1044000</v>
      </c>
      <c r="E26" s="170">
        <v>1865519</v>
      </c>
      <c r="F26" s="170">
        <v>8540</v>
      </c>
      <c r="G26" s="170">
        <v>190588</v>
      </c>
      <c r="H26" s="170">
        <v>29476</v>
      </c>
      <c r="I26" s="170">
        <v>102587</v>
      </c>
      <c r="J26" s="170">
        <v>47111</v>
      </c>
      <c r="K26" s="170">
        <f t="shared" si="0"/>
        <v>9431940</v>
      </c>
      <c r="L26" s="170">
        <v>1023184</v>
      </c>
      <c r="M26" s="170">
        <v>137281</v>
      </c>
      <c r="N26" s="170">
        <v>28615</v>
      </c>
      <c r="O26" s="170">
        <v>3460841</v>
      </c>
      <c r="P26" s="170">
        <v>12737</v>
      </c>
      <c r="Q26" s="170">
        <v>32272</v>
      </c>
      <c r="R26" s="170">
        <f t="shared" si="1"/>
        <v>45009</v>
      </c>
      <c r="S26" s="170">
        <v>412786</v>
      </c>
      <c r="T26" s="170">
        <f t="shared" si="2"/>
        <v>14539656</v>
      </c>
      <c r="U26" s="194">
        <v>19</v>
      </c>
      <c r="V26" s="237"/>
    </row>
    <row r="27" spans="1:22" ht="15" x14ac:dyDescent="0.25">
      <c r="A27" s="194">
        <v>20</v>
      </c>
      <c r="B27" s="194" t="s">
        <v>127</v>
      </c>
      <c r="C27" s="170">
        <v>4894120</v>
      </c>
      <c r="D27" s="170">
        <v>472559</v>
      </c>
      <c r="E27" s="170">
        <v>2754614</v>
      </c>
      <c r="F27" s="170">
        <v>33016</v>
      </c>
      <c r="G27" s="170">
        <v>333444</v>
      </c>
      <c r="H27" s="170">
        <v>30357</v>
      </c>
      <c r="I27" s="170">
        <v>87435</v>
      </c>
      <c r="J27" s="170">
        <v>73954</v>
      </c>
      <c r="K27" s="170">
        <f t="shared" si="0"/>
        <v>8679499</v>
      </c>
      <c r="L27" s="170">
        <v>1273165</v>
      </c>
      <c r="M27" s="170">
        <v>67514</v>
      </c>
      <c r="N27" s="170">
        <v>171807</v>
      </c>
      <c r="O27" s="170">
        <v>3396248</v>
      </c>
      <c r="P27" s="170">
        <v>81684</v>
      </c>
      <c r="Q27" s="170">
        <v>243526</v>
      </c>
      <c r="R27" s="170">
        <f t="shared" si="1"/>
        <v>325210</v>
      </c>
      <c r="S27" s="170">
        <v>972983</v>
      </c>
      <c r="T27" s="170">
        <f t="shared" si="2"/>
        <v>14886426</v>
      </c>
      <c r="U27" s="194">
        <v>20</v>
      </c>
      <c r="V27" s="237"/>
    </row>
    <row r="28" spans="1:22" ht="15" x14ac:dyDescent="0.25">
      <c r="A28" s="194">
        <v>21</v>
      </c>
      <c r="B28" s="194" t="s">
        <v>128</v>
      </c>
      <c r="C28" s="170">
        <v>331176321</v>
      </c>
      <c r="D28" s="170">
        <v>13885590</v>
      </c>
      <c r="E28" s="170">
        <v>68342542</v>
      </c>
      <c r="F28" s="170">
        <v>137625</v>
      </c>
      <c r="G28" s="170">
        <v>5372984</v>
      </c>
      <c r="H28" s="170">
        <v>0</v>
      </c>
      <c r="I28" s="170">
        <v>2321711</v>
      </c>
      <c r="J28" s="170">
        <v>1047002</v>
      </c>
      <c r="K28" s="170">
        <f t="shared" si="0"/>
        <v>422283775</v>
      </c>
      <c r="L28" s="170">
        <v>103761838</v>
      </c>
      <c r="M28" s="170">
        <v>7495251</v>
      </c>
      <c r="N28" s="170">
        <v>2171101</v>
      </c>
      <c r="O28" s="170">
        <v>62014222</v>
      </c>
      <c r="P28" s="170">
        <v>1026057</v>
      </c>
      <c r="Q28" s="170">
        <v>1739840</v>
      </c>
      <c r="R28" s="170">
        <f t="shared" si="1"/>
        <v>2765897</v>
      </c>
      <c r="S28" s="170">
        <v>6893586</v>
      </c>
      <c r="T28" s="170">
        <f t="shared" si="2"/>
        <v>607385670</v>
      </c>
      <c r="U28" s="194">
        <v>21</v>
      </c>
      <c r="V28" s="237"/>
    </row>
    <row r="29" spans="1:22" ht="15" x14ac:dyDescent="0.25">
      <c r="A29" s="194">
        <v>22</v>
      </c>
      <c r="B29" s="194" t="s">
        <v>129</v>
      </c>
      <c r="C29" s="170">
        <v>14565613</v>
      </c>
      <c r="D29" s="170">
        <v>487565</v>
      </c>
      <c r="E29" s="170">
        <v>4453059</v>
      </c>
      <c r="F29" s="170">
        <v>1075</v>
      </c>
      <c r="G29" s="170">
        <v>176461</v>
      </c>
      <c r="H29" s="170">
        <v>0</v>
      </c>
      <c r="I29" s="170">
        <v>177343</v>
      </c>
      <c r="J29" s="170">
        <v>120399</v>
      </c>
      <c r="K29" s="170">
        <f t="shared" si="0"/>
        <v>19981515</v>
      </c>
      <c r="L29" s="170">
        <v>1969108</v>
      </c>
      <c r="M29" s="170">
        <v>393891</v>
      </c>
      <c r="N29" s="170">
        <v>378918</v>
      </c>
      <c r="O29" s="170">
        <v>2127159</v>
      </c>
      <c r="P29" s="170">
        <v>68472</v>
      </c>
      <c r="Q29" s="170">
        <v>121915</v>
      </c>
      <c r="R29" s="170">
        <f t="shared" si="1"/>
        <v>190387</v>
      </c>
      <c r="S29" s="170">
        <v>286586</v>
      </c>
      <c r="T29" s="170">
        <f t="shared" si="2"/>
        <v>25327564</v>
      </c>
      <c r="U29" s="194">
        <v>22</v>
      </c>
      <c r="V29" s="237"/>
    </row>
    <row r="30" spans="1:22" ht="15" x14ac:dyDescent="0.25">
      <c r="A30" s="194">
        <v>23</v>
      </c>
      <c r="B30" s="194" t="s">
        <v>130</v>
      </c>
      <c r="C30" s="170">
        <v>2849307</v>
      </c>
      <c r="D30" s="170">
        <v>140664</v>
      </c>
      <c r="E30" s="170">
        <v>653227</v>
      </c>
      <c r="F30" s="170">
        <v>19067</v>
      </c>
      <c r="G30" s="170">
        <v>42646</v>
      </c>
      <c r="H30" s="170">
        <v>11485</v>
      </c>
      <c r="I30" s="170">
        <v>35756</v>
      </c>
      <c r="J30" s="170">
        <v>28020</v>
      </c>
      <c r="K30" s="170">
        <f t="shared" si="0"/>
        <v>3780172</v>
      </c>
      <c r="L30" s="170">
        <v>531210</v>
      </c>
      <c r="M30" s="170">
        <v>29472</v>
      </c>
      <c r="N30" s="170">
        <v>5986</v>
      </c>
      <c r="O30" s="170">
        <v>425012</v>
      </c>
      <c r="P30" s="170">
        <v>5772</v>
      </c>
      <c r="Q30" s="170">
        <v>106180</v>
      </c>
      <c r="R30" s="170">
        <f t="shared" si="1"/>
        <v>111952</v>
      </c>
      <c r="S30" s="170">
        <v>450028</v>
      </c>
      <c r="T30" s="170">
        <f t="shared" si="2"/>
        <v>5333832</v>
      </c>
      <c r="U30" s="194">
        <v>23</v>
      </c>
      <c r="V30" s="237"/>
    </row>
    <row r="31" spans="1:22" ht="15" x14ac:dyDescent="0.25">
      <c r="A31" s="194">
        <v>24</v>
      </c>
      <c r="B31" s="194" t="s">
        <v>131</v>
      </c>
      <c r="C31" s="170">
        <v>33406054</v>
      </c>
      <c r="D31" s="170">
        <v>1577652</v>
      </c>
      <c r="E31" s="170">
        <v>21262255</v>
      </c>
      <c r="F31" s="170">
        <v>49266</v>
      </c>
      <c r="G31" s="170">
        <v>1716620</v>
      </c>
      <c r="H31" s="170">
        <v>0</v>
      </c>
      <c r="I31" s="170">
        <v>562606</v>
      </c>
      <c r="J31" s="170">
        <v>512953</v>
      </c>
      <c r="K31" s="170">
        <f t="shared" si="0"/>
        <v>59087406</v>
      </c>
      <c r="L31" s="170">
        <v>9070194</v>
      </c>
      <c r="M31" s="170">
        <v>963959</v>
      </c>
      <c r="N31" s="170">
        <v>42749</v>
      </c>
      <c r="O31" s="170">
        <v>10294645</v>
      </c>
      <c r="P31" s="170">
        <v>78730</v>
      </c>
      <c r="Q31" s="170">
        <v>595697</v>
      </c>
      <c r="R31" s="170">
        <f t="shared" si="1"/>
        <v>674427</v>
      </c>
      <c r="S31" s="170">
        <v>2733976</v>
      </c>
      <c r="T31" s="170">
        <f t="shared" si="2"/>
        <v>82867356</v>
      </c>
      <c r="U31" s="194">
        <v>24</v>
      </c>
      <c r="V31" s="237"/>
    </row>
    <row r="32" spans="1:22" ht="15" x14ac:dyDescent="0.25">
      <c r="A32" s="194">
        <v>25</v>
      </c>
      <c r="B32" s="194" t="s">
        <v>132</v>
      </c>
      <c r="C32" s="170">
        <v>6029196</v>
      </c>
      <c r="D32" s="170">
        <v>856972</v>
      </c>
      <c r="E32" s="170">
        <v>1927672</v>
      </c>
      <c r="F32" s="170">
        <v>39919</v>
      </c>
      <c r="G32" s="170">
        <v>137458</v>
      </c>
      <c r="H32" s="170">
        <v>0</v>
      </c>
      <c r="I32" s="170">
        <v>110328</v>
      </c>
      <c r="J32" s="170">
        <v>120510</v>
      </c>
      <c r="K32" s="170">
        <f t="shared" si="0"/>
        <v>9222055</v>
      </c>
      <c r="L32" s="170">
        <v>1036014</v>
      </c>
      <c r="M32" s="170">
        <v>54021</v>
      </c>
      <c r="N32" s="170">
        <v>121288</v>
      </c>
      <c r="O32" s="170">
        <v>2071311</v>
      </c>
      <c r="P32" s="170">
        <v>64864</v>
      </c>
      <c r="Q32" s="170">
        <v>10190</v>
      </c>
      <c r="R32" s="170">
        <f t="shared" si="1"/>
        <v>75054</v>
      </c>
      <c r="S32" s="170">
        <v>1697217</v>
      </c>
      <c r="T32" s="170">
        <f t="shared" si="2"/>
        <v>14276960</v>
      </c>
      <c r="U32" s="194">
        <v>25</v>
      </c>
      <c r="V32" s="237"/>
    </row>
    <row r="33" spans="1:22" ht="15" x14ac:dyDescent="0.25">
      <c r="A33" s="194">
        <v>26</v>
      </c>
      <c r="B33" s="194" t="s">
        <v>133</v>
      </c>
      <c r="C33" s="170">
        <v>7470061</v>
      </c>
      <c r="D33" s="170">
        <v>643213</v>
      </c>
      <c r="E33" s="170">
        <v>3730650</v>
      </c>
      <c r="F33" s="170">
        <v>63110</v>
      </c>
      <c r="G33" s="170">
        <v>320599</v>
      </c>
      <c r="H33" s="170">
        <v>76297</v>
      </c>
      <c r="I33" s="170">
        <v>64716</v>
      </c>
      <c r="J33" s="170">
        <v>234507</v>
      </c>
      <c r="K33" s="170">
        <f t="shared" si="0"/>
        <v>12603153</v>
      </c>
      <c r="L33" s="170">
        <v>9285792</v>
      </c>
      <c r="M33" s="170">
        <v>8448</v>
      </c>
      <c r="N33" s="170">
        <v>119047</v>
      </c>
      <c r="O33" s="170">
        <v>759692</v>
      </c>
      <c r="P33" s="170">
        <v>13663</v>
      </c>
      <c r="Q33" s="170">
        <v>1470</v>
      </c>
      <c r="R33" s="170">
        <f t="shared" si="1"/>
        <v>15133</v>
      </c>
      <c r="S33" s="170">
        <v>651414</v>
      </c>
      <c r="T33" s="170">
        <f t="shared" si="2"/>
        <v>23442679</v>
      </c>
      <c r="U33" s="194">
        <v>26</v>
      </c>
      <c r="V33" s="237"/>
    </row>
    <row r="34" spans="1:22" ht="15" x14ac:dyDescent="0.25">
      <c r="A34" s="194">
        <v>27</v>
      </c>
      <c r="B34" s="194" t="s">
        <v>134</v>
      </c>
      <c r="C34" s="170">
        <v>17374748</v>
      </c>
      <c r="D34" s="170">
        <v>1701229</v>
      </c>
      <c r="E34" s="170">
        <v>8637348</v>
      </c>
      <c r="F34" s="170">
        <v>65918</v>
      </c>
      <c r="G34" s="170">
        <v>661332</v>
      </c>
      <c r="H34" s="170">
        <v>0</v>
      </c>
      <c r="I34" s="170">
        <v>297474</v>
      </c>
      <c r="J34" s="170">
        <v>213487</v>
      </c>
      <c r="K34" s="170">
        <f t="shared" si="0"/>
        <v>28951536</v>
      </c>
      <c r="L34" s="170">
        <v>7262960</v>
      </c>
      <c r="M34" s="170">
        <v>253839</v>
      </c>
      <c r="N34" s="170">
        <v>613840</v>
      </c>
      <c r="O34" s="170">
        <v>2977189</v>
      </c>
      <c r="P34" s="170">
        <v>53392</v>
      </c>
      <c r="Q34" s="170">
        <v>196284</v>
      </c>
      <c r="R34" s="170">
        <f t="shared" si="1"/>
        <v>249676</v>
      </c>
      <c r="S34" s="170">
        <v>416290</v>
      </c>
      <c r="T34" s="170">
        <f t="shared" si="2"/>
        <v>40725330</v>
      </c>
      <c r="U34" s="194">
        <v>27</v>
      </c>
      <c r="V34" s="237"/>
    </row>
    <row r="35" spans="1:22" ht="15" x14ac:dyDescent="0.25">
      <c r="A35" s="194">
        <v>28</v>
      </c>
      <c r="B35" s="194" t="s">
        <v>135</v>
      </c>
      <c r="C35" s="170">
        <v>11290562</v>
      </c>
      <c r="D35" s="170">
        <v>431445</v>
      </c>
      <c r="E35" s="170">
        <v>2888343</v>
      </c>
      <c r="F35" s="170">
        <v>47732</v>
      </c>
      <c r="G35" s="170">
        <v>62924</v>
      </c>
      <c r="H35" s="170">
        <v>81403</v>
      </c>
      <c r="I35" s="170">
        <v>188195</v>
      </c>
      <c r="J35" s="170">
        <v>145670</v>
      </c>
      <c r="K35" s="170">
        <f t="shared" si="0"/>
        <v>15136274</v>
      </c>
      <c r="L35" s="170">
        <v>2398930</v>
      </c>
      <c r="M35" s="170">
        <v>118351</v>
      </c>
      <c r="N35" s="170">
        <v>55931</v>
      </c>
      <c r="O35" s="170">
        <v>2439796</v>
      </c>
      <c r="P35" s="170">
        <v>61678</v>
      </c>
      <c r="Q35" s="170">
        <v>105166</v>
      </c>
      <c r="R35" s="170">
        <f t="shared" si="1"/>
        <v>166844</v>
      </c>
      <c r="S35" s="170">
        <v>498881</v>
      </c>
      <c r="T35" s="170">
        <f t="shared" si="2"/>
        <v>20815007</v>
      </c>
      <c r="U35" s="194">
        <v>28</v>
      </c>
      <c r="V35" s="237"/>
    </row>
    <row r="36" spans="1:22" ht="15" x14ac:dyDescent="0.25">
      <c r="A36" s="194">
        <v>29</v>
      </c>
      <c r="B36" s="194" t="s">
        <v>78</v>
      </c>
      <c r="C36" s="170">
        <v>2631129395</v>
      </c>
      <c r="D36" s="170">
        <v>49801626</v>
      </c>
      <c r="E36" s="170">
        <v>352572032</v>
      </c>
      <c r="F36" s="170">
        <v>76335</v>
      </c>
      <c r="G36" s="170">
        <v>1372508</v>
      </c>
      <c r="H36" s="170">
        <v>0</v>
      </c>
      <c r="I36" s="170">
        <v>12583310</v>
      </c>
      <c r="J36" s="170">
        <v>1092165</v>
      </c>
      <c r="K36" s="170">
        <f t="shared" si="0"/>
        <v>3048627371</v>
      </c>
      <c r="L36" s="170">
        <v>496099211</v>
      </c>
      <c r="M36" s="170">
        <v>78789021</v>
      </c>
      <c r="N36" s="170">
        <v>16390235</v>
      </c>
      <c r="O36" s="170">
        <v>444614389</v>
      </c>
      <c r="P36" s="170">
        <v>30666827</v>
      </c>
      <c r="Q36" s="170">
        <v>53327503</v>
      </c>
      <c r="R36" s="170">
        <f t="shared" si="1"/>
        <v>83994330</v>
      </c>
      <c r="S36" s="170">
        <v>18944860</v>
      </c>
      <c r="T36" s="170">
        <f t="shared" si="2"/>
        <v>4187459417</v>
      </c>
      <c r="U36" s="194">
        <v>29</v>
      </c>
      <c r="V36" s="237"/>
    </row>
    <row r="37" spans="1:22" ht="15" x14ac:dyDescent="0.25">
      <c r="A37" s="194">
        <v>30</v>
      </c>
      <c r="B37" s="194" t="s">
        <v>136</v>
      </c>
      <c r="C37" s="170">
        <v>108598123</v>
      </c>
      <c r="D37" s="170">
        <v>6851819</v>
      </c>
      <c r="E37" s="170">
        <v>22202153</v>
      </c>
      <c r="F37" s="170">
        <v>99648</v>
      </c>
      <c r="G37" s="170">
        <v>399499</v>
      </c>
      <c r="H37" s="170">
        <v>0</v>
      </c>
      <c r="I37" s="170">
        <v>948201</v>
      </c>
      <c r="J37" s="170">
        <v>358428</v>
      </c>
      <c r="K37" s="170">
        <f t="shared" si="0"/>
        <v>139457871</v>
      </c>
      <c r="L37" s="170">
        <v>16431541</v>
      </c>
      <c r="M37" s="170">
        <v>1561027</v>
      </c>
      <c r="N37" s="170">
        <v>458810</v>
      </c>
      <c r="O37" s="170">
        <v>13854203</v>
      </c>
      <c r="P37" s="170">
        <v>370620</v>
      </c>
      <c r="Q37" s="170">
        <v>226313</v>
      </c>
      <c r="R37" s="170">
        <f t="shared" si="1"/>
        <v>596933</v>
      </c>
      <c r="S37" s="170">
        <v>3547564</v>
      </c>
      <c r="T37" s="170">
        <f t="shared" si="2"/>
        <v>175907949</v>
      </c>
      <c r="U37" s="194">
        <v>30</v>
      </c>
      <c r="V37" s="237"/>
    </row>
    <row r="38" spans="1:22" ht="15" x14ac:dyDescent="0.25">
      <c r="A38" s="194">
        <v>31</v>
      </c>
      <c r="B38" s="194" t="s">
        <v>137</v>
      </c>
      <c r="C38" s="170">
        <v>8654789</v>
      </c>
      <c r="D38" s="170">
        <v>336193</v>
      </c>
      <c r="E38" s="170">
        <v>2259581</v>
      </c>
      <c r="F38" s="170">
        <v>46379</v>
      </c>
      <c r="G38" s="170">
        <v>190538</v>
      </c>
      <c r="H38" s="170">
        <v>64477</v>
      </c>
      <c r="I38" s="170">
        <v>106591</v>
      </c>
      <c r="J38" s="170">
        <v>55903</v>
      </c>
      <c r="K38" s="170">
        <f t="shared" si="0"/>
        <v>11714451</v>
      </c>
      <c r="L38" s="170">
        <v>1820989</v>
      </c>
      <c r="M38" s="170">
        <v>125121</v>
      </c>
      <c r="N38" s="170">
        <v>1343</v>
      </c>
      <c r="O38" s="170">
        <v>3308135</v>
      </c>
      <c r="P38" s="170">
        <v>75388</v>
      </c>
      <c r="Q38" s="170">
        <v>248045</v>
      </c>
      <c r="R38" s="170">
        <f t="shared" si="1"/>
        <v>323433</v>
      </c>
      <c r="S38" s="170">
        <v>134054</v>
      </c>
      <c r="T38" s="170">
        <f t="shared" si="2"/>
        <v>17427526</v>
      </c>
      <c r="U38" s="194">
        <v>31</v>
      </c>
      <c r="V38" s="237"/>
    </row>
    <row r="39" spans="1:22" ht="15" x14ac:dyDescent="0.25">
      <c r="A39" s="194">
        <v>32</v>
      </c>
      <c r="B39" s="194" t="s">
        <v>138</v>
      </c>
      <c r="C39" s="170">
        <v>22569410</v>
      </c>
      <c r="D39" s="170">
        <v>4451833</v>
      </c>
      <c r="E39" s="170">
        <v>5897231</v>
      </c>
      <c r="F39" s="170">
        <v>15498</v>
      </c>
      <c r="G39" s="170">
        <v>9899</v>
      </c>
      <c r="H39" s="170">
        <v>0</v>
      </c>
      <c r="I39" s="170">
        <v>357187</v>
      </c>
      <c r="J39" s="170">
        <v>131986</v>
      </c>
      <c r="K39" s="170">
        <f t="shared" si="0"/>
        <v>33433044</v>
      </c>
      <c r="L39" s="170">
        <v>3436609</v>
      </c>
      <c r="M39" s="170">
        <v>325604</v>
      </c>
      <c r="N39" s="170">
        <v>52335</v>
      </c>
      <c r="O39" s="170">
        <v>3363506</v>
      </c>
      <c r="P39" s="170">
        <v>18013</v>
      </c>
      <c r="Q39" s="170">
        <v>51219</v>
      </c>
      <c r="R39" s="170">
        <f t="shared" si="1"/>
        <v>69232</v>
      </c>
      <c r="S39" s="170">
        <v>856217</v>
      </c>
      <c r="T39" s="170">
        <f t="shared" si="2"/>
        <v>41536547</v>
      </c>
      <c r="U39" s="194">
        <v>32</v>
      </c>
      <c r="V39" s="237"/>
    </row>
    <row r="40" spans="1:22" ht="15" x14ac:dyDescent="0.25">
      <c r="A40" s="194">
        <v>33</v>
      </c>
      <c r="B40" s="194" t="s">
        <v>80</v>
      </c>
      <c r="C40" s="170">
        <v>36095091</v>
      </c>
      <c r="D40" s="170">
        <v>1010171</v>
      </c>
      <c r="E40" s="170">
        <v>10061454</v>
      </c>
      <c r="F40" s="170">
        <v>218919</v>
      </c>
      <c r="G40" s="170">
        <v>843617</v>
      </c>
      <c r="H40" s="170">
        <v>731294</v>
      </c>
      <c r="I40" s="170">
        <v>471148</v>
      </c>
      <c r="J40" s="170">
        <v>191710</v>
      </c>
      <c r="K40" s="170">
        <f t="shared" si="0"/>
        <v>49623404</v>
      </c>
      <c r="L40" s="170">
        <v>9700698</v>
      </c>
      <c r="M40" s="170">
        <v>399129</v>
      </c>
      <c r="N40" s="170">
        <v>43499</v>
      </c>
      <c r="O40" s="170">
        <v>10146006</v>
      </c>
      <c r="P40" s="170">
        <v>947421</v>
      </c>
      <c r="Q40" s="170">
        <v>132299</v>
      </c>
      <c r="R40" s="170">
        <f t="shared" si="1"/>
        <v>1079720</v>
      </c>
      <c r="S40" s="170">
        <v>551300</v>
      </c>
      <c r="T40" s="170">
        <f t="shared" si="2"/>
        <v>71543756</v>
      </c>
      <c r="U40" s="194">
        <v>33</v>
      </c>
      <c r="V40" s="237"/>
    </row>
    <row r="41" spans="1:22" ht="15" x14ac:dyDescent="0.25">
      <c r="A41" s="194">
        <v>34</v>
      </c>
      <c r="B41" s="194" t="s">
        <v>139</v>
      </c>
      <c r="C41" s="170">
        <v>56248826</v>
      </c>
      <c r="D41" s="170">
        <v>2459572</v>
      </c>
      <c r="E41" s="170">
        <v>33445117</v>
      </c>
      <c r="F41" s="170">
        <v>214417</v>
      </c>
      <c r="G41" s="170">
        <v>7701380</v>
      </c>
      <c r="H41" s="170">
        <v>0</v>
      </c>
      <c r="I41" s="170">
        <v>1019265</v>
      </c>
      <c r="J41" s="170">
        <v>566887</v>
      </c>
      <c r="K41" s="170">
        <f t="shared" si="0"/>
        <v>101655464</v>
      </c>
      <c r="L41" s="170">
        <v>34425676</v>
      </c>
      <c r="M41" s="170">
        <v>2422501</v>
      </c>
      <c r="N41" s="170">
        <v>468331</v>
      </c>
      <c r="O41" s="170">
        <v>17397647</v>
      </c>
      <c r="P41" s="170">
        <v>883859</v>
      </c>
      <c r="Q41" s="170">
        <v>30930</v>
      </c>
      <c r="R41" s="170">
        <f t="shared" si="1"/>
        <v>914789</v>
      </c>
      <c r="S41" s="170">
        <v>1652158</v>
      </c>
      <c r="T41" s="170">
        <f t="shared" si="2"/>
        <v>158936566</v>
      </c>
      <c r="U41" s="194">
        <v>34</v>
      </c>
      <c r="V41" s="237"/>
    </row>
    <row r="42" spans="1:22" ht="15" x14ac:dyDescent="0.25">
      <c r="A42" s="194">
        <v>35</v>
      </c>
      <c r="B42" s="194" t="s">
        <v>140</v>
      </c>
      <c r="C42" s="170">
        <v>6730277</v>
      </c>
      <c r="D42" s="170">
        <v>680295</v>
      </c>
      <c r="E42" s="170">
        <v>2249025</v>
      </c>
      <c r="F42" s="170">
        <v>44721</v>
      </c>
      <c r="G42" s="170">
        <v>4865129</v>
      </c>
      <c r="H42" s="170">
        <v>219113</v>
      </c>
      <c r="I42" s="170">
        <v>101697</v>
      </c>
      <c r="J42" s="170">
        <v>66014</v>
      </c>
      <c r="K42" s="170">
        <f t="shared" si="0"/>
        <v>14956271</v>
      </c>
      <c r="L42" s="170">
        <v>1981807</v>
      </c>
      <c r="M42" s="170">
        <v>41617</v>
      </c>
      <c r="N42" s="170">
        <v>11634</v>
      </c>
      <c r="O42" s="170">
        <v>5171191</v>
      </c>
      <c r="P42" s="170">
        <v>94001</v>
      </c>
      <c r="Q42" s="170">
        <v>811292</v>
      </c>
      <c r="R42" s="170">
        <f t="shared" si="1"/>
        <v>905293</v>
      </c>
      <c r="S42" s="170">
        <v>459158</v>
      </c>
      <c r="T42" s="170">
        <f t="shared" si="2"/>
        <v>23526971</v>
      </c>
      <c r="U42" s="194">
        <v>35</v>
      </c>
      <c r="V42" s="237"/>
    </row>
    <row r="43" spans="1:22" ht="15" x14ac:dyDescent="0.25">
      <c r="A43" s="194">
        <v>36</v>
      </c>
      <c r="B43" s="194" t="s">
        <v>141</v>
      </c>
      <c r="C43" s="170">
        <v>29439918</v>
      </c>
      <c r="D43" s="170">
        <v>984562</v>
      </c>
      <c r="E43" s="170">
        <v>8632364</v>
      </c>
      <c r="F43" s="170">
        <v>48973</v>
      </c>
      <c r="G43" s="170">
        <v>243086</v>
      </c>
      <c r="H43" s="170">
        <v>0</v>
      </c>
      <c r="I43" s="170">
        <v>343382</v>
      </c>
      <c r="J43" s="170">
        <v>175728</v>
      </c>
      <c r="K43" s="170">
        <f t="shared" si="0"/>
        <v>39868013</v>
      </c>
      <c r="L43" s="170">
        <v>10168207</v>
      </c>
      <c r="M43" s="170">
        <v>591346</v>
      </c>
      <c r="N43" s="170">
        <v>85667</v>
      </c>
      <c r="O43" s="170">
        <v>6132948</v>
      </c>
      <c r="P43" s="170">
        <v>90465</v>
      </c>
      <c r="Q43" s="170">
        <v>124651</v>
      </c>
      <c r="R43" s="170">
        <f t="shared" si="1"/>
        <v>215116</v>
      </c>
      <c r="S43" s="170">
        <v>802767</v>
      </c>
      <c r="T43" s="170">
        <f t="shared" si="2"/>
        <v>57864064</v>
      </c>
      <c r="U43" s="194">
        <v>36</v>
      </c>
      <c r="V43" s="237"/>
    </row>
    <row r="44" spans="1:22" ht="15" x14ac:dyDescent="0.25">
      <c r="A44" s="194">
        <v>37</v>
      </c>
      <c r="B44" s="194" t="s">
        <v>142</v>
      </c>
      <c r="C44" s="170">
        <v>23675995</v>
      </c>
      <c r="D44" s="170">
        <v>701876</v>
      </c>
      <c r="E44" s="170">
        <v>9749427</v>
      </c>
      <c r="F44" s="170">
        <v>4898</v>
      </c>
      <c r="G44" s="170">
        <v>383892</v>
      </c>
      <c r="H44" s="170">
        <v>0</v>
      </c>
      <c r="I44" s="170">
        <v>243178</v>
      </c>
      <c r="J44" s="170">
        <v>209571</v>
      </c>
      <c r="K44" s="170">
        <f t="shared" si="0"/>
        <v>34968837</v>
      </c>
      <c r="L44" s="170">
        <v>6622197</v>
      </c>
      <c r="M44" s="170">
        <v>1435503</v>
      </c>
      <c r="N44" s="170">
        <v>114795</v>
      </c>
      <c r="O44" s="170">
        <v>2527069</v>
      </c>
      <c r="P44" s="170">
        <v>289410</v>
      </c>
      <c r="Q44" s="170">
        <v>71062</v>
      </c>
      <c r="R44" s="170">
        <f t="shared" si="1"/>
        <v>360472</v>
      </c>
      <c r="S44" s="170">
        <v>418076</v>
      </c>
      <c r="T44" s="170">
        <f t="shared" si="2"/>
        <v>46446949</v>
      </c>
      <c r="U44" s="194">
        <v>37</v>
      </c>
      <c r="V44" s="237"/>
    </row>
    <row r="45" spans="1:22" ht="15" x14ac:dyDescent="0.25">
      <c r="A45" s="194">
        <v>38</v>
      </c>
      <c r="B45" s="194" t="s">
        <v>143</v>
      </c>
      <c r="C45" s="170">
        <v>8206373</v>
      </c>
      <c r="D45" s="170">
        <v>240690</v>
      </c>
      <c r="E45" s="170">
        <v>1358223</v>
      </c>
      <c r="F45" s="170">
        <v>20615</v>
      </c>
      <c r="G45" s="170">
        <v>201140</v>
      </c>
      <c r="H45" s="170">
        <v>27469</v>
      </c>
      <c r="I45" s="170">
        <v>83179</v>
      </c>
      <c r="J45" s="170">
        <v>137141</v>
      </c>
      <c r="K45" s="170">
        <f t="shared" si="0"/>
        <v>10274830</v>
      </c>
      <c r="L45" s="170">
        <v>1251842</v>
      </c>
      <c r="M45" s="170">
        <v>78610</v>
      </c>
      <c r="N45" s="170">
        <v>19792</v>
      </c>
      <c r="O45" s="170">
        <v>5285405</v>
      </c>
      <c r="P45" s="170">
        <v>92655</v>
      </c>
      <c r="Q45" s="170">
        <v>42625</v>
      </c>
      <c r="R45" s="170">
        <f t="shared" si="1"/>
        <v>135280</v>
      </c>
      <c r="S45" s="170">
        <v>421409</v>
      </c>
      <c r="T45" s="170">
        <f t="shared" si="2"/>
        <v>17467168</v>
      </c>
      <c r="U45" s="194">
        <v>38</v>
      </c>
      <c r="V45" s="237"/>
    </row>
    <row r="46" spans="1:22" ht="15" x14ac:dyDescent="0.25">
      <c r="A46" s="194">
        <v>39</v>
      </c>
      <c r="B46" s="194" t="s">
        <v>144</v>
      </c>
      <c r="C46" s="170">
        <v>14560674</v>
      </c>
      <c r="D46" s="170">
        <v>491559</v>
      </c>
      <c r="E46" s="170">
        <v>4155337</v>
      </c>
      <c r="F46" s="170">
        <v>0</v>
      </c>
      <c r="G46" s="170">
        <v>181860</v>
      </c>
      <c r="H46" s="170">
        <v>0</v>
      </c>
      <c r="I46" s="170">
        <v>229050</v>
      </c>
      <c r="J46" s="170">
        <v>107170</v>
      </c>
      <c r="K46" s="170">
        <f t="shared" si="0"/>
        <v>19725650</v>
      </c>
      <c r="L46" s="170">
        <v>4656707</v>
      </c>
      <c r="M46" s="170">
        <v>230840</v>
      </c>
      <c r="N46" s="170">
        <v>169249</v>
      </c>
      <c r="O46" s="170">
        <v>3826193</v>
      </c>
      <c r="P46" s="170">
        <v>15331</v>
      </c>
      <c r="Q46" s="170">
        <v>100381</v>
      </c>
      <c r="R46" s="170">
        <f t="shared" si="1"/>
        <v>115712</v>
      </c>
      <c r="S46" s="170">
        <v>711814</v>
      </c>
      <c r="T46" s="170">
        <f t="shared" si="2"/>
        <v>29436165</v>
      </c>
      <c r="U46" s="194">
        <v>39</v>
      </c>
      <c r="V46" s="237"/>
    </row>
    <row r="47" spans="1:22" ht="15" x14ac:dyDescent="0.25">
      <c r="A47" s="194">
        <v>40</v>
      </c>
      <c r="B47" s="194" t="s">
        <v>145</v>
      </c>
      <c r="C47" s="170">
        <v>4128908</v>
      </c>
      <c r="D47" s="170">
        <v>434658</v>
      </c>
      <c r="E47" s="170">
        <v>1934456</v>
      </c>
      <c r="F47" s="170">
        <v>34172</v>
      </c>
      <c r="G47" s="170">
        <v>986778</v>
      </c>
      <c r="H47" s="170">
        <v>0</v>
      </c>
      <c r="I47" s="170">
        <v>165774</v>
      </c>
      <c r="J47" s="170">
        <v>56576</v>
      </c>
      <c r="K47" s="170">
        <f t="shared" si="0"/>
        <v>7741322</v>
      </c>
      <c r="L47" s="170">
        <v>4834302</v>
      </c>
      <c r="M47" s="170">
        <v>96288</v>
      </c>
      <c r="N47" s="170">
        <v>1582348</v>
      </c>
      <c r="O47" s="170">
        <v>2046479</v>
      </c>
      <c r="P47" s="170">
        <v>37327</v>
      </c>
      <c r="Q47" s="170">
        <v>624843</v>
      </c>
      <c r="R47" s="170">
        <f t="shared" si="1"/>
        <v>662170</v>
      </c>
      <c r="S47" s="170">
        <v>483833</v>
      </c>
      <c r="T47" s="170">
        <f t="shared" si="2"/>
        <v>17446742</v>
      </c>
      <c r="U47" s="194">
        <v>40</v>
      </c>
      <c r="V47" s="237"/>
    </row>
    <row r="48" spans="1:22" ht="15" x14ac:dyDescent="0.25">
      <c r="A48" s="194">
        <v>41</v>
      </c>
      <c r="B48" s="194" t="s">
        <v>146</v>
      </c>
      <c r="C48" s="170">
        <v>12610635</v>
      </c>
      <c r="D48" s="170">
        <v>5408221</v>
      </c>
      <c r="E48" s="170">
        <v>6529117</v>
      </c>
      <c r="F48" s="170">
        <v>73448</v>
      </c>
      <c r="G48" s="170">
        <v>1367162</v>
      </c>
      <c r="H48" s="170">
        <v>0</v>
      </c>
      <c r="I48" s="170">
        <v>542309</v>
      </c>
      <c r="J48" s="170">
        <v>287135</v>
      </c>
      <c r="K48" s="170">
        <f t="shared" si="0"/>
        <v>26818027</v>
      </c>
      <c r="L48" s="170">
        <v>6680061</v>
      </c>
      <c r="M48" s="170">
        <v>173170</v>
      </c>
      <c r="N48" s="170">
        <v>111148</v>
      </c>
      <c r="O48" s="170">
        <v>6791391</v>
      </c>
      <c r="P48" s="170">
        <v>48988</v>
      </c>
      <c r="Q48" s="170">
        <v>282058</v>
      </c>
      <c r="R48" s="170">
        <f t="shared" si="1"/>
        <v>331046</v>
      </c>
      <c r="S48" s="170">
        <v>1417288</v>
      </c>
      <c r="T48" s="170">
        <f t="shared" si="2"/>
        <v>42322131</v>
      </c>
      <c r="U48" s="194">
        <v>41</v>
      </c>
      <c r="V48" s="237"/>
    </row>
    <row r="49" spans="1:22" ht="15" x14ac:dyDescent="0.25">
      <c r="A49" s="194">
        <v>42</v>
      </c>
      <c r="B49" s="194" t="s">
        <v>147</v>
      </c>
      <c r="C49" s="170">
        <v>103255531</v>
      </c>
      <c r="D49" s="170">
        <v>4960952</v>
      </c>
      <c r="E49" s="170">
        <v>32185026</v>
      </c>
      <c r="F49" s="170">
        <v>28763</v>
      </c>
      <c r="G49" s="170">
        <v>1751925</v>
      </c>
      <c r="H49" s="170">
        <v>1363232</v>
      </c>
      <c r="I49" s="170">
        <v>676138</v>
      </c>
      <c r="J49" s="170">
        <v>376835</v>
      </c>
      <c r="K49" s="170">
        <f t="shared" si="0"/>
        <v>144598402</v>
      </c>
      <c r="L49" s="170">
        <v>28081976</v>
      </c>
      <c r="M49" s="170">
        <v>2361276</v>
      </c>
      <c r="N49" s="170">
        <v>1033165</v>
      </c>
      <c r="O49" s="170">
        <v>13988769</v>
      </c>
      <c r="P49" s="170">
        <v>132419</v>
      </c>
      <c r="Q49" s="170">
        <v>482558</v>
      </c>
      <c r="R49" s="170">
        <f t="shared" si="1"/>
        <v>614977</v>
      </c>
      <c r="S49" s="170">
        <v>2081407</v>
      </c>
      <c r="T49" s="170">
        <f t="shared" si="2"/>
        <v>192759972</v>
      </c>
      <c r="U49" s="194">
        <v>42</v>
      </c>
      <c r="V49" s="237"/>
    </row>
    <row r="50" spans="1:22" ht="15" x14ac:dyDescent="0.25">
      <c r="A50" s="194">
        <v>43</v>
      </c>
      <c r="B50" s="194" t="s">
        <v>148</v>
      </c>
      <c r="C50" s="170">
        <v>306161042</v>
      </c>
      <c r="D50" s="170">
        <v>8972498</v>
      </c>
      <c r="E50" s="170">
        <v>83989498</v>
      </c>
      <c r="F50" s="170">
        <v>673076</v>
      </c>
      <c r="G50" s="170">
        <v>861904</v>
      </c>
      <c r="H50" s="170">
        <v>0</v>
      </c>
      <c r="I50" s="170">
        <v>1368367</v>
      </c>
      <c r="J50" s="170">
        <v>1</v>
      </c>
      <c r="K50" s="170">
        <f t="shared" si="0"/>
        <v>402026386</v>
      </c>
      <c r="L50" s="170">
        <v>175572403</v>
      </c>
      <c r="M50" s="170">
        <v>5770212</v>
      </c>
      <c r="N50" s="170">
        <v>2110351</v>
      </c>
      <c r="O50" s="170">
        <v>39566877</v>
      </c>
      <c r="P50" s="170">
        <v>1627719</v>
      </c>
      <c r="Q50" s="170">
        <v>1359921</v>
      </c>
      <c r="R50" s="170">
        <f t="shared" si="1"/>
        <v>2987640</v>
      </c>
      <c r="S50" s="170">
        <v>14637414</v>
      </c>
      <c r="T50" s="170">
        <f t="shared" si="2"/>
        <v>642671283</v>
      </c>
      <c r="U50" s="194">
        <v>43</v>
      </c>
      <c r="V50" s="237"/>
    </row>
    <row r="51" spans="1:22" ht="15" x14ac:dyDescent="0.25">
      <c r="A51" s="194">
        <v>44</v>
      </c>
      <c r="B51" s="194" t="s">
        <v>149</v>
      </c>
      <c r="C51" s="170">
        <v>14316883</v>
      </c>
      <c r="D51" s="170">
        <v>856303</v>
      </c>
      <c r="E51" s="170">
        <v>4011639</v>
      </c>
      <c r="F51" s="170">
        <v>116662</v>
      </c>
      <c r="G51" s="170">
        <v>4608734</v>
      </c>
      <c r="H51" s="170">
        <v>0</v>
      </c>
      <c r="I51" s="170">
        <v>259655</v>
      </c>
      <c r="J51" s="170">
        <v>174674</v>
      </c>
      <c r="K51" s="170">
        <f t="shared" si="0"/>
        <v>24344550</v>
      </c>
      <c r="L51" s="170">
        <v>12323201</v>
      </c>
      <c r="M51" s="170">
        <v>63792</v>
      </c>
      <c r="N51" s="170">
        <v>214626</v>
      </c>
      <c r="O51" s="170">
        <v>6817700</v>
      </c>
      <c r="P51" s="170">
        <v>453304</v>
      </c>
      <c r="Q51" s="170">
        <v>323120</v>
      </c>
      <c r="R51" s="170">
        <f t="shared" si="1"/>
        <v>776424</v>
      </c>
      <c r="S51" s="170">
        <v>2103722</v>
      </c>
      <c r="T51" s="170">
        <f t="shared" si="2"/>
        <v>46644015</v>
      </c>
      <c r="U51" s="194">
        <v>44</v>
      </c>
      <c r="V51" s="237"/>
    </row>
    <row r="52" spans="1:22" ht="15" x14ac:dyDescent="0.25">
      <c r="A52" s="194">
        <v>45</v>
      </c>
      <c r="B52" s="194" t="s">
        <v>150</v>
      </c>
      <c r="C52" s="170">
        <v>2907613</v>
      </c>
      <c r="D52" s="170">
        <v>91070</v>
      </c>
      <c r="E52" s="170">
        <v>386784</v>
      </c>
      <c r="F52" s="170">
        <v>2149</v>
      </c>
      <c r="G52" s="170">
        <v>1261</v>
      </c>
      <c r="H52" s="170">
        <v>4429</v>
      </c>
      <c r="I52" s="170">
        <v>18483</v>
      </c>
      <c r="J52" s="170">
        <v>12616</v>
      </c>
      <c r="K52" s="170">
        <f t="shared" si="0"/>
        <v>3424405</v>
      </c>
      <c r="L52" s="170">
        <v>300385</v>
      </c>
      <c r="M52" s="170">
        <v>11111</v>
      </c>
      <c r="N52" s="170">
        <v>3130</v>
      </c>
      <c r="O52" s="170">
        <v>739528</v>
      </c>
      <c r="P52" s="170">
        <v>27850</v>
      </c>
      <c r="Q52" s="170">
        <v>11807</v>
      </c>
      <c r="R52" s="170">
        <f t="shared" si="1"/>
        <v>39657</v>
      </c>
      <c r="S52" s="170">
        <v>108321</v>
      </c>
      <c r="T52" s="170">
        <f t="shared" si="2"/>
        <v>4626537</v>
      </c>
      <c r="U52" s="194">
        <v>45</v>
      </c>
      <c r="V52" s="237"/>
    </row>
    <row r="53" spans="1:22" ht="15" x14ac:dyDescent="0.25">
      <c r="A53" s="194">
        <v>46</v>
      </c>
      <c r="B53" s="194" t="s">
        <v>151</v>
      </c>
      <c r="C53" s="170">
        <v>36399787</v>
      </c>
      <c r="D53" s="170">
        <v>1483961</v>
      </c>
      <c r="E53" s="170">
        <v>12367838</v>
      </c>
      <c r="F53" s="170">
        <v>191034</v>
      </c>
      <c r="G53" s="170">
        <v>-262246</v>
      </c>
      <c r="H53" s="170">
        <v>0</v>
      </c>
      <c r="I53" s="170">
        <v>421687</v>
      </c>
      <c r="J53" s="170">
        <v>-766975</v>
      </c>
      <c r="K53" s="170">
        <f t="shared" ref="K53:K102" si="3">SUM(C53:J53)</f>
        <v>49835086</v>
      </c>
      <c r="L53" s="170">
        <v>7130568</v>
      </c>
      <c r="M53" s="170">
        <v>538016</v>
      </c>
      <c r="N53" s="170">
        <v>151318</v>
      </c>
      <c r="O53" s="170">
        <v>11290734</v>
      </c>
      <c r="P53" s="170">
        <v>-140041</v>
      </c>
      <c r="Q53" s="170">
        <v>220754</v>
      </c>
      <c r="R53" s="170">
        <f t="shared" si="1"/>
        <v>80713</v>
      </c>
      <c r="S53" s="170">
        <v>2578114</v>
      </c>
      <c r="T53" s="170">
        <f t="shared" si="2"/>
        <v>71604549</v>
      </c>
      <c r="U53" s="194">
        <v>46</v>
      </c>
      <c r="V53" s="237"/>
    </row>
    <row r="54" spans="1:22" ht="15" x14ac:dyDescent="0.25">
      <c r="A54" s="194">
        <v>47</v>
      </c>
      <c r="B54" s="194" t="s">
        <v>152</v>
      </c>
      <c r="C54" s="170">
        <v>98153629</v>
      </c>
      <c r="D54" s="170">
        <v>2093504</v>
      </c>
      <c r="E54" s="170">
        <v>22091826</v>
      </c>
      <c r="F54" s="170">
        <v>0</v>
      </c>
      <c r="G54" s="170">
        <v>5922084</v>
      </c>
      <c r="H54" s="170">
        <v>0</v>
      </c>
      <c r="I54" s="170">
        <v>661879</v>
      </c>
      <c r="J54" s="170">
        <v>326986</v>
      </c>
      <c r="K54" s="170">
        <f t="shared" si="3"/>
        <v>129249908</v>
      </c>
      <c r="L54" s="170">
        <v>31813024</v>
      </c>
      <c r="M54" s="170">
        <v>1791547</v>
      </c>
      <c r="N54" s="170">
        <v>270716</v>
      </c>
      <c r="O54" s="170">
        <v>12206704</v>
      </c>
      <c r="P54" s="170">
        <v>25789</v>
      </c>
      <c r="Q54" s="170">
        <v>219518</v>
      </c>
      <c r="R54" s="170">
        <f t="shared" si="1"/>
        <v>245307</v>
      </c>
      <c r="S54" s="170">
        <v>4458034</v>
      </c>
      <c r="T54" s="170">
        <f t="shared" si="2"/>
        <v>180035240</v>
      </c>
      <c r="U54" s="194">
        <v>47</v>
      </c>
      <c r="V54" s="237"/>
    </row>
    <row r="55" spans="1:22" ht="15" x14ac:dyDescent="0.25">
      <c r="A55" s="194">
        <v>48</v>
      </c>
      <c r="B55" s="194" t="s">
        <v>153</v>
      </c>
      <c r="C55" s="170">
        <v>4706321</v>
      </c>
      <c r="D55" s="170">
        <v>162992</v>
      </c>
      <c r="E55" s="170">
        <v>1737982</v>
      </c>
      <c r="F55" s="170">
        <v>27999</v>
      </c>
      <c r="G55" s="170">
        <v>252469</v>
      </c>
      <c r="H55" s="170">
        <v>55022</v>
      </c>
      <c r="I55" s="170">
        <v>80814</v>
      </c>
      <c r="J55" s="170">
        <v>47813</v>
      </c>
      <c r="K55" s="170">
        <f t="shared" si="3"/>
        <v>7071412</v>
      </c>
      <c r="L55" s="170">
        <v>626359</v>
      </c>
      <c r="M55" s="170">
        <v>75492</v>
      </c>
      <c r="N55" s="170">
        <v>126345</v>
      </c>
      <c r="O55" s="170">
        <v>3440843</v>
      </c>
      <c r="P55" s="170">
        <v>164206</v>
      </c>
      <c r="Q55" s="170">
        <v>66222</v>
      </c>
      <c r="R55" s="170">
        <f t="shared" si="1"/>
        <v>230428</v>
      </c>
      <c r="S55" s="170">
        <v>382931</v>
      </c>
      <c r="T55" s="170">
        <f t="shared" si="2"/>
        <v>11953810</v>
      </c>
      <c r="U55" s="194">
        <v>48</v>
      </c>
      <c r="V55" s="237"/>
    </row>
    <row r="56" spans="1:22" ht="15" x14ac:dyDescent="0.25">
      <c r="A56" s="194">
        <v>49</v>
      </c>
      <c r="B56" s="194" t="s">
        <v>154</v>
      </c>
      <c r="C56" s="170">
        <v>17815793</v>
      </c>
      <c r="D56" s="170">
        <v>1754373</v>
      </c>
      <c r="E56" s="170">
        <v>5921376</v>
      </c>
      <c r="F56" s="170">
        <v>28278</v>
      </c>
      <c r="G56" s="170">
        <v>174162</v>
      </c>
      <c r="H56" s="170">
        <v>0</v>
      </c>
      <c r="I56" s="170">
        <v>260526</v>
      </c>
      <c r="J56" s="170">
        <v>165050</v>
      </c>
      <c r="K56" s="170">
        <f t="shared" si="3"/>
        <v>26119558</v>
      </c>
      <c r="L56" s="170">
        <v>7271043</v>
      </c>
      <c r="M56" s="170">
        <v>8533108</v>
      </c>
      <c r="N56" s="170">
        <v>197883</v>
      </c>
      <c r="O56" s="170">
        <v>3747030</v>
      </c>
      <c r="P56" s="170">
        <v>134534</v>
      </c>
      <c r="Q56" s="170">
        <v>72835</v>
      </c>
      <c r="R56" s="170">
        <f t="shared" si="1"/>
        <v>207369</v>
      </c>
      <c r="S56" s="170">
        <v>686569</v>
      </c>
      <c r="T56" s="170">
        <f t="shared" si="2"/>
        <v>46762560</v>
      </c>
      <c r="U56" s="194">
        <v>49</v>
      </c>
      <c r="V56" s="237"/>
    </row>
    <row r="57" spans="1:22" ht="15" x14ac:dyDescent="0.25">
      <c r="A57" s="194">
        <v>50</v>
      </c>
      <c r="B57" s="194" t="s">
        <v>155</v>
      </c>
      <c r="C57" s="170">
        <v>12397915</v>
      </c>
      <c r="D57" s="170">
        <v>442468</v>
      </c>
      <c r="E57" s="170">
        <v>2899008</v>
      </c>
      <c r="F57" s="170">
        <v>6182</v>
      </c>
      <c r="G57" s="170">
        <v>1547493</v>
      </c>
      <c r="H57" s="170">
        <v>0</v>
      </c>
      <c r="I57" s="170">
        <v>170634</v>
      </c>
      <c r="J57" s="170">
        <v>155973</v>
      </c>
      <c r="K57" s="170">
        <f t="shared" si="3"/>
        <v>17619673</v>
      </c>
      <c r="L57" s="170">
        <v>2651241</v>
      </c>
      <c r="M57" s="170">
        <v>326669</v>
      </c>
      <c r="N57" s="170">
        <v>88376</v>
      </c>
      <c r="O57" s="170">
        <v>3758208</v>
      </c>
      <c r="P57" s="170">
        <v>59223</v>
      </c>
      <c r="Q57" s="170">
        <v>56173</v>
      </c>
      <c r="R57" s="170">
        <f t="shared" si="1"/>
        <v>115396</v>
      </c>
      <c r="S57" s="170">
        <v>301120</v>
      </c>
      <c r="T57" s="170">
        <f t="shared" si="2"/>
        <v>24860683</v>
      </c>
      <c r="U57" s="194">
        <v>50</v>
      </c>
      <c r="V57" s="237"/>
    </row>
    <row r="58" spans="1:22" ht="15" x14ac:dyDescent="0.25">
      <c r="A58" s="194">
        <v>51</v>
      </c>
      <c r="B58" s="194" t="s">
        <v>156</v>
      </c>
      <c r="C58" s="169">
        <v>13550524</v>
      </c>
      <c r="D58" s="169">
        <v>322149</v>
      </c>
      <c r="E58" s="169">
        <v>1373844</v>
      </c>
      <c r="F58" s="169">
        <v>30645</v>
      </c>
      <c r="G58" s="169">
        <v>3903</v>
      </c>
      <c r="H58" s="169">
        <v>116289</v>
      </c>
      <c r="I58" s="169">
        <v>217038</v>
      </c>
      <c r="J58" s="169">
        <v>55210</v>
      </c>
      <c r="K58" s="169">
        <f t="shared" si="3"/>
        <v>15669602</v>
      </c>
      <c r="L58" s="169">
        <v>2052020</v>
      </c>
      <c r="M58" s="169">
        <v>137953</v>
      </c>
      <c r="N58" s="169">
        <v>24333</v>
      </c>
      <c r="O58" s="169">
        <v>1708338</v>
      </c>
      <c r="P58" s="169">
        <v>45085</v>
      </c>
      <c r="Q58" s="169">
        <v>73142</v>
      </c>
      <c r="R58" s="169">
        <f t="shared" si="1"/>
        <v>118227</v>
      </c>
      <c r="S58" s="169">
        <v>173069</v>
      </c>
      <c r="T58" s="169">
        <f t="shared" si="2"/>
        <v>19883542</v>
      </c>
      <c r="U58" s="194">
        <v>51</v>
      </c>
      <c r="V58" s="237"/>
    </row>
    <row r="59" spans="1:22" ht="15" x14ac:dyDescent="0.25">
      <c r="A59" s="194">
        <v>52</v>
      </c>
      <c r="B59" s="194" t="s">
        <v>157</v>
      </c>
      <c r="C59" s="170">
        <v>5879674</v>
      </c>
      <c r="D59" s="170">
        <v>556261</v>
      </c>
      <c r="E59" s="170">
        <v>2131231</v>
      </c>
      <c r="F59" s="170">
        <v>90960</v>
      </c>
      <c r="G59" s="170">
        <v>682745</v>
      </c>
      <c r="H59" s="170">
        <v>69131</v>
      </c>
      <c r="I59" s="170">
        <v>169936</v>
      </c>
      <c r="J59" s="170">
        <v>213832</v>
      </c>
      <c r="K59" s="170">
        <f t="shared" si="3"/>
        <v>9793770</v>
      </c>
      <c r="L59" s="170">
        <v>2348716</v>
      </c>
      <c r="M59" s="170">
        <v>60884</v>
      </c>
      <c r="N59" s="170">
        <v>1065</v>
      </c>
      <c r="O59" s="170">
        <v>2263968</v>
      </c>
      <c r="P59" s="170">
        <v>57999</v>
      </c>
      <c r="Q59" s="170">
        <v>61916</v>
      </c>
      <c r="R59" s="170">
        <f t="shared" si="1"/>
        <v>119915</v>
      </c>
      <c r="S59" s="170">
        <v>710080</v>
      </c>
      <c r="T59" s="170">
        <f t="shared" si="2"/>
        <v>15298398</v>
      </c>
      <c r="U59" s="194">
        <v>52</v>
      </c>
      <c r="V59" s="237"/>
    </row>
    <row r="60" spans="1:22" ht="15" x14ac:dyDescent="0.25">
      <c r="A60" s="194">
        <v>53</v>
      </c>
      <c r="B60" s="194" t="s">
        <v>158</v>
      </c>
      <c r="C60" s="170">
        <v>817644187</v>
      </c>
      <c r="D60" s="170">
        <v>23948534</v>
      </c>
      <c r="E60" s="170">
        <v>289142076</v>
      </c>
      <c r="F60" s="170">
        <v>13579</v>
      </c>
      <c r="G60" s="170">
        <v>1627470</v>
      </c>
      <c r="H60" s="170">
        <v>0</v>
      </c>
      <c r="I60" s="170">
        <v>7373214</v>
      </c>
      <c r="J60" s="170">
        <v>5348117</v>
      </c>
      <c r="K60" s="170">
        <f t="shared" si="3"/>
        <v>1145097177</v>
      </c>
      <c r="L60" s="170">
        <v>200630375</v>
      </c>
      <c r="M60" s="170">
        <v>24158503</v>
      </c>
      <c r="N60" s="170">
        <v>2068578</v>
      </c>
      <c r="O60" s="170">
        <v>54438538</v>
      </c>
      <c r="P60" s="170">
        <v>6867123</v>
      </c>
      <c r="Q60" s="170">
        <v>4856910</v>
      </c>
      <c r="R60" s="170">
        <f t="shared" si="1"/>
        <v>11724033</v>
      </c>
      <c r="S60" s="170">
        <v>41599618</v>
      </c>
      <c r="T60" s="170">
        <f t="shared" si="2"/>
        <v>1479716822</v>
      </c>
      <c r="U60" s="194">
        <v>53</v>
      </c>
      <c r="V60" s="237"/>
    </row>
    <row r="61" spans="1:22" ht="15" x14ac:dyDescent="0.25">
      <c r="A61" s="194">
        <v>54</v>
      </c>
      <c r="B61" s="194" t="s">
        <v>159</v>
      </c>
      <c r="C61" s="170">
        <v>32036005</v>
      </c>
      <c r="D61" s="170">
        <v>17643864</v>
      </c>
      <c r="E61" s="170">
        <v>7407077</v>
      </c>
      <c r="F61" s="170">
        <v>69078</v>
      </c>
      <c r="G61" s="170">
        <v>307749</v>
      </c>
      <c r="H61" s="170">
        <v>509026</v>
      </c>
      <c r="I61" s="170">
        <v>360002</v>
      </c>
      <c r="J61" s="170">
        <v>467089</v>
      </c>
      <c r="K61" s="170">
        <f t="shared" si="3"/>
        <v>58799890</v>
      </c>
      <c r="L61" s="170">
        <v>7642740</v>
      </c>
      <c r="M61" s="170">
        <v>506821</v>
      </c>
      <c r="N61" s="170">
        <v>29299</v>
      </c>
      <c r="O61" s="170">
        <v>5452930</v>
      </c>
      <c r="P61" s="170">
        <v>376320</v>
      </c>
      <c r="Q61" s="170">
        <v>45211</v>
      </c>
      <c r="R61" s="170">
        <f t="shared" si="1"/>
        <v>421531</v>
      </c>
      <c r="S61" s="170">
        <v>687285</v>
      </c>
      <c r="T61" s="170">
        <f t="shared" si="2"/>
        <v>73540496</v>
      </c>
      <c r="U61" s="194">
        <v>54</v>
      </c>
      <c r="V61" s="237"/>
    </row>
    <row r="62" spans="1:22" ht="15" x14ac:dyDescent="0.25">
      <c r="A62" s="194">
        <v>55</v>
      </c>
      <c r="B62" s="194" t="s">
        <v>160</v>
      </c>
      <c r="C62" s="170">
        <v>3222797</v>
      </c>
      <c r="D62" s="170">
        <v>269509</v>
      </c>
      <c r="E62" s="170">
        <v>1882660</v>
      </c>
      <c r="F62" s="170">
        <v>23625</v>
      </c>
      <c r="G62" s="170">
        <v>296107</v>
      </c>
      <c r="H62" s="170">
        <v>76804</v>
      </c>
      <c r="I62" s="170">
        <v>76001</v>
      </c>
      <c r="J62" s="170">
        <v>35737</v>
      </c>
      <c r="K62" s="170">
        <f t="shared" si="3"/>
        <v>5883240</v>
      </c>
      <c r="L62" s="170">
        <v>920475</v>
      </c>
      <c r="M62" s="170">
        <v>33376</v>
      </c>
      <c r="N62" s="170">
        <v>23544</v>
      </c>
      <c r="O62" s="170">
        <v>3234878</v>
      </c>
      <c r="P62" s="170">
        <v>34954</v>
      </c>
      <c r="Q62" s="170">
        <v>44122</v>
      </c>
      <c r="R62" s="170">
        <f t="shared" si="1"/>
        <v>79076</v>
      </c>
      <c r="S62" s="170">
        <v>264993</v>
      </c>
      <c r="T62" s="170">
        <f t="shared" si="2"/>
        <v>10439582</v>
      </c>
      <c r="U62" s="194">
        <v>55</v>
      </c>
      <c r="V62" s="237"/>
    </row>
    <row r="63" spans="1:22" ht="15" x14ac:dyDescent="0.25">
      <c r="A63" s="194">
        <v>56</v>
      </c>
      <c r="B63" s="194" t="s">
        <v>161</v>
      </c>
      <c r="C63" s="170">
        <v>11180007</v>
      </c>
      <c r="D63" s="170">
        <v>310708</v>
      </c>
      <c r="E63" s="170">
        <v>3093225</v>
      </c>
      <c r="F63" s="170">
        <v>8030</v>
      </c>
      <c r="G63" s="170">
        <v>74131</v>
      </c>
      <c r="H63" s="170">
        <v>241297</v>
      </c>
      <c r="I63" s="170">
        <v>276120</v>
      </c>
      <c r="J63" s="170">
        <v>98860</v>
      </c>
      <c r="K63" s="170">
        <f t="shared" si="3"/>
        <v>15282378</v>
      </c>
      <c r="L63" s="170">
        <v>2725666</v>
      </c>
      <c r="M63" s="170">
        <v>222790</v>
      </c>
      <c r="N63" s="170">
        <v>170298</v>
      </c>
      <c r="O63" s="170">
        <v>1824230</v>
      </c>
      <c r="P63" s="170">
        <v>49783</v>
      </c>
      <c r="Q63" s="170">
        <v>83467</v>
      </c>
      <c r="R63" s="170">
        <f t="shared" si="1"/>
        <v>133250</v>
      </c>
      <c r="S63" s="170">
        <v>1442659</v>
      </c>
      <c r="T63" s="170">
        <f t="shared" si="2"/>
        <v>21801271</v>
      </c>
      <c r="U63" s="194">
        <v>56</v>
      </c>
      <c r="V63" s="237"/>
    </row>
    <row r="64" spans="1:22" ht="15" x14ac:dyDescent="0.25">
      <c r="A64" s="194">
        <v>57</v>
      </c>
      <c r="B64" s="194" t="s">
        <v>162</v>
      </c>
      <c r="C64" s="170">
        <v>9242992</v>
      </c>
      <c r="D64" s="170">
        <v>218023</v>
      </c>
      <c r="E64" s="170">
        <v>2315704</v>
      </c>
      <c r="F64" s="170">
        <v>34234</v>
      </c>
      <c r="G64" s="170">
        <v>106366</v>
      </c>
      <c r="H64" s="170">
        <v>0</v>
      </c>
      <c r="I64" s="170">
        <v>108180</v>
      </c>
      <c r="J64" s="170">
        <v>55892</v>
      </c>
      <c r="K64" s="170">
        <f t="shared" si="3"/>
        <v>12081391</v>
      </c>
      <c r="L64" s="170">
        <v>1467082</v>
      </c>
      <c r="M64" s="170">
        <v>94182</v>
      </c>
      <c r="N64" s="170">
        <v>46665</v>
      </c>
      <c r="O64" s="170">
        <v>2088797</v>
      </c>
      <c r="P64" s="170">
        <v>32833</v>
      </c>
      <c r="Q64" s="170">
        <v>51337</v>
      </c>
      <c r="R64" s="170">
        <f t="shared" si="1"/>
        <v>84170</v>
      </c>
      <c r="S64" s="170">
        <v>307956</v>
      </c>
      <c r="T64" s="170">
        <f t="shared" si="2"/>
        <v>16170243</v>
      </c>
      <c r="U64" s="194">
        <v>57</v>
      </c>
      <c r="V64" s="237"/>
    </row>
    <row r="65" spans="1:22" ht="15" x14ac:dyDescent="0.25">
      <c r="A65" s="194">
        <v>58</v>
      </c>
      <c r="B65" s="194" t="s">
        <v>163</v>
      </c>
      <c r="C65" s="170">
        <v>16931691</v>
      </c>
      <c r="D65" s="170">
        <v>1448971</v>
      </c>
      <c r="E65" s="170">
        <v>34125420</v>
      </c>
      <c r="F65" s="170">
        <v>72519</v>
      </c>
      <c r="G65" s="170">
        <v>709766</v>
      </c>
      <c r="H65" s="170">
        <v>454333</v>
      </c>
      <c r="I65" s="170">
        <v>245462</v>
      </c>
      <c r="J65" s="170">
        <v>177242</v>
      </c>
      <c r="K65" s="170">
        <f t="shared" si="3"/>
        <v>54165404</v>
      </c>
      <c r="L65" s="170">
        <v>6352391</v>
      </c>
      <c r="M65" s="170">
        <v>581433</v>
      </c>
      <c r="N65" s="170">
        <v>199817</v>
      </c>
      <c r="O65" s="170">
        <v>4812080</v>
      </c>
      <c r="P65" s="170">
        <v>198971</v>
      </c>
      <c r="Q65" s="170">
        <v>89382</v>
      </c>
      <c r="R65" s="170">
        <f t="shared" si="1"/>
        <v>288353</v>
      </c>
      <c r="S65" s="170">
        <v>1087036</v>
      </c>
      <c r="T65" s="170">
        <f t="shared" si="2"/>
        <v>67486514</v>
      </c>
      <c r="U65" s="194">
        <v>58</v>
      </c>
      <c r="V65" s="237"/>
    </row>
    <row r="66" spans="1:22" ht="15" x14ac:dyDescent="0.25">
      <c r="A66" s="194">
        <v>59</v>
      </c>
      <c r="B66" s="194" t="s">
        <v>164</v>
      </c>
      <c r="C66" s="170">
        <v>11849732</v>
      </c>
      <c r="D66" s="170">
        <v>265308</v>
      </c>
      <c r="E66" s="170">
        <v>2295710</v>
      </c>
      <c r="F66" s="170">
        <v>54992</v>
      </c>
      <c r="G66" s="170">
        <v>0</v>
      </c>
      <c r="H66" s="170">
        <v>0</v>
      </c>
      <c r="I66" s="170">
        <v>128129</v>
      </c>
      <c r="J66" s="170">
        <v>122287</v>
      </c>
      <c r="K66" s="170">
        <f t="shared" si="3"/>
        <v>14716158</v>
      </c>
      <c r="L66" s="170">
        <v>2472290</v>
      </c>
      <c r="M66" s="170">
        <v>110733</v>
      </c>
      <c r="N66" s="170">
        <v>23339</v>
      </c>
      <c r="O66" s="170">
        <v>2011702</v>
      </c>
      <c r="P66" s="170">
        <v>8183</v>
      </c>
      <c r="Q66" s="170">
        <v>135159</v>
      </c>
      <c r="R66" s="170">
        <f t="shared" si="1"/>
        <v>143342</v>
      </c>
      <c r="S66" s="170">
        <v>609844</v>
      </c>
      <c r="T66" s="170">
        <f t="shared" si="2"/>
        <v>20087408</v>
      </c>
      <c r="U66" s="194">
        <v>59</v>
      </c>
      <c r="V66" s="237"/>
    </row>
    <row r="67" spans="1:22" ht="15" x14ac:dyDescent="0.25">
      <c r="A67" s="194">
        <v>60</v>
      </c>
      <c r="B67" s="194" t="s">
        <v>165</v>
      </c>
      <c r="C67" s="170">
        <v>68364765</v>
      </c>
      <c r="D67" s="170">
        <v>1612111</v>
      </c>
      <c r="E67" s="170">
        <v>11994084</v>
      </c>
      <c r="F67" s="170">
        <v>190888</v>
      </c>
      <c r="G67" s="170">
        <v>2614503</v>
      </c>
      <c r="H67" s="170">
        <v>1313298</v>
      </c>
      <c r="I67" s="170">
        <v>508988</v>
      </c>
      <c r="J67" s="170">
        <v>384555</v>
      </c>
      <c r="K67" s="170">
        <f t="shared" si="3"/>
        <v>86983192</v>
      </c>
      <c r="L67" s="170">
        <v>11658126</v>
      </c>
      <c r="M67" s="170">
        <v>579675</v>
      </c>
      <c r="N67" s="170">
        <v>31116</v>
      </c>
      <c r="O67" s="170">
        <v>20763410</v>
      </c>
      <c r="P67" s="170">
        <v>491535</v>
      </c>
      <c r="Q67" s="170">
        <v>2268098</v>
      </c>
      <c r="R67" s="170">
        <f t="shared" si="1"/>
        <v>2759633</v>
      </c>
      <c r="S67" s="170">
        <v>510483</v>
      </c>
      <c r="T67" s="170">
        <f t="shared" si="2"/>
        <v>123285635</v>
      </c>
      <c r="U67" s="194">
        <v>60</v>
      </c>
      <c r="V67" s="237"/>
    </row>
    <row r="68" spans="1:22" ht="15" x14ac:dyDescent="0.25">
      <c r="A68" s="194">
        <v>61</v>
      </c>
      <c r="B68" s="194" t="s">
        <v>166</v>
      </c>
      <c r="C68" s="170">
        <v>17862654</v>
      </c>
      <c r="D68" s="170">
        <v>834046</v>
      </c>
      <c r="E68" s="170">
        <v>3837921</v>
      </c>
      <c r="F68" s="170">
        <v>30935</v>
      </c>
      <c r="G68" s="170">
        <v>46547</v>
      </c>
      <c r="H68" s="170">
        <v>0</v>
      </c>
      <c r="I68" s="170">
        <v>206840</v>
      </c>
      <c r="J68" s="170">
        <v>146965</v>
      </c>
      <c r="K68" s="170">
        <f t="shared" si="3"/>
        <v>22965908</v>
      </c>
      <c r="L68" s="170">
        <v>4432849</v>
      </c>
      <c r="M68" s="170">
        <v>225659</v>
      </c>
      <c r="N68" s="170">
        <v>247923</v>
      </c>
      <c r="O68" s="170">
        <v>2818872</v>
      </c>
      <c r="P68" s="170">
        <v>136470</v>
      </c>
      <c r="Q68" s="170">
        <v>39392</v>
      </c>
      <c r="R68" s="170">
        <f t="shared" si="1"/>
        <v>175862</v>
      </c>
      <c r="S68" s="170">
        <v>439390</v>
      </c>
      <c r="T68" s="170">
        <f t="shared" si="2"/>
        <v>31306463</v>
      </c>
      <c r="U68" s="194">
        <v>61</v>
      </c>
      <c r="V68" s="237"/>
    </row>
    <row r="69" spans="1:22" ht="15" x14ac:dyDescent="0.25">
      <c r="A69" s="194">
        <v>62</v>
      </c>
      <c r="B69" s="194" t="s">
        <v>167</v>
      </c>
      <c r="C69" s="170">
        <v>21761602</v>
      </c>
      <c r="D69" s="170">
        <v>1120510</v>
      </c>
      <c r="E69" s="170">
        <v>4929092</v>
      </c>
      <c r="F69" s="170">
        <v>42264</v>
      </c>
      <c r="G69" s="170">
        <v>141739</v>
      </c>
      <c r="H69" s="170">
        <v>0</v>
      </c>
      <c r="I69" s="170">
        <v>246157</v>
      </c>
      <c r="J69" s="170">
        <v>237167</v>
      </c>
      <c r="K69" s="170">
        <f t="shared" si="3"/>
        <v>28478531</v>
      </c>
      <c r="L69" s="170">
        <v>4551331</v>
      </c>
      <c r="M69" s="170">
        <v>706972</v>
      </c>
      <c r="N69" s="170">
        <v>230561</v>
      </c>
      <c r="O69" s="170">
        <v>1472244</v>
      </c>
      <c r="P69" s="170">
        <v>205378</v>
      </c>
      <c r="Q69" s="170">
        <v>268638</v>
      </c>
      <c r="R69" s="170">
        <f t="shared" si="1"/>
        <v>474016</v>
      </c>
      <c r="S69" s="170">
        <v>644579</v>
      </c>
      <c r="T69" s="170">
        <f t="shared" si="2"/>
        <v>36558234</v>
      </c>
      <c r="U69" s="194">
        <v>62</v>
      </c>
      <c r="V69" s="237"/>
    </row>
    <row r="70" spans="1:22" ht="15" x14ac:dyDescent="0.25">
      <c r="A70" s="194">
        <v>63</v>
      </c>
      <c r="B70" s="194" t="s">
        <v>168</v>
      </c>
      <c r="C70" s="170">
        <v>14829910</v>
      </c>
      <c r="D70" s="170">
        <v>429061</v>
      </c>
      <c r="E70" s="170">
        <v>2367369</v>
      </c>
      <c r="F70" s="170">
        <v>23096</v>
      </c>
      <c r="G70" s="170">
        <v>81248</v>
      </c>
      <c r="H70" s="170">
        <v>0</v>
      </c>
      <c r="I70" s="170">
        <v>167063</v>
      </c>
      <c r="J70" s="170">
        <v>165978</v>
      </c>
      <c r="K70" s="170">
        <f t="shared" si="3"/>
        <v>18063725</v>
      </c>
      <c r="L70" s="170">
        <v>2776606</v>
      </c>
      <c r="M70" s="170">
        <v>167599</v>
      </c>
      <c r="N70" s="170">
        <v>553690</v>
      </c>
      <c r="O70" s="170">
        <v>3360894</v>
      </c>
      <c r="P70" s="170">
        <v>19117</v>
      </c>
      <c r="Q70" s="170">
        <v>10300</v>
      </c>
      <c r="R70" s="170">
        <f t="shared" si="1"/>
        <v>29417</v>
      </c>
      <c r="S70" s="170">
        <v>709566</v>
      </c>
      <c r="T70" s="170">
        <f t="shared" si="2"/>
        <v>25661497</v>
      </c>
      <c r="U70" s="194">
        <v>63</v>
      </c>
      <c r="V70" s="237"/>
    </row>
    <row r="71" spans="1:22" ht="15" x14ac:dyDescent="0.25">
      <c r="A71" s="194">
        <v>64</v>
      </c>
      <c r="B71" s="194" t="s">
        <v>169</v>
      </c>
      <c r="C71" s="170">
        <v>15346940</v>
      </c>
      <c r="D71" s="170">
        <v>272773</v>
      </c>
      <c r="E71" s="170">
        <v>2758155</v>
      </c>
      <c r="F71" s="170">
        <v>28370</v>
      </c>
      <c r="G71" s="170">
        <v>207893</v>
      </c>
      <c r="H71" s="170">
        <v>48347</v>
      </c>
      <c r="I71" s="170">
        <v>128012</v>
      </c>
      <c r="J71" s="170">
        <v>79199</v>
      </c>
      <c r="K71" s="170">
        <f t="shared" si="3"/>
        <v>18869689</v>
      </c>
      <c r="L71" s="170">
        <v>1860367</v>
      </c>
      <c r="M71" s="170">
        <v>105581</v>
      </c>
      <c r="N71" s="170">
        <v>33817</v>
      </c>
      <c r="O71" s="170">
        <v>2531690</v>
      </c>
      <c r="P71" s="170">
        <v>73504</v>
      </c>
      <c r="Q71" s="170">
        <v>78730</v>
      </c>
      <c r="R71" s="170">
        <f t="shared" si="1"/>
        <v>152234</v>
      </c>
      <c r="S71" s="170">
        <v>296234</v>
      </c>
      <c r="T71" s="170">
        <f t="shared" si="2"/>
        <v>23849612</v>
      </c>
      <c r="U71" s="194">
        <v>64</v>
      </c>
      <c r="V71" s="237"/>
    </row>
    <row r="72" spans="1:22" ht="15" x14ac:dyDescent="0.25">
      <c r="A72" s="194">
        <v>65</v>
      </c>
      <c r="B72" s="194" t="s">
        <v>170</v>
      </c>
      <c r="C72" s="170">
        <v>4203064</v>
      </c>
      <c r="D72" s="170">
        <v>471803</v>
      </c>
      <c r="E72" s="170">
        <v>1768533</v>
      </c>
      <c r="F72" s="170">
        <v>13280</v>
      </c>
      <c r="G72" s="170">
        <v>126492</v>
      </c>
      <c r="H72" s="170">
        <v>0</v>
      </c>
      <c r="I72" s="170">
        <v>152876</v>
      </c>
      <c r="J72" s="170">
        <v>88155</v>
      </c>
      <c r="K72" s="170">
        <f t="shared" si="3"/>
        <v>6824203</v>
      </c>
      <c r="L72" s="170">
        <v>1702873</v>
      </c>
      <c r="M72" s="170">
        <v>75720</v>
      </c>
      <c r="N72" s="170">
        <v>10984</v>
      </c>
      <c r="O72" s="170">
        <v>3034061</v>
      </c>
      <c r="P72" s="170">
        <v>38357</v>
      </c>
      <c r="Q72" s="170">
        <v>608627</v>
      </c>
      <c r="R72" s="170">
        <f t="shared" ref="R72:R102" si="4">(P72+Q72)</f>
        <v>646984</v>
      </c>
      <c r="S72" s="170">
        <v>476584</v>
      </c>
      <c r="T72" s="170">
        <f t="shared" ref="T72:T102" si="5">(K72+L72+M72+N72+O72+R72+S72)</f>
        <v>12771409</v>
      </c>
      <c r="U72" s="194">
        <v>65</v>
      </c>
      <c r="V72" s="237"/>
    </row>
    <row r="73" spans="1:22" ht="15" x14ac:dyDescent="0.25">
      <c r="A73" s="194">
        <v>66</v>
      </c>
      <c r="B73" s="194" t="s">
        <v>171</v>
      </c>
      <c r="C73" s="170">
        <v>29990982</v>
      </c>
      <c r="D73" s="170">
        <v>1368253</v>
      </c>
      <c r="E73" s="170">
        <v>8081909</v>
      </c>
      <c r="F73" s="170">
        <v>35353</v>
      </c>
      <c r="G73" s="170">
        <v>732141</v>
      </c>
      <c r="H73" s="170">
        <v>199533</v>
      </c>
      <c r="I73" s="170">
        <v>397033</v>
      </c>
      <c r="J73" s="170">
        <v>250957</v>
      </c>
      <c r="K73" s="170">
        <f t="shared" si="3"/>
        <v>41056161</v>
      </c>
      <c r="L73" s="170">
        <v>6431511</v>
      </c>
      <c r="M73" s="170">
        <v>439084</v>
      </c>
      <c r="N73" s="170">
        <v>223539</v>
      </c>
      <c r="O73" s="170">
        <v>5808327</v>
      </c>
      <c r="P73" s="170">
        <v>127060</v>
      </c>
      <c r="Q73" s="170">
        <v>82491</v>
      </c>
      <c r="R73" s="170">
        <f t="shared" si="4"/>
        <v>209551</v>
      </c>
      <c r="S73" s="170">
        <v>1963072</v>
      </c>
      <c r="T73" s="170">
        <f t="shared" si="5"/>
        <v>56131245</v>
      </c>
      <c r="U73" s="194">
        <v>66</v>
      </c>
      <c r="V73" s="237"/>
    </row>
    <row r="74" spans="1:22" ht="15" x14ac:dyDescent="0.25">
      <c r="A74" s="194">
        <v>67</v>
      </c>
      <c r="B74" s="194" t="s">
        <v>172</v>
      </c>
      <c r="C74" s="170">
        <v>13284172</v>
      </c>
      <c r="D74" s="170">
        <v>616520</v>
      </c>
      <c r="E74" s="170">
        <v>6262319</v>
      </c>
      <c r="F74" s="170">
        <v>84427</v>
      </c>
      <c r="G74" s="170">
        <v>465513</v>
      </c>
      <c r="H74" s="170">
        <v>0</v>
      </c>
      <c r="I74" s="170">
        <v>292391</v>
      </c>
      <c r="J74" s="170">
        <v>261706</v>
      </c>
      <c r="K74" s="170">
        <f t="shared" si="3"/>
        <v>21267048</v>
      </c>
      <c r="L74" s="170">
        <v>3986406</v>
      </c>
      <c r="M74" s="170">
        <v>223187</v>
      </c>
      <c r="N74" s="170">
        <v>81788</v>
      </c>
      <c r="O74" s="170">
        <v>4809756</v>
      </c>
      <c r="P74" s="170">
        <v>14231</v>
      </c>
      <c r="Q74" s="170">
        <v>76937</v>
      </c>
      <c r="R74" s="170">
        <f t="shared" si="4"/>
        <v>91168</v>
      </c>
      <c r="S74" s="170">
        <v>495267</v>
      </c>
      <c r="T74" s="170">
        <f t="shared" si="5"/>
        <v>30954620</v>
      </c>
      <c r="U74" s="194">
        <v>67</v>
      </c>
      <c r="V74" s="237"/>
    </row>
    <row r="75" spans="1:22" ht="15" x14ac:dyDescent="0.25">
      <c r="A75" s="194">
        <v>68</v>
      </c>
      <c r="B75" s="194" t="s">
        <v>173</v>
      </c>
      <c r="C75" s="170">
        <v>8936154</v>
      </c>
      <c r="D75" s="170">
        <v>448208</v>
      </c>
      <c r="E75" s="170">
        <v>1996833</v>
      </c>
      <c r="F75" s="170">
        <v>80885</v>
      </c>
      <c r="G75" s="170">
        <v>661091</v>
      </c>
      <c r="H75" s="170">
        <v>0</v>
      </c>
      <c r="I75" s="170">
        <v>134827</v>
      </c>
      <c r="J75" s="170">
        <v>89211</v>
      </c>
      <c r="K75" s="170">
        <f t="shared" si="3"/>
        <v>12347209</v>
      </c>
      <c r="L75" s="170">
        <v>2540893</v>
      </c>
      <c r="M75" s="170">
        <v>64790</v>
      </c>
      <c r="N75" s="170">
        <v>27388</v>
      </c>
      <c r="O75" s="170">
        <v>3477871</v>
      </c>
      <c r="P75" s="170">
        <v>33431</v>
      </c>
      <c r="Q75" s="170">
        <v>215126</v>
      </c>
      <c r="R75" s="170">
        <f t="shared" si="4"/>
        <v>248557</v>
      </c>
      <c r="S75" s="170">
        <v>831192</v>
      </c>
      <c r="T75" s="170">
        <f t="shared" si="5"/>
        <v>19537900</v>
      </c>
      <c r="U75" s="194">
        <v>68</v>
      </c>
      <c r="V75" s="237"/>
    </row>
    <row r="76" spans="1:22" ht="15" x14ac:dyDescent="0.25">
      <c r="A76" s="194">
        <v>69</v>
      </c>
      <c r="B76" s="194" t="s">
        <v>174</v>
      </c>
      <c r="C76" s="170">
        <v>23140021</v>
      </c>
      <c r="D76" s="170">
        <v>2753044</v>
      </c>
      <c r="E76" s="170">
        <v>7168611</v>
      </c>
      <c r="F76" s="170">
        <v>249063</v>
      </c>
      <c r="G76" s="170">
        <v>1908983</v>
      </c>
      <c r="H76" s="170">
        <v>546759</v>
      </c>
      <c r="I76" s="170">
        <v>429655</v>
      </c>
      <c r="J76" s="170">
        <v>389770</v>
      </c>
      <c r="K76" s="170">
        <f t="shared" si="3"/>
        <v>36585906</v>
      </c>
      <c r="L76" s="170">
        <v>7255197</v>
      </c>
      <c r="M76" s="170">
        <v>157900</v>
      </c>
      <c r="N76" s="170">
        <v>200936</v>
      </c>
      <c r="O76" s="170">
        <v>7102086</v>
      </c>
      <c r="P76" s="170">
        <v>470140</v>
      </c>
      <c r="Q76" s="170">
        <v>364683</v>
      </c>
      <c r="R76" s="170">
        <f t="shared" si="4"/>
        <v>834823</v>
      </c>
      <c r="S76" s="170">
        <v>3504604</v>
      </c>
      <c r="T76" s="170">
        <f t="shared" si="5"/>
        <v>55641452</v>
      </c>
      <c r="U76" s="194">
        <v>69</v>
      </c>
      <c r="V76" s="237"/>
    </row>
    <row r="77" spans="1:22" ht="15" x14ac:dyDescent="0.25">
      <c r="A77" s="194">
        <v>70</v>
      </c>
      <c r="B77" s="194" t="s">
        <v>175</v>
      </c>
      <c r="C77" s="170">
        <v>29873744</v>
      </c>
      <c r="D77" s="170">
        <v>907870</v>
      </c>
      <c r="E77" s="170">
        <v>7502095</v>
      </c>
      <c r="F77" s="170">
        <v>7380</v>
      </c>
      <c r="G77" s="170">
        <v>350973</v>
      </c>
      <c r="H77" s="170">
        <v>0</v>
      </c>
      <c r="I77" s="170">
        <v>275564</v>
      </c>
      <c r="J77" s="170">
        <v>259725</v>
      </c>
      <c r="K77" s="170">
        <f t="shared" si="3"/>
        <v>39177351</v>
      </c>
      <c r="L77" s="170">
        <v>5527619</v>
      </c>
      <c r="M77" s="170">
        <v>806459</v>
      </c>
      <c r="N77" s="170">
        <v>171691</v>
      </c>
      <c r="O77" s="170">
        <v>2681555</v>
      </c>
      <c r="P77" s="170">
        <v>54102</v>
      </c>
      <c r="Q77" s="170">
        <v>153484</v>
      </c>
      <c r="R77" s="170">
        <f t="shared" si="4"/>
        <v>207586</v>
      </c>
      <c r="S77" s="170">
        <v>281040</v>
      </c>
      <c r="T77" s="170">
        <f t="shared" si="5"/>
        <v>48853301</v>
      </c>
      <c r="U77" s="194">
        <v>70</v>
      </c>
      <c r="V77" s="237"/>
    </row>
    <row r="78" spans="1:22" ht="15" x14ac:dyDescent="0.25">
      <c r="A78" s="194">
        <v>71</v>
      </c>
      <c r="B78" s="194" t="s">
        <v>176</v>
      </c>
      <c r="C78" s="170">
        <v>7578966</v>
      </c>
      <c r="D78" s="170">
        <v>556178</v>
      </c>
      <c r="E78" s="170">
        <v>3835939</v>
      </c>
      <c r="F78" s="170">
        <v>36350</v>
      </c>
      <c r="G78" s="170">
        <v>20977</v>
      </c>
      <c r="H78" s="170">
        <v>408140</v>
      </c>
      <c r="I78" s="170">
        <v>168334</v>
      </c>
      <c r="J78" s="170">
        <v>127250</v>
      </c>
      <c r="K78" s="170">
        <f t="shared" si="3"/>
        <v>12732134</v>
      </c>
      <c r="L78" s="170">
        <v>3867340</v>
      </c>
      <c r="M78" s="170">
        <v>73445</v>
      </c>
      <c r="N78" s="170">
        <v>192680</v>
      </c>
      <c r="O78" s="170">
        <v>5084495</v>
      </c>
      <c r="P78" s="170">
        <v>90560</v>
      </c>
      <c r="Q78" s="170">
        <v>344375</v>
      </c>
      <c r="R78" s="170">
        <f t="shared" si="4"/>
        <v>434935</v>
      </c>
      <c r="S78" s="170">
        <v>610311</v>
      </c>
      <c r="T78" s="170">
        <f t="shared" si="5"/>
        <v>22995340</v>
      </c>
      <c r="U78" s="194">
        <v>71</v>
      </c>
      <c r="V78" s="237"/>
    </row>
    <row r="79" spans="1:22" ht="15" x14ac:dyDescent="0.25">
      <c r="A79" s="194">
        <v>72</v>
      </c>
      <c r="B79" s="194" t="s">
        <v>177</v>
      </c>
      <c r="C79" s="170">
        <v>22724729</v>
      </c>
      <c r="D79" s="170">
        <v>1614010</v>
      </c>
      <c r="E79" s="170">
        <v>8319675</v>
      </c>
      <c r="F79" s="170">
        <v>76040</v>
      </c>
      <c r="G79" s="170">
        <v>1125641</v>
      </c>
      <c r="H79" s="170">
        <v>0</v>
      </c>
      <c r="I79" s="170">
        <v>314187</v>
      </c>
      <c r="J79" s="170">
        <v>186482</v>
      </c>
      <c r="K79" s="170">
        <f t="shared" si="3"/>
        <v>34360764</v>
      </c>
      <c r="L79" s="170">
        <v>7818271</v>
      </c>
      <c r="M79" s="170">
        <v>357281</v>
      </c>
      <c r="N79" s="170">
        <v>393147</v>
      </c>
      <c r="O79" s="170">
        <v>4176994</v>
      </c>
      <c r="P79" s="170">
        <v>64869</v>
      </c>
      <c r="Q79" s="170">
        <v>524831</v>
      </c>
      <c r="R79" s="170">
        <f t="shared" si="4"/>
        <v>589700</v>
      </c>
      <c r="S79" s="170">
        <v>498092</v>
      </c>
      <c r="T79" s="170">
        <f t="shared" si="5"/>
        <v>48194249</v>
      </c>
      <c r="U79" s="194">
        <v>72</v>
      </c>
      <c r="V79" s="237"/>
    </row>
    <row r="80" spans="1:22" ht="15" x14ac:dyDescent="0.25">
      <c r="A80" s="194">
        <v>73</v>
      </c>
      <c r="B80" s="194" t="s">
        <v>178</v>
      </c>
      <c r="C80" s="170">
        <v>641276000</v>
      </c>
      <c r="D80" s="170">
        <v>21205000</v>
      </c>
      <c r="E80" s="170">
        <v>120976000</v>
      </c>
      <c r="F80" s="170">
        <v>76000</v>
      </c>
      <c r="G80" s="170">
        <v>371000</v>
      </c>
      <c r="H80" s="170">
        <v>0</v>
      </c>
      <c r="I80" s="170">
        <v>5421000</v>
      </c>
      <c r="J80" s="170">
        <v>1436000</v>
      </c>
      <c r="K80" s="170">
        <f t="shared" si="3"/>
        <v>790761000</v>
      </c>
      <c r="L80" s="170">
        <v>127696000</v>
      </c>
      <c r="M80" s="170">
        <v>19867000</v>
      </c>
      <c r="N80" s="170">
        <v>2732000</v>
      </c>
      <c r="O80" s="170">
        <v>86212000</v>
      </c>
      <c r="P80" s="170">
        <v>2381000</v>
      </c>
      <c r="Q80" s="170">
        <v>2652000</v>
      </c>
      <c r="R80" s="170">
        <f t="shared" si="4"/>
        <v>5033000</v>
      </c>
      <c r="S80" s="170">
        <v>34640000</v>
      </c>
      <c r="T80" s="170">
        <f t="shared" si="5"/>
        <v>1066941000</v>
      </c>
      <c r="U80" s="194">
        <v>73</v>
      </c>
      <c r="V80" s="237"/>
    </row>
    <row r="81" spans="1:22" ht="15" x14ac:dyDescent="0.25">
      <c r="A81" s="194">
        <v>74</v>
      </c>
      <c r="B81" s="194" t="s">
        <v>179</v>
      </c>
      <c r="C81" s="170">
        <v>16007600</v>
      </c>
      <c r="D81" s="170">
        <v>959977</v>
      </c>
      <c r="E81" s="170">
        <v>5216583</v>
      </c>
      <c r="F81" s="170">
        <v>39438</v>
      </c>
      <c r="G81" s="170">
        <v>3598149</v>
      </c>
      <c r="H81" s="170">
        <v>13966</v>
      </c>
      <c r="I81" s="170">
        <v>239523</v>
      </c>
      <c r="J81" s="170">
        <v>303220</v>
      </c>
      <c r="K81" s="170">
        <f t="shared" si="3"/>
        <v>26378456</v>
      </c>
      <c r="L81" s="170">
        <v>7476305</v>
      </c>
      <c r="M81" s="170">
        <v>134340</v>
      </c>
      <c r="N81" s="170">
        <v>60363</v>
      </c>
      <c r="O81" s="170">
        <v>18444411</v>
      </c>
      <c r="P81" s="170">
        <v>342629</v>
      </c>
      <c r="Q81" s="170">
        <v>751514</v>
      </c>
      <c r="R81" s="170">
        <f t="shared" si="4"/>
        <v>1094143</v>
      </c>
      <c r="S81" s="170">
        <v>551816</v>
      </c>
      <c r="T81" s="170">
        <f t="shared" si="5"/>
        <v>54139834</v>
      </c>
      <c r="U81" s="194">
        <v>74</v>
      </c>
      <c r="V81" s="237"/>
    </row>
    <row r="82" spans="1:22" ht="15" x14ac:dyDescent="0.25">
      <c r="A82" s="194">
        <v>75</v>
      </c>
      <c r="B82" s="194" t="s">
        <v>180</v>
      </c>
      <c r="C82" s="170">
        <v>11343439</v>
      </c>
      <c r="D82" s="170">
        <v>377258</v>
      </c>
      <c r="E82" s="170">
        <v>1762613</v>
      </c>
      <c r="F82" s="170">
        <v>700</v>
      </c>
      <c r="G82" s="170">
        <v>0</v>
      </c>
      <c r="H82" s="170">
        <v>0</v>
      </c>
      <c r="I82" s="170">
        <v>143042</v>
      </c>
      <c r="J82" s="170">
        <v>151488</v>
      </c>
      <c r="K82" s="170">
        <f t="shared" si="3"/>
        <v>13778540</v>
      </c>
      <c r="L82" s="170">
        <v>1419400</v>
      </c>
      <c r="M82" s="170">
        <v>103425</v>
      </c>
      <c r="N82" s="170">
        <v>80785</v>
      </c>
      <c r="O82" s="170">
        <v>771322</v>
      </c>
      <c r="P82" s="170">
        <v>93422</v>
      </c>
      <c r="Q82" s="170">
        <v>8283</v>
      </c>
      <c r="R82" s="170">
        <f t="shared" si="4"/>
        <v>101705</v>
      </c>
      <c r="S82" s="170">
        <v>573387</v>
      </c>
      <c r="T82" s="170">
        <f t="shared" si="5"/>
        <v>16828564</v>
      </c>
      <c r="U82" s="194">
        <v>75</v>
      </c>
      <c r="V82" s="237"/>
    </row>
    <row r="83" spans="1:22" ht="15" x14ac:dyDescent="0.25">
      <c r="A83" s="194">
        <v>76</v>
      </c>
      <c r="B83" s="194" t="s">
        <v>98</v>
      </c>
      <c r="C83" s="170">
        <v>5694339</v>
      </c>
      <c r="D83" s="170">
        <v>502431</v>
      </c>
      <c r="E83" s="170">
        <v>1526867</v>
      </c>
      <c r="F83" s="170">
        <v>12290</v>
      </c>
      <c r="G83" s="170">
        <v>16844</v>
      </c>
      <c r="H83" s="170">
        <v>62299</v>
      </c>
      <c r="I83" s="170">
        <v>76679</v>
      </c>
      <c r="J83" s="170">
        <v>63528</v>
      </c>
      <c r="K83" s="170">
        <f t="shared" si="3"/>
        <v>7955277</v>
      </c>
      <c r="L83" s="170">
        <v>1836566</v>
      </c>
      <c r="M83" s="170">
        <v>46744</v>
      </c>
      <c r="N83" s="170">
        <v>42184</v>
      </c>
      <c r="O83" s="170">
        <v>2135138</v>
      </c>
      <c r="P83" s="170">
        <v>20265</v>
      </c>
      <c r="Q83" s="170">
        <v>21112</v>
      </c>
      <c r="R83" s="170">
        <f t="shared" si="4"/>
        <v>41377</v>
      </c>
      <c r="S83" s="170">
        <v>440106</v>
      </c>
      <c r="T83" s="170">
        <f t="shared" si="5"/>
        <v>12497392</v>
      </c>
      <c r="U83" s="194">
        <v>76</v>
      </c>
      <c r="V83" s="237"/>
    </row>
    <row r="84" spans="1:22" ht="15" x14ac:dyDescent="0.25">
      <c r="A84" s="194">
        <v>77</v>
      </c>
      <c r="B84" s="194" t="s">
        <v>99</v>
      </c>
      <c r="C84" s="170">
        <v>89574117</v>
      </c>
      <c r="D84" s="170">
        <v>3021684</v>
      </c>
      <c r="E84" s="170">
        <v>18358205</v>
      </c>
      <c r="F84" s="170">
        <v>54138</v>
      </c>
      <c r="G84" s="170">
        <v>2041678</v>
      </c>
      <c r="H84" s="170">
        <v>0</v>
      </c>
      <c r="I84" s="170">
        <v>583893</v>
      </c>
      <c r="J84" s="170">
        <v>217157</v>
      </c>
      <c r="K84" s="170">
        <f t="shared" si="3"/>
        <v>113850872</v>
      </c>
      <c r="L84" s="170">
        <v>31710145</v>
      </c>
      <c r="M84" s="170">
        <v>710051</v>
      </c>
      <c r="N84" s="170">
        <v>452348</v>
      </c>
      <c r="O84" s="170">
        <v>22675511</v>
      </c>
      <c r="P84" s="170">
        <v>466436</v>
      </c>
      <c r="Q84" s="170">
        <v>249066</v>
      </c>
      <c r="R84" s="170">
        <f t="shared" si="4"/>
        <v>715502</v>
      </c>
      <c r="S84" s="170">
        <v>2021228</v>
      </c>
      <c r="T84" s="170">
        <f t="shared" si="5"/>
        <v>172135657</v>
      </c>
      <c r="U84" s="194">
        <v>77</v>
      </c>
      <c r="V84" s="237"/>
    </row>
    <row r="85" spans="1:22" ht="15" x14ac:dyDescent="0.25">
      <c r="A85" s="194">
        <v>78</v>
      </c>
      <c r="B85" s="194" t="s">
        <v>181</v>
      </c>
      <c r="C85" s="170">
        <v>18252146</v>
      </c>
      <c r="D85" s="170">
        <v>1357402</v>
      </c>
      <c r="E85" s="170">
        <v>5228963</v>
      </c>
      <c r="F85" s="170">
        <v>43724</v>
      </c>
      <c r="G85" s="170">
        <v>389638</v>
      </c>
      <c r="H85" s="170">
        <v>0</v>
      </c>
      <c r="I85" s="170">
        <v>305996</v>
      </c>
      <c r="J85" s="170">
        <v>147799</v>
      </c>
      <c r="K85" s="170">
        <f t="shared" si="3"/>
        <v>25725668</v>
      </c>
      <c r="L85" s="170">
        <v>8236737</v>
      </c>
      <c r="M85" s="170">
        <v>255426</v>
      </c>
      <c r="N85" s="170">
        <v>601336</v>
      </c>
      <c r="O85" s="170">
        <v>7731976</v>
      </c>
      <c r="P85" s="170">
        <v>182096</v>
      </c>
      <c r="Q85" s="170">
        <v>32956</v>
      </c>
      <c r="R85" s="170">
        <f t="shared" si="4"/>
        <v>215052</v>
      </c>
      <c r="S85" s="170">
        <v>2357083</v>
      </c>
      <c r="T85" s="170">
        <f t="shared" si="5"/>
        <v>45123278</v>
      </c>
      <c r="U85" s="194">
        <v>78</v>
      </c>
      <c r="V85" s="237"/>
    </row>
    <row r="86" spans="1:22" ht="15" x14ac:dyDescent="0.25">
      <c r="A86" s="194">
        <v>79</v>
      </c>
      <c r="B86" s="194" t="s">
        <v>182</v>
      </c>
      <c r="C86" s="170">
        <v>54298850</v>
      </c>
      <c r="D86" s="170">
        <v>2288665</v>
      </c>
      <c r="E86" s="170">
        <v>14923239</v>
      </c>
      <c r="F86" s="170">
        <v>0</v>
      </c>
      <c r="G86" s="170">
        <v>8186509</v>
      </c>
      <c r="H86" s="170">
        <v>1397162</v>
      </c>
      <c r="I86" s="170">
        <v>516386</v>
      </c>
      <c r="J86" s="170">
        <v>283194</v>
      </c>
      <c r="K86" s="170">
        <f t="shared" si="3"/>
        <v>81894005</v>
      </c>
      <c r="L86" s="170">
        <v>11483710</v>
      </c>
      <c r="M86" s="170">
        <v>1730059</v>
      </c>
      <c r="N86" s="170">
        <v>240396</v>
      </c>
      <c r="O86" s="170">
        <v>18950373</v>
      </c>
      <c r="P86" s="170">
        <v>170050</v>
      </c>
      <c r="Q86" s="170">
        <v>1174187</v>
      </c>
      <c r="R86" s="170">
        <f t="shared" si="4"/>
        <v>1344237</v>
      </c>
      <c r="S86" s="170">
        <v>3363495</v>
      </c>
      <c r="T86" s="170">
        <f t="shared" si="5"/>
        <v>119006275</v>
      </c>
      <c r="U86" s="194">
        <v>79</v>
      </c>
      <c r="V86" s="237"/>
    </row>
    <row r="87" spans="1:22" ht="15" x14ac:dyDescent="0.25">
      <c r="A87" s="194">
        <v>80</v>
      </c>
      <c r="B87" s="194" t="s">
        <v>183</v>
      </c>
      <c r="C87" s="170">
        <v>9139062</v>
      </c>
      <c r="D87" s="170">
        <v>1672349</v>
      </c>
      <c r="E87" s="170">
        <v>4751629</v>
      </c>
      <c r="F87" s="170">
        <v>110974</v>
      </c>
      <c r="G87" s="170">
        <v>1388660</v>
      </c>
      <c r="H87" s="170">
        <v>37478</v>
      </c>
      <c r="I87" s="170">
        <v>146977</v>
      </c>
      <c r="J87" s="170">
        <v>318338</v>
      </c>
      <c r="K87" s="170">
        <f t="shared" si="3"/>
        <v>17565467</v>
      </c>
      <c r="L87" s="170">
        <v>3297225</v>
      </c>
      <c r="M87" s="170">
        <v>32009</v>
      </c>
      <c r="N87" s="170">
        <v>18804</v>
      </c>
      <c r="O87" s="170">
        <v>6826621</v>
      </c>
      <c r="P87" s="170">
        <v>65176</v>
      </c>
      <c r="Q87" s="170">
        <v>140044</v>
      </c>
      <c r="R87" s="170">
        <f t="shared" si="4"/>
        <v>205220</v>
      </c>
      <c r="S87" s="170">
        <v>969259</v>
      </c>
      <c r="T87" s="170">
        <f t="shared" si="5"/>
        <v>28914605</v>
      </c>
      <c r="U87" s="194">
        <v>80</v>
      </c>
      <c r="V87" s="237"/>
    </row>
    <row r="88" spans="1:22" ht="15" x14ac:dyDescent="0.25">
      <c r="A88" s="194">
        <v>81</v>
      </c>
      <c r="B88" s="194" t="s">
        <v>184</v>
      </c>
      <c r="C88" s="170">
        <v>8836615</v>
      </c>
      <c r="D88" s="170">
        <v>948224</v>
      </c>
      <c r="E88" s="170">
        <v>1236183</v>
      </c>
      <c r="F88" s="170">
        <v>93014</v>
      </c>
      <c r="G88" s="170">
        <v>160479</v>
      </c>
      <c r="H88" s="170">
        <v>204741</v>
      </c>
      <c r="I88" s="170">
        <v>257276</v>
      </c>
      <c r="J88" s="170">
        <v>171358</v>
      </c>
      <c r="K88" s="170">
        <f t="shared" si="3"/>
        <v>11907890</v>
      </c>
      <c r="L88" s="170">
        <v>2530991</v>
      </c>
      <c r="M88" s="170">
        <v>67099</v>
      </c>
      <c r="N88" s="170">
        <v>215584</v>
      </c>
      <c r="O88" s="170">
        <v>5839744</v>
      </c>
      <c r="P88" s="170">
        <v>32245</v>
      </c>
      <c r="Q88" s="170">
        <v>414059</v>
      </c>
      <c r="R88" s="170">
        <f t="shared" si="4"/>
        <v>446304</v>
      </c>
      <c r="S88" s="170">
        <v>1087446</v>
      </c>
      <c r="T88" s="170">
        <f t="shared" si="5"/>
        <v>22095058</v>
      </c>
      <c r="U88" s="194">
        <v>81</v>
      </c>
      <c r="V88" s="237"/>
    </row>
    <row r="89" spans="1:22" ht="15" x14ac:dyDescent="0.25">
      <c r="A89" s="194">
        <v>82</v>
      </c>
      <c r="B89" s="194" t="s">
        <v>185</v>
      </c>
      <c r="C89" s="170">
        <v>26395281</v>
      </c>
      <c r="D89" s="170">
        <v>1562750</v>
      </c>
      <c r="E89" s="170">
        <v>10878083</v>
      </c>
      <c r="F89" s="170">
        <v>29609</v>
      </c>
      <c r="G89" s="170">
        <v>2674821</v>
      </c>
      <c r="H89" s="170">
        <v>313730</v>
      </c>
      <c r="I89" s="170">
        <v>359394</v>
      </c>
      <c r="J89" s="170">
        <v>349920</v>
      </c>
      <c r="K89" s="170">
        <f t="shared" si="3"/>
        <v>42563588</v>
      </c>
      <c r="L89" s="170">
        <v>5798466</v>
      </c>
      <c r="M89" s="170">
        <v>372308</v>
      </c>
      <c r="N89" s="170">
        <v>60697</v>
      </c>
      <c r="O89" s="170">
        <v>8552769</v>
      </c>
      <c r="P89" s="170">
        <v>201149</v>
      </c>
      <c r="Q89" s="170">
        <v>470666</v>
      </c>
      <c r="R89" s="170">
        <f t="shared" si="4"/>
        <v>671815</v>
      </c>
      <c r="S89" s="170">
        <v>685681</v>
      </c>
      <c r="T89" s="170">
        <f t="shared" si="5"/>
        <v>58705324</v>
      </c>
      <c r="U89" s="194">
        <v>82</v>
      </c>
      <c r="V89" s="237"/>
    </row>
    <row r="90" spans="1:22" ht="15" x14ac:dyDescent="0.25">
      <c r="A90" s="194">
        <v>83</v>
      </c>
      <c r="B90" s="194" t="s">
        <v>186</v>
      </c>
      <c r="C90" s="170">
        <v>10272110</v>
      </c>
      <c r="D90" s="170">
        <v>1107476</v>
      </c>
      <c r="E90" s="170">
        <v>3104989</v>
      </c>
      <c r="F90" s="170">
        <v>50993</v>
      </c>
      <c r="G90" s="170">
        <v>1482610</v>
      </c>
      <c r="H90" s="170">
        <v>252700</v>
      </c>
      <c r="I90" s="170">
        <v>156652</v>
      </c>
      <c r="J90" s="170">
        <v>227084</v>
      </c>
      <c r="K90" s="170">
        <f t="shared" si="3"/>
        <v>16654614</v>
      </c>
      <c r="L90" s="170">
        <v>3444795</v>
      </c>
      <c r="M90" s="170">
        <v>113794</v>
      </c>
      <c r="N90" s="170">
        <v>814522</v>
      </c>
      <c r="O90" s="170">
        <v>14161063</v>
      </c>
      <c r="P90" s="170">
        <v>159875</v>
      </c>
      <c r="Q90" s="170">
        <v>120464</v>
      </c>
      <c r="R90" s="170">
        <f t="shared" si="4"/>
        <v>280339</v>
      </c>
      <c r="S90" s="170">
        <v>865731</v>
      </c>
      <c r="T90" s="170">
        <f t="shared" si="5"/>
        <v>36334858</v>
      </c>
      <c r="U90" s="194">
        <v>83</v>
      </c>
      <c r="V90" s="237"/>
    </row>
    <row r="91" spans="1:22" ht="15" x14ac:dyDescent="0.25">
      <c r="A91" s="194">
        <v>84</v>
      </c>
      <c r="B91" s="194" t="s">
        <v>187</v>
      </c>
      <c r="C91" s="170">
        <v>11222627</v>
      </c>
      <c r="D91" s="170">
        <v>1535724</v>
      </c>
      <c r="E91" s="170">
        <v>4523068</v>
      </c>
      <c r="F91" s="170">
        <v>68554</v>
      </c>
      <c r="G91" s="170">
        <v>2519399</v>
      </c>
      <c r="H91" s="170">
        <v>307774</v>
      </c>
      <c r="I91" s="170">
        <v>329782</v>
      </c>
      <c r="J91" s="170">
        <v>164757</v>
      </c>
      <c r="K91" s="170">
        <f t="shared" si="3"/>
        <v>20671685</v>
      </c>
      <c r="L91" s="170">
        <v>2176962</v>
      </c>
      <c r="M91" s="170">
        <v>230676</v>
      </c>
      <c r="N91" s="170">
        <v>841367</v>
      </c>
      <c r="O91" s="170">
        <v>4326599</v>
      </c>
      <c r="P91" s="170">
        <v>4178</v>
      </c>
      <c r="Q91" s="170">
        <v>1139672</v>
      </c>
      <c r="R91" s="170">
        <f t="shared" si="4"/>
        <v>1143850</v>
      </c>
      <c r="S91" s="170">
        <v>1386366</v>
      </c>
      <c r="T91" s="170">
        <f t="shared" si="5"/>
        <v>30777505</v>
      </c>
      <c r="U91" s="194">
        <v>84</v>
      </c>
      <c r="V91" s="237"/>
    </row>
    <row r="92" spans="1:22" ht="15" x14ac:dyDescent="0.25">
      <c r="A92" s="194">
        <v>85</v>
      </c>
      <c r="B92" s="194" t="s">
        <v>188</v>
      </c>
      <c r="C92" s="170">
        <v>117592427</v>
      </c>
      <c r="D92" s="170">
        <v>3662820</v>
      </c>
      <c r="E92" s="170">
        <v>42433788</v>
      </c>
      <c r="F92" s="170">
        <v>79396</v>
      </c>
      <c r="G92" s="170">
        <v>709520</v>
      </c>
      <c r="H92" s="170">
        <v>0</v>
      </c>
      <c r="I92" s="170">
        <v>1663028</v>
      </c>
      <c r="J92" s="170">
        <v>1330373</v>
      </c>
      <c r="K92" s="170">
        <f t="shared" si="3"/>
        <v>167471352</v>
      </c>
      <c r="L92" s="170">
        <v>41830371</v>
      </c>
      <c r="M92" s="170">
        <v>3781794</v>
      </c>
      <c r="N92" s="170">
        <v>558004</v>
      </c>
      <c r="O92" s="170">
        <v>26521884</v>
      </c>
      <c r="P92" s="170">
        <v>450835</v>
      </c>
      <c r="Q92" s="170">
        <v>733531</v>
      </c>
      <c r="R92" s="170">
        <f t="shared" si="4"/>
        <v>1184366</v>
      </c>
      <c r="S92" s="170">
        <v>1933540</v>
      </c>
      <c r="T92" s="170">
        <f t="shared" si="5"/>
        <v>243281311</v>
      </c>
      <c r="U92" s="194">
        <v>85</v>
      </c>
      <c r="V92" s="237"/>
    </row>
    <row r="93" spans="1:22" ht="15" x14ac:dyDescent="0.25">
      <c r="A93" s="194">
        <v>86</v>
      </c>
      <c r="B93" s="194" t="s">
        <v>189</v>
      </c>
      <c r="C93" s="170">
        <v>156909017</v>
      </c>
      <c r="D93" s="170">
        <v>4467984</v>
      </c>
      <c r="E93" s="170">
        <v>37152371</v>
      </c>
      <c r="F93" s="170">
        <v>163494</v>
      </c>
      <c r="G93" s="170">
        <v>2269</v>
      </c>
      <c r="H93" s="170">
        <v>1112683</v>
      </c>
      <c r="I93" s="170">
        <v>1362156</v>
      </c>
      <c r="J93" s="170">
        <v>742280</v>
      </c>
      <c r="K93" s="170">
        <f t="shared" si="3"/>
        <v>201912254</v>
      </c>
      <c r="L93" s="170">
        <v>40817764</v>
      </c>
      <c r="M93" s="170">
        <v>4609016</v>
      </c>
      <c r="N93" s="170">
        <v>791570</v>
      </c>
      <c r="O93" s="170">
        <v>29230717</v>
      </c>
      <c r="P93" s="170">
        <v>400199</v>
      </c>
      <c r="Q93" s="170">
        <v>523368</v>
      </c>
      <c r="R93" s="170">
        <f t="shared" si="4"/>
        <v>923567</v>
      </c>
      <c r="S93" s="170">
        <v>8205589</v>
      </c>
      <c r="T93" s="170">
        <f t="shared" si="5"/>
        <v>286490477</v>
      </c>
      <c r="U93" s="194">
        <v>86</v>
      </c>
      <c r="V93" s="237"/>
    </row>
    <row r="94" spans="1:22" ht="15" x14ac:dyDescent="0.25">
      <c r="A94" s="194">
        <v>87</v>
      </c>
      <c r="B94" s="194" t="s">
        <v>190</v>
      </c>
      <c r="C94" s="170">
        <v>6514865</v>
      </c>
      <c r="D94" s="170">
        <v>13781043</v>
      </c>
      <c r="E94" s="170">
        <v>1359812</v>
      </c>
      <c r="F94" s="170">
        <v>0</v>
      </c>
      <c r="G94" s="170">
        <v>0</v>
      </c>
      <c r="H94" s="170">
        <v>0</v>
      </c>
      <c r="I94" s="170">
        <v>46631</v>
      </c>
      <c r="J94" s="170">
        <v>69774</v>
      </c>
      <c r="K94" s="170">
        <f t="shared" si="3"/>
        <v>21772125</v>
      </c>
      <c r="L94" s="170">
        <v>610920</v>
      </c>
      <c r="M94" s="170">
        <v>39843</v>
      </c>
      <c r="N94" s="170">
        <v>43375</v>
      </c>
      <c r="O94" s="170">
        <v>733303</v>
      </c>
      <c r="P94" s="170">
        <v>146197</v>
      </c>
      <c r="Q94" s="170">
        <v>63376</v>
      </c>
      <c r="R94" s="170">
        <f t="shared" si="4"/>
        <v>209573</v>
      </c>
      <c r="S94" s="170">
        <v>281806</v>
      </c>
      <c r="T94" s="170">
        <f t="shared" si="5"/>
        <v>23690945</v>
      </c>
      <c r="U94" s="194">
        <v>87</v>
      </c>
      <c r="V94" s="237"/>
    </row>
    <row r="95" spans="1:22" ht="15" x14ac:dyDescent="0.25">
      <c r="A95" s="194">
        <v>88</v>
      </c>
      <c r="B95" s="194" t="s">
        <v>191</v>
      </c>
      <c r="C95" s="170">
        <v>4858314</v>
      </c>
      <c r="D95" s="170">
        <v>721445</v>
      </c>
      <c r="E95" s="170">
        <v>2349048</v>
      </c>
      <c r="F95" s="170">
        <v>21056</v>
      </c>
      <c r="G95" s="170">
        <v>1076338</v>
      </c>
      <c r="H95" s="170">
        <v>73197</v>
      </c>
      <c r="I95" s="170">
        <v>87819</v>
      </c>
      <c r="J95" s="170">
        <v>70228</v>
      </c>
      <c r="K95" s="170">
        <f t="shared" si="3"/>
        <v>9257445</v>
      </c>
      <c r="L95" s="170">
        <v>1316588</v>
      </c>
      <c r="M95" s="170">
        <v>83095</v>
      </c>
      <c r="N95" s="170">
        <v>1113847</v>
      </c>
      <c r="O95" s="170">
        <v>5810357</v>
      </c>
      <c r="P95" s="170">
        <v>23080</v>
      </c>
      <c r="Q95" s="170">
        <v>79332</v>
      </c>
      <c r="R95" s="170">
        <f t="shared" si="4"/>
        <v>102412</v>
      </c>
      <c r="S95" s="170">
        <v>743119</v>
      </c>
      <c r="T95" s="170">
        <f t="shared" si="5"/>
        <v>18426863</v>
      </c>
      <c r="U95" s="194">
        <v>88</v>
      </c>
      <c r="V95" s="237"/>
    </row>
    <row r="96" spans="1:22" ht="15" x14ac:dyDescent="0.25">
      <c r="A96" s="194">
        <v>89</v>
      </c>
      <c r="B96" s="194" t="s">
        <v>192</v>
      </c>
      <c r="C96" s="170">
        <v>14229032</v>
      </c>
      <c r="D96" s="170">
        <v>1030484</v>
      </c>
      <c r="E96" s="170">
        <v>5544198</v>
      </c>
      <c r="F96" s="170">
        <v>157017</v>
      </c>
      <c r="G96" s="170">
        <v>2420991</v>
      </c>
      <c r="H96" s="170">
        <v>838640</v>
      </c>
      <c r="I96" s="170">
        <v>342326</v>
      </c>
      <c r="J96" s="170">
        <v>277565</v>
      </c>
      <c r="K96" s="170">
        <f t="shared" si="3"/>
        <v>24840253</v>
      </c>
      <c r="L96" s="170">
        <v>7605273</v>
      </c>
      <c r="M96" s="170">
        <v>175550</v>
      </c>
      <c r="N96" s="170">
        <v>63875</v>
      </c>
      <c r="O96" s="170">
        <v>11129491</v>
      </c>
      <c r="P96" s="170">
        <v>81723</v>
      </c>
      <c r="Q96" s="170">
        <v>665913</v>
      </c>
      <c r="R96" s="170">
        <f t="shared" si="4"/>
        <v>747636</v>
      </c>
      <c r="S96" s="170">
        <v>1399683</v>
      </c>
      <c r="T96" s="170">
        <f t="shared" si="5"/>
        <v>45961761</v>
      </c>
      <c r="U96" s="194">
        <v>89</v>
      </c>
      <c r="V96" s="237"/>
    </row>
    <row r="97" spans="1:22" ht="15" x14ac:dyDescent="0.25">
      <c r="A97" s="194">
        <v>90</v>
      </c>
      <c r="B97" s="194" t="s">
        <v>193</v>
      </c>
      <c r="C97" s="170">
        <v>28039268</v>
      </c>
      <c r="D97" s="170">
        <v>6709474</v>
      </c>
      <c r="E97" s="170">
        <v>11146096</v>
      </c>
      <c r="F97" s="170">
        <v>8449</v>
      </c>
      <c r="G97" s="170">
        <v>1239029</v>
      </c>
      <c r="H97" s="170">
        <v>0</v>
      </c>
      <c r="I97" s="170">
        <v>528343</v>
      </c>
      <c r="J97" s="170">
        <v>467008</v>
      </c>
      <c r="K97" s="170">
        <f t="shared" si="3"/>
        <v>48137667</v>
      </c>
      <c r="L97" s="170">
        <v>7841098</v>
      </c>
      <c r="M97" s="170">
        <v>525014</v>
      </c>
      <c r="N97" s="170">
        <v>103806</v>
      </c>
      <c r="O97" s="170">
        <v>5774768</v>
      </c>
      <c r="P97" s="170">
        <v>289321</v>
      </c>
      <c r="Q97" s="170">
        <v>360453</v>
      </c>
      <c r="R97" s="170">
        <f t="shared" si="4"/>
        <v>649774</v>
      </c>
      <c r="S97" s="170">
        <v>1734635</v>
      </c>
      <c r="T97" s="170">
        <f t="shared" si="5"/>
        <v>64766762</v>
      </c>
      <c r="U97" s="194">
        <v>90</v>
      </c>
      <c r="V97" s="237"/>
    </row>
    <row r="98" spans="1:22" ht="15" x14ac:dyDescent="0.25">
      <c r="A98" s="194">
        <v>91</v>
      </c>
      <c r="B98" s="194" t="s">
        <v>194</v>
      </c>
      <c r="C98" s="170">
        <v>25434063</v>
      </c>
      <c r="D98" s="170">
        <v>1262676</v>
      </c>
      <c r="E98" s="170">
        <v>6922103</v>
      </c>
      <c r="F98" s="170">
        <v>110665</v>
      </c>
      <c r="G98" s="170">
        <v>2906513</v>
      </c>
      <c r="H98" s="170">
        <v>0</v>
      </c>
      <c r="I98" s="170">
        <v>297095</v>
      </c>
      <c r="J98" s="170">
        <v>330222</v>
      </c>
      <c r="K98" s="170">
        <f t="shared" si="3"/>
        <v>37263337</v>
      </c>
      <c r="L98" s="170">
        <v>10019079</v>
      </c>
      <c r="M98" s="170">
        <v>236359</v>
      </c>
      <c r="N98" s="170">
        <v>1137417</v>
      </c>
      <c r="O98" s="170">
        <v>15168436</v>
      </c>
      <c r="P98" s="170">
        <v>489321</v>
      </c>
      <c r="Q98" s="170">
        <v>509614</v>
      </c>
      <c r="R98" s="170">
        <f t="shared" si="4"/>
        <v>998935</v>
      </c>
      <c r="S98" s="170">
        <v>3798192</v>
      </c>
      <c r="T98" s="170">
        <f t="shared" si="5"/>
        <v>68621755</v>
      </c>
      <c r="U98" s="194">
        <v>91</v>
      </c>
      <c r="V98" s="237"/>
    </row>
    <row r="99" spans="1:22" ht="15" x14ac:dyDescent="0.25">
      <c r="A99" s="194">
        <v>92</v>
      </c>
      <c r="B99" s="194" t="s">
        <v>195</v>
      </c>
      <c r="C99" s="170">
        <v>13751163</v>
      </c>
      <c r="D99" s="170">
        <v>365813</v>
      </c>
      <c r="E99" s="170">
        <v>3371799</v>
      </c>
      <c r="F99" s="170">
        <v>26185</v>
      </c>
      <c r="G99" s="170">
        <v>178793</v>
      </c>
      <c r="H99" s="170">
        <v>39859</v>
      </c>
      <c r="I99" s="170">
        <v>246371</v>
      </c>
      <c r="J99" s="170">
        <v>106185</v>
      </c>
      <c r="K99" s="170">
        <f t="shared" si="3"/>
        <v>18086168</v>
      </c>
      <c r="L99" s="170">
        <v>2142928</v>
      </c>
      <c r="M99" s="170">
        <v>257469</v>
      </c>
      <c r="N99" s="170">
        <v>175653</v>
      </c>
      <c r="O99" s="170">
        <v>3428352</v>
      </c>
      <c r="P99" s="170">
        <v>41289</v>
      </c>
      <c r="Q99" s="170">
        <v>102561</v>
      </c>
      <c r="R99" s="170">
        <f t="shared" si="4"/>
        <v>143850</v>
      </c>
      <c r="S99" s="170">
        <v>526096</v>
      </c>
      <c r="T99" s="170">
        <f t="shared" si="5"/>
        <v>24760516</v>
      </c>
      <c r="U99" s="194">
        <v>92</v>
      </c>
      <c r="V99" s="237"/>
    </row>
    <row r="100" spans="1:22" ht="15" x14ac:dyDescent="0.25">
      <c r="A100" s="194">
        <v>93</v>
      </c>
      <c r="B100" s="194" t="s">
        <v>196</v>
      </c>
      <c r="C100" s="170">
        <v>11488909</v>
      </c>
      <c r="D100" s="170">
        <v>8519175</v>
      </c>
      <c r="E100" s="170">
        <v>4207816</v>
      </c>
      <c r="F100" s="170">
        <v>197185</v>
      </c>
      <c r="G100" s="170">
        <v>645286</v>
      </c>
      <c r="H100" s="170">
        <v>798591</v>
      </c>
      <c r="I100" s="170">
        <v>226012</v>
      </c>
      <c r="J100" s="170">
        <v>102295</v>
      </c>
      <c r="K100" s="170">
        <f t="shared" si="3"/>
        <v>26185269</v>
      </c>
      <c r="L100" s="170">
        <v>5037746</v>
      </c>
      <c r="M100" s="170">
        <v>40627</v>
      </c>
      <c r="N100" s="170">
        <v>33510</v>
      </c>
      <c r="O100" s="170">
        <v>4424318</v>
      </c>
      <c r="P100" s="170">
        <v>384964</v>
      </c>
      <c r="Q100" s="170">
        <v>38554</v>
      </c>
      <c r="R100" s="170">
        <f t="shared" si="4"/>
        <v>423518</v>
      </c>
      <c r="S100" s="170">
        <v>812006</v>
      </c>
      <c r="T100" s="170">
        <f t="shared" si="5"/>
        <v>36956994</v>
      </c>
      <c r="U100" s="194">
        <v>93</v>
      </c>
      <c r="V100" s="237"/>
    </row>
    <row r="101" spans="1:22" ht="15" x14ac:dyDescent="0.25">
      <c r="A101" s="194">
        <v>94</v>
      </c>
      <c r="B101" s="194" t="s">
        <v>197</v>
      </c>
      <c r="C101" s="170">
        <v>11231837</v>
      </c>
      <c r="D101" s="170">
        <v>1116129</v>
      </c>
      <c r="E101" s="170">
        <v>4101813</v>
      </c>
      <c r="F101" s="170">
        <v>97315</v>
      </c>
      <c r="G101" s="170">
        <v>1827602</v>
      </c>
      <c r="H101" s="170">
        <v>428343</v>
      </c>
      <c r="I101" s="170">
        <v>111361</v>
      </c>
      <c r="J101" s="170">
        <v>151492</v>
      </c>
      <c r="K101" s="170">
        <f t="shared" si="3"/>
        <v>19065892</v>
      </c>
      <c r="L101" s="170">
        <v>5908026</v>
      </c>
      <c r="M101" s="170">
        <v>105130</v>
      </c>
      <c r="N101" s="170">
        <v>1692160</v>
      </c>
      <c r="O101" s="170">
        <v>11546213</v>
      </c>
      <c r="P101" s="170">
        <v>735097</v>
      </c>
      <c r="Q101" s="170">
        <v>249537</v>
      </c>
      <c r="R101" s="170">
        <f t="shared" si="4"/>
        <v>984634</v>
      </c>
      <c r="S101" s="170">
        <v>687452</v>
      </c>
      <c r="T101" s="170">
        <f t="shared" si="5"/>
        <v>39989507</v>
      </c>
      <c r="U101" s="194">
        <v>94</v>
      </c>
      <c r="V101" s="237"/>
    </row>
    <row r="102" spans="1:22" ht="15" x14ac:dyDescent="0.25">
      <c r="A102" s="204">
        <v>95</v>
      </c>
      <c r="B102" s="194" t="s">
        <v>198</v>
      </c>
      <c r="C102" s="171">
        <v>70159434</v>
      </c>
      <c r="D102" s="171">
        <v>3620837</v>
      </c>
      <c r="E102" s="171">
        <v>14499444</v>
      </c>
      <c r="F102" s="171">
        <v>25116</v>
      </c>
      <c r="G102" s="171">
        <v>129106</v>
      </c>
      <c r="H102" s="171">
        <v>0</v>
      </c>
      <c r="I102" s="171">
        <v>376556</v>
      </c>
      <c r="J102" s="171">
        <v>269849</v>
      </c>
      <c r="K102" s="171">
        <f t="shared" si="3"/>
        <v>89080342</v>
      </c>
      <c r="L102" s="171">
        <v>30964836</v>
      </c>
      <c r="M102" s="171">
        <v>680369</v>
      </c>
      <c r="N102" s="171">
        <v>332090</v>
      </c>
      <c r="O102" s="171">
        <v>13486294</v>
      </c>
      <c r="P102" s="171">
        <v>360675</v>
      </c>
      <c r="Q102" s="171">
        <v>1141300</v>
      </c>
      <c r="R102" s="171">
        <f t="shared" si="4"/>
        <v>1501975</v>
      </c>
      <c r="S102" s="171">
        <v>1907151</v>
      </c>
      <c r="T102" s="171">
        <f t="shared" si="5"/>
        <v>137953057</v>
      </c>
      <c r="U102" s="204">
        <v>95</v>
      </c>
      <c r="V102" s="237"/>
    </row>
    <row r="103" spans="1:22" ht="15" x14ac:dyDescent="0.25">
      <c r="A103" s="204">
        <f>A102</f>
        <v>95</v>
      </c>
      <c r="B103" s="195" t="s">
        <v>107</v>
      </c>
      <c r="C103" s="173">
        <f t="shared" ref="C103:T103" si="6">SUM(C8:C102)</f>
        <v>7683617993</v>
      </c>
      <c r="D103" s="173">
        <f t="shared" si="6"/>
        <v>302980000</v>
      </c>
      <c r="E103" s="173">
        <f t="shared" si="6"/>
        <v>1673277722</v>
      </c>
      <c r="F103" s="173">
        <f t="shared" si="6"/>
        <v>6534174</v>
      </c>
      <c r="G103" s="173">
        <f t="shared" si="6"/>
        <v>124383387</v>
      </c>
      <c r="H103" s="173">
        <f t="shared" si="6"/>
        <v>13858574</v>
      </c>
      <c r="I103" s="173">
        <f t="shared" si="6"/>
        <v>58022133</v>
      </c>
      <c r="J103" s="173">
        <f t="shared" si="6"/>
        <v>27725648</v>
      </c>
      <c r="K103" s="173">
        <f t="shared" si="6"/>
        <v>9890399631</v>
      </c>
      <c r="L103" s="173">
        <f t="shared" si="6"/>
        <v>2033690614</v>
      </c>
      <c r="M103" s="173">
        <f t="shared" si="6"/>
        <v>190363215</v>
      </c>
      <c r="N103" s="173">
        <f t="shared" si="6"/>
        <v>56986168</v>
      </c>
      <c r="O103" s="173">
        <f t="shared" si="6"/>
        <v>1409184762</v>
      </c>
      <c r="P103" s="173">
        <f t="shared" si="6"/>
        <v>62503517</v>
      </c>
      <c r="Q103" s="173">
        <f t="shared" si="6"/>
        <v>92222972</v>
      </c>
      <c r="R103" s="173">
        <f t="shared" si="6"/>
        <v>154726489</v>
      </c>
      <c r="S103" s="173">
        <f t="shared" si="6"/>
        <v>224443291</v>
      </c>
      <c r="T103" s="173">
        <f t="shared" si="6"/>
        <v>13959794170</v>
      </c>
      <c r="U103" s="204">
        <f>U102</f>
        <v>95</v>
      </c>
      <c r="V103" s="237"/>
    </row>
    <row r="104" spans="1:22" ht="10.5" customHeight="1" x14ac:dyDescent="0.25">
      <c r="A104" s="207"/>
      <c r="B104" s="193"/>
      <c r="C104" s="236"/>
      <c r="D104" s="236"/>
      <c r="E104" s="236"/>
      <c r="F104" s="236"/>
      <c r="G104" s="236"/>
      <c r="H104" s="236"/>
      <c r="I104" s="236"/>
      <c r="J104" s="236"/>
      <c r="K104" s="236"/>
      <c r="L104" s="236"/>
      <c r="M104" s="236"/>
      <c r="N104" s="236"/>
      <c r="O104" s="236"/>
      <c r="P104" s="236"/>
      <c r="Q104" s="236"/>
      <c r="R104" s="236"/>
      <c r="S104" s="236"/>
      <c r="T104" s="236"/>
      <c r="U104" s="236"/>
      <c r="V104" s="237"/>
    </row>
    <row r="105" spans="1:22" ht="15" x14ac:dyDescent="0.25">
      <c r="A105" s="207"/>
      <c r="B105" s="193"/>
      <c r="C105" s="236"/>
      <c r="D105" s="236"/>
      <c r="E105" s="236"/>
      <c r="F105" s="236"/>
      <c r="G105" s="236"/>
      <c r="H105" s="236"/>
      <c r="I105" s="236"/>
      <c r="J105" s="236"/>
      <c r="K105" s="236"/>
      <c r="L105" s="236"/>
      <c r="M105" s="236"/>
      <c r="N105" s="236"/>
      <c r="O105" s="236"/>
      <c r="P105" s="236"/>
      <c r="Q105" s="236"/>
      <c r="R105" s="236"/>
      <c r="S105" s="236"/>
      <c r="T105" s="236"/>
      <c r="U105" s="236"/>
      <c r="V105" s="237"/>
    </row>
    <row r="106" spans="1:22" ht="15" x14ac:dyDescent="0.25">
      <c r="A106" s="207"/>
      <c r="B106" s="193"/>
      <c r="C106" s="236"/>
      <c r="D106" s="236"/>
      <c r="E106" s="236"/>
      <c r="F106" s="236"/>
      <c r="G106" s="236"/>
      <c r="H106" s="236"/>
      <c r="I106" s="236"/>
      <c r="J106" s="236"/>
      <c r="K106" s="236"/>
      <c r="L106" s="236"/>
      <c r="M106" s="236"/>
      <c r="N106" s="236"/>
      <c r="O106" s="236"/>
      <c r="P106" s="236"/>
      <c r="Q106" s="236"/>
      <c r="R106" s="236"/>
      <c r="S106" s="236"/>
      <c r="T106" s="236"/>
      <c r="U106" s="236"/>
      <c r="V106" s="237"/>
    </row>
  </sheetData>
  <mergeCells count="1">
    <mergeCell ref="C6:K6"/>
  </mergeCells>
  <printOptions gridLines="1"/>
  <pageMargins left="0.5" right="0.5" top="0" bottom="0" header="0.5" footer="0.17"/>
  <pageSetup paperSize="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zoomScaleNormal="100" workbookViewId="0"/>
  </sheetViews>
  <sheetFormatPr defaultRowHeight="11.25" x14ac:dyDescent="0.2"/>
  <cols>
    <col min="1" max="1" width="4.1640625" style="187" bestFit="1" customWidth="1"/>
    <col min="2" max="2" width="14.83203125" style="187" customWidth="1"/>
    <col min="3" max="3" width="12.5" style="187" bestFit="1" customWidth="1"/>
    <col min="4" max="4" width="11.5" style="187" bestFit="1" customWidth="1"/>
    <col min="5" max="5" width="13" style="187" customWidth="1"/>
    <col min="6" max="6" width="11.1640625" style="187" bestFit="1" customWidth="1"/>
    <col min="7" max="7" width="11.5" style="187" bestFit="1" customWidth="1"/>
    <col min="8" max="10" width="10" style="187" bestFit="1" customWidth="1"/>
    <col min="11" max="11" width="13.1640625" style="187" customWidth="1"/>
    <col min="12" max="12" width="19.5" style="187" customWidth="1"/>
    <col min="13" max="13" width="18" style="187" bestFit="1" customWidth="1"/>
    <col min="14" max="14" width="11.5" style="187" bestFit="1" customWidth="1"/>
    <col min="15" max="15" width="12.5" style="187" bestFit="1" customWidth="1"/>
    <col min="16" max="17" width="11.5" style="187" bestFit="1" customWidth="1"/>
    <col min="18" max="18" width="11.6640625" style="187" bestFit="1" customWidth="1"/>
    <col min="19" max="19" width="13" style="187" bestFit="1" customWidth="1"/>
    <col min="20" max="20" width="13.6640625" style="187" bestFit="1" customWidth="1"/>
    <col min="21" max="21" width="4.1640625" style="187" bestFit="1" customWidth="1"/>
    <col min="22" max="16384" width="9.33203125" style="187"/>
  </cols>
  <sheetData>
    <row r="1" spans="1:21" s="208" customFormat="1" ht="11.25" customHeight="1" x14ac:dyDescent="0.2">
      <c r="A1" s="209" t="s">
        <v>46</v>
      </c>
      <c r="B1" s="193"/>
      <c r="C1" s="186"/>
      <c r="D1" s="186"/>
      <c r="E1" s="186"/>
      <c r="F1" s="186"/>
      <c r="G1" s="186"/>
      <c r="H1" s="186"/>
      <c r="I1" s="186"/>
      <c r="J1" s="186"/>
      <c r="L1" s="190"/>
      <c r="M1" s="189"/>
      <c r="N1" s="186"/>
      <c r="O1" s="186"/>
      <c r="P1" s="186"/>
      <c r="Q1" s="186"/>
      <c r="R1" s="186"/>
      <c r="S1" s="186"/>
      <c r="T1" s="186"/>
      <c r="U1" s="190"/>
    </row>
    <row r="2" spans="1:21" s="208" customFormat="1" ht="11.25" customHeight="1" x14ac:dyDescent="0.2">
      <c r="A2" s="185" t="s">
        <v>231</v>
      </c>
      <c r="B2" s="193"/>
      <c r="C2" s="186"/>
      <c r="D2" s="186"/>
      <c r="E2" s="186"/>
      <c r="F2" s="186"/>
      <c r="G2" s="186"/>
      <c r="H2" s="186"/>
      <c r="I2" s="186"/>
      <c r="J2" s="186"/>
      <c r="L2" s="190"/>
      <c r="M2" s="189"/>
      <c r="N2" s="186"/>
      <c r="O2" s="186"/>
      <c r="P2" s="186"/>
      <c r="Q2" s="186"/>
      <c r="R2" s="186"/>
      <c r="S2" s="186"/>
      <c r="T2" s="186"/>
      <c r="U2" s="190"/>
    </row>
    <row r="3" spans="1:21" s="208" customFormat="1" ht="10.5" customHeight="1" x14ac:dyDescent="0.2">
      <c r="A3" s="188" t="s">
        <v>48</v>
      </c>
      <c r="B3" s="193"/>
      <c r="C3" s="186"/>
      <c r="D3" s="186"/>
      <c r="E3" s="186"/>
      <c r="F3" s="186"/>
      <c r="G3" s="186"/>
      <c r="H3" s="186"/>
      <c r="I3" s="186"/>
      <c r="J3" s="186"/>
      <c r="L3" s="190"/>
      <c r="M3" s="220"/>
      <c r="N3" s="186"/>
      <c r="O3" s="186"/>
      <c r="P3" s="186"/>
      <c r="Q3" s="186"/>
      <c r="R3" s="186"/>
      <c r="S3" s="186"/>
      <c r="T3" s="186"/>
      <c r="U3" s="186"/>
    </row>
    <row r="4" spans="1:21" s="208" customFormat="1" ht="10.5" customHeight="1" x14ac:dyDescent="0.2">
      <c r="A4" s="188"/>
      <c r="B4" s="193"/>
      <c r="C4" s="186"/>
      <c r="D4" s="186"/>
      <c r="E4" s="186"/>
      <c r="F4" s="186"/>
      <c r="G4" s="186"/>
      <c r="H4" s="186"/>
      <c r="I4" s="186"/>
      <c r="J4" s="186"/>
      <c r="L4" s="190"/>
      <c r="M4" s="220"/>
      <c r="N4" s="186"/>
      <c r="O4" s="186"/>
      <c r="P4" s="186"/>
      <c r="Q4" s="186"/>
      <c r="R4" s="186"/>
      <c r="S4" s="186"/>
      <c r="T4" s="186"/>
      <c r="U4" s="186"/>
    </row>
    <row r="5" spans="1:21" ht="10.5" customHeight="1" x14ac:dyDescent="0.2">
      <c r="A5" s="193"/>
      <c r="B5" s="193"/>
      <c r="C5" s="228"/>
      <c r="D5" s="228"/>
      <c r="E5" s="229"/>
      <c r="F5" s="229"/>
      <c r="G5" s="229"/>
      <c r="H5" s="230"/>
      <c r="I5" s="231"/>
      <c r="J5" s="231"/>
      <c r="K5" s="232"/>
      <c r="L5" s="231"/>
      <c r="M5" s="231"/>
      <c r="N5" s="231"/>
      <c r="O5" s="231"/>
      <c r="P5" s="232"/>
      <c r="Q5" s="229"/>
      <c r="R5" s="232"/>
      <c r="S5" s="232"/>
      <c r="T5" s="228"/>
      <c r="U5" s="231"/>
    </row>
    <row r="6" spans="1:21" x14ac:dyDescent="0.2">
      <c r="A6" s="212"/>
      <c r="B6" s="212"/>
      <c r="C6" s="289" t="s">
        <v>232</v>
      </c>
      <c r="D6" s="289"/>
      <c r="E6" s="289"/>
      <c r="F6" s="289"/>
      <c r="G6" s="289"/>
      <c r="H6" s="289"/>
      <c r="I6" s="289"/>
      <c r="J6" s="289"/>
      <c r="K6" s="289"/>
      <c r="L6" s="229"/>
      <c r="M6" s="229"/>
      <c r="N6" s="229"/>
      <c r="O6" s="229"/>
      <c r="P6" s="225" t="s">
        <v>233</v>
      </c>
      <c r="Q6" s="225"/>
      <c r="R6" s="225"/>
      <c r="S6" s="229"/>
      <c r="T6" s="233"/>
      <c r="U6" s="229"/>
    </row>
    <row r="7" spans="1:21" s="200" customFormat="1" ht="45" x14ac:dyDescent="0.2">
      <c r="A7" s="196" t="s">
        <v>55</v>
      </c>
      <c r="B7" s="196" t="s">
        <v>57</v>
      </c>
      <c r="C7" s="234" t="s">
        <v>234</v>
      </c>
      <c r="D7" s="235" t="s">
        <v>235</v>
      </c>
      <c r="E7" s="234" t="s">
        <v>236</v>
      </c>
      <c r="F7" s="234" t="s">
        <v>237</v>
      </c>
      <c r="G7" s="235" t="s">
        <v>238</v>
      </c>
      <c r="H7" s="235" t="s">
        <v>239</v>
      </c>
      <c r="I7" s="235" t="s">
        <v>240</v>
      </c>
      <c r="J7" s="235" t="s">
        <v>241</v>
      </c>
      <c r="K7" s="235" t="s">
        <v>242</v>
      </c>
      <c r="L7" s="235" t="s">
        <v>243</v>
      </c>
      <c r="M7" s="235" t="s">
        <v>244</v>
      </c>
      <c r="N7" s="235" t="s">
        <v>245</v>
      </c>
      <c r="O7" s="235" t="s">
        <v>246</v>
      </c>
      <c r="P7" s="235" t="s">
        <v>241</v>
      </c>
      <c r="Q7" s="235" t="s">
        <v>247</v>
      </c>
      <c r="R7" s="234" t="s">
        <v>242</v>
      </c>
      <c r="S7" s="225" t="s">
        <v>248</v>
      </c>
      <c r="T7" s="235" t="s">
        <v>249</v>
      </c>
      <c r="U7" s="235" t="s">
        <v>55</v>
      </c>
    </row>
    <row r="8" spans="1:21" x14ac:dyDescent="0.2">
      <c r="A8" s="214">
        <v>1</v>
      </c>
      <c r="B8" s="214" t="s">
        <v>199</v>
      </c>
      <c r="C8" s="169">
        <v>2073495</v>
      </c>
      <c r="D8" s="169">
        <v>71727</v>
      </c>
      <c r="E8" s="169">
        <v>353888</v>
      </c>
      <c r="F8" s="169">
        <v>2127</v>
      </c>
      <c r="G8" s="169">
        <v>16087</v>
      </c>
      <c r="H8" s="169">
        <v>0</v>
      </c>
      <c r="I8" s="169">
        <v>23438</v>
      </c>
      <c r="J8" s="169">
        <v>26041</v>
      </c>
      <c r="K8" s="169">
        <f t="shared" ref="K8:K37" si="0">SUM(C8:J8)</f>
        <v>2566803</v>
      </c>
      <c r="L8" s="169">
        <v>6265334</v>
      </c>
      <c r="M8" s="169">
        <v>18650</v>
      </c>
      <c r="N8" s="169">
        <v>33959</v>
      </c>
      <c r="O8" s="169">
        <v>832675</v>
      </c>
      <c r="P8" s="169">
        <v>36580</v>
      </c>
      <c r="Q8" s="169">
        <v>3600</v>
      </c>
      <c r="R8" s="169">
        <f t="shared" ref="R8:R45" si="1">(P8+Q8)</f>
        <v>40180</v>
      </c>
      <c r="S8" s="169">
        <v>260428</v>
      </c>
      <c r="T8" s="169">
        <f t="shared" ref="T8:T45" si="2">(K8+L8+M8+N8+O8+R8+S8)</f>
        <v>10018029</v>
      </c>
      <c r="U8" s="194">
        <v>1</v>
      </c>
    </row>
    <row r="9" spans="1:21" x14ac:dyDescent="0.2">
      <c r="A9" s="214">
        <v>2</v>
      </c>
      <c r="B9" s="214" t="s">
        <v>200</v>
      </c>
      <c r="C9" s="170">
        <v>676076</v>
      </c>
      <c r="D9" s="170">
        <v>38727</v>
      </c>
      <c r="E9" s="170">
        <v>480165</v>
      </c>
      <c r="F9" s="170">
        <v>1140</v>
      </c>
      <c r="G9" s="170">
        <v>16837</v>
      </c>
      <c r="H9" s="170">
        <v>0</v>
      </c>
      <c r="I9" s="170">
        <v>19745</v>
      </c>
      <c r="J9" s="170">
        <v>11538</v>
      </c>
      <c r="K9" s="170">
        <f t="shared" si="0"/>
        <v>1244228</v>
      </c>
      <c r="L9" s="170">
        <v>4774790</v>
      </c>
      <c r="M9" s="170">
        <v>36000</v>
      </c>
      <c r="N9" s="170">
        <v>109888</v>
      </c>
      <c r="O9" s="170">
        <v>97243</v>
      </c>
      <c r="P9" s="170">
        <v>30830</v>
      </c>
      <c r="Q9" s="170">
        <v>17653</v>
      </c>
      <c r="R9" s="170">
        <f t="shared" si="1"/>
        <v>48483</v>
      </c>
      <c r="S9" s="170">
        <v>67090</v>
      </c>
      <c r="T9" s="170">
        <f t="shared" si="2"/>
        <v>6377722</v>
      </c>
      <c r="U9" s="194">
        <v>2</v>
      </c>
    </row>
    <row r="10" spans="1:21" x14ac:dyDescent="0.2">
      <c r="A10" s="214">
        <v>3</v>
      </c>
      <c r="B10" s="214" t="s">
        <v>117</v>
      </c>
      <c r="C10" s="170">
        <v>1573865</v>
      </c>
      <c r="D10" s="170">
        <v>27940</v>
      </c>
      <c r="E10" s="170">
        <v>88623</v>
      </c>
      <c r="F10" s="170">
        <v>0</v>
      </c>
      <c r="G10" s="170">
        <v>76</v>
      </c>
      <c r="H10" s="170">
        <v>0</v>
      </c>
      <c r="I10" s="170">
        <v>13517</v>
      </c>
      <c r="J10" s="170">
        <v>3318</v>
      </c>
      <c r="K10" s="170">
        <f t="shared" si="0"/>
        <v>1707339</v>
      </c>
      <c r="L10" s="170">
        <v>2198980</v>
      </c>
      <c r="M10" s="170">
        <v>8357</v>
      </c>
      <c r="N10" s="170">
        <v>45837</v>
      </c>
      <c r="O10" s="170">
        <v>1387513</v>
      </c>
      <c r="P10" s="170">
        <v>57179</v>
      </c>
      <c r="Q10" s="170">
        <v>8942</v>
      </c>
      <c r="R10" s="170">
        <f t="shared" si="1"/>
        <v>66121</v>
      </c>
      <c r="S10" s="170">
        <v>821994</v>
      </c>
      <c r="T10" s="170">
        <f t="shared" si="2"/>
        <v>6236141</v>
      </c>
      <c r="U10" s="194">
        <v>3</v>
      </c>
    </row>
    <row r="11" spans="1:21" x14ac:dyDescent="0.2">
      <c r="A11" s="214">
        <v>4</v>
      </c>
      <c r="B11" s="214" t="s">
        <v>201</v>
      </c>
      <c r="C11" s="170">
        <v>936606</v>
      </c>
      <c r="D11" s="170">
        <v>11375</v>
      </c>
      <c r="E11" s="170">
        <v>249092</v>
      </c>
      <c r="F11" s="170">
        <v>0</v>
      </c>
      <c r="G11" s="170">
        <v>167998</v>
      </c>
      <c r="H11" s="170">
        <v>0</v>
      </c>
      <c r="I11" s="170">
        <v>8033</v>
      </c>
      <c r="J11" s="170">
        <v>4361</v>
      </c>
      <c r="K11" s="170">
        <f t="shared" si="0"/>
        <v>1377465</v>
      </c>
      <c r="L11" s="170">
        <v>1066288</v>
      </c>
      <c r="M11" s="170">
        <v>29599</v>
      </c>
      <c r="N11" s="170">
        <v>33319</v>
      </c>
      <c r="O11" s="170">
        <v>66337</v>
      </c>
      <c r="P11" s="170">
        <v>33127</v>
      </c>
      <c r="Q11" s="170">
        <v>81306</v>
      </c>
      <c r="R11" s="170">
        <f t="shared" si="1"/>
        <v>114433</v>
      </c>
      <c r="S11" s="170">
        <v>72734</v>
      </c>
      <c r="T11" s="170">
        <f t="shared" si="2"/>
        <v>2760175</v>
      </c>
      <c r="U11" s="194">
        <v>4</v>
      </c>
    </row>
    <row r="12" spans="1:21" x14ac:dyDescent="0.2">
      <c r="A12" s="214">
        <v>5</v>
      </c>
      <c r="B12" s="214" t="s">
        <v>202</v>
      </c>
      <c r="C12" s="170">
        <v>798048</v>
      </c>
      <c r="D12" s="170">
        <v>42665</v>
      </c>
      <c r="E12" s="170">
        <v>97582</v>
      </c>
      <c r="F12" s="170">
        <v>6917</v>
      </c>
      <c r="G12" s="170">
        <v>511</v>
      </c>
      <c r="H12" s="170">
        <v>0</v>
      </c>
      <c r="I12" s="170">
        <v>17874</v>
      </c>
      <c r="J12" s="170">
        <v>21120</v>
      </c>
      <c r="K12" s="170">
        <f t="shared" si="0"/>
        <v>984717</v>
      </c>
      <c r="L12" s="170">
        <v>1506496</v>
      </c>
      <c r="M12" s="170">
        <v>5878</v>
      </c>
      <c r="N12" s="170">
        <v>12558</v>
      </c>
      <c r="O12" s="170">
        <v>450991</v>
      </c>
      <c r="P12" s="170">
        <v>1818</v>
      </c>
      <c r="Q12" s="170">
        <v>43564</v>
      </c>
      <c r="R12" s="170">
        <f t="shared" si="1"/>
        <v>45382</v>
      </c>
      <c r="S12" s="170">
        <v>44074</v>
      </c>
      <c r="T12" s="170">
        <f t="shared" si="2"/>
        <v>3050096</v>
      </c>
      <c r="U12" s="194">
        <v>5</v>
      </c>
    </row>
    <row r="13" spans="1:21" x14ac:dyDescent="0.2">
      <c r="A13" s="214">
        <v>6</v>
      </c>
      <c r="B13" s="214" t="s">
        <v>203</v>
      </c>
      <c r="C13" s="170">
        <v>7077960</v>
      </c>
      <c r="D13" s="170">
        <v>190321</v>
      </c>
      <c r="E13" s="170">
        <v>0</v>
      </c>
      <c r="F13" s="170">
        <v>0</v>
      </c>
      <c r="G13" s="170">
        <v>0</v>
      </c>
      <c r="H13" s="170">
        <v>0</v>
      </c>
      <c r="I13" s="170">
        <v>19429</v>
      </c>
      <c r="J13" s="170">
        <v>7550</v>
      </c>
      <c r="K13" s="170">
        <f t="shared" si="0"/>
        <v>7295260</v>
      </c>
      <c r="L13" s="170">
        <v>12567435</v>
      </c>
      <c r="M13" s="170">
        <v>401980</v>
      </c>
      <c r="N13" s="170">
        <v>188183</v>
      </c>
      <c r="O13" s="170">
        <v>4853017</v>
      </c>
      <c r="P13" s="170">
        <v>78626</v>
      </c>
      <c r="Q13" s="170">
        <v>527347</v>
      </c>
      <c r="R13" s="170">
        <f t="shared" si="1"/>
        <v>605973</v>
      </c>
      <c r="S13" s="170">
        <v>199017</v>
      </c>
      <c r="T13" s="170">
        <f t="shared" si="2"/>
        <v>26110865</v>
      </c>
      <c r="U13" s="194">
        <v>6</v>
      </c>
    </row>
    <row r="14" spans="1:21" x14ac:dyDescent="0.2">
      <c r="A14" s="214">
        <v>7</v>
      </c>
      <c r="B14" s="214" t="s">
        <v>204</v>
      </c>
      <c r="C14" s="170">
        <v>366212</v>
      </c>
      <c r="D14" s="170">
        <v>10090</v>
      </c>
      <c r="E14" s="170">
        <v>83217</v>
      </c>
      <c r="F14" s="170">
        <v>0</v>
      </c>
      <c r="G14" s="170">
        <v>5617</v>
      </c>
      <c r="H14" s="170">
        <v>0</v>
      </c>
      <c r="I14" s="170">
        <v>8750</v>
      </c>
      <c r="J14" s="170">
        <v>11860</v>
      </c>
      <c r="K14" s="170">
        <f t="shared" si="0"/>
        <v>485746</v>
      </c>
      <c r="L14" s="170">
        <v>1293787</v>
      </c>
      <c r="M14" s="170">
        <v>3810</v>
      </c>
      <c r="N14" s="170">
        <v>18974</v>
      </c>
      <c r="O14" s="170">
        <v>811257</v>
      </c>
      <c r="P14" s="170">
        <v>8447</v>
      </c>
      <c r="Q14" s="170">
        <v>19417</v>
      </c>
      <c r="R14" s="170">
        <f t="shared" si="1"/>
        <v>27864</v>
      </c>
      <c r="S14" s="170">
        <v>92504</v>
      </c>
      <c r="T14" s="170">
        <f t="shared" si="2"/>
        <v>2733942</v>
      </c>
      <c r="U14" s="194">
        <v>7</v>
      </c>
    </row>
    <row r="15" spans="1:21" x14ac:dyDescent="0.2">
      <c r="A15" s="214">
        <v>8</v>
      </c>
      <c r="B15" s="214" t="s">
        <v>205</v>
      </c>
      <c r="C15" s="170">
        <v>741334</v>
      </c>
      <c r="D15" s="170">
        <v>28163</v>
      </c>
      <c r="E15" s="170">
        <v>183871</v>
      </c>
      <c r="F15" s="170">
        <v>4244</v>
      </c>
      <c r="G15" s="170">
        <v>19437</v>
      </c>
      <c r="H15" s="170">
        <v>0</v>
      </c>
      <c r="I15" s="170">
        <v>5499</v>
      </c>
      <c r="J15" s="170">
        <v>2207</v>
      </c>
      <c r="K15" s="170">
        <f t="shared" si="0"/>
        <v>984755</v>
      </c>
      <c r="L15" s="170">
        <v>2755213</v>
      </c>
      <c r="M15" s="170">
        <v>11292</v>
      </c>
      <c r="N15" s="170">
        <v>52319</v>
      </c>
      <c r="O15" s="170">
        <v>495387</v>
      </c>
      <c r="P15" s="170">
        <v>15462</v>
      </c>
      <c r="Q15" s="170">
        <v>0</v>
      </c>
      <c r="R15" s="170">
        <f t="shared" si="1"/>
        <v>15462</v>
      </c>
      <c r="S15" s="170">
        <v>146475</v>
      </c>
      <c r="T15" s="170">
        <f t="shared" si="2"/>
        <v>4460903</v>
      </c>
      <c r="U15" s="194">
        <v>8</v>
      </c>
    </row>
    <row r="16" spans="1:21" x14ac:dyDescent="0.2">
      <c r="A16" s="214">
        <v>9</v>
      </c>
      <c r="B16" s="214" t="s">
        <v>206</v>
      </c>
      <c r="C16" s="170">
        <v>353780</v>
      </c>
      <c r="D16" s="170">
        <v>6161</v>
      </c>
      <c r="E16" s="170">
        <v>248741</v>
      </c>
      <c r="F16" s="170">
        <v>0</v>
      </c>
      <c r="G16" s="170">
        <v>0</v>
      </c>
      <c r="H16" s="170">
        <v>0</v>
      </c>
      <c r="I16" s="170">
        <v>2122</v>
      </c>
      <c r="J16" s="170">
        <v>325</v>
      </c>
      <c r="K16" s="170">
        <f t="shared" si="0"/>
        <v>611129</v>
      </c>
      <c r="L16" s="170">
        <v>1645885</v>
      </c>
      <c r="M16" s="170">
        <v>6510</v>
      </c>
      <c r="N16" s="170">
        <v>25907</v>
      </c>
      <c r="O16" s="170">
        <v>727657</v>
      </c>
      <c r="P16" s="170">
        <v>5014</v>
      </c>
      <c r="Q16" s="170">
        <v>126556</v>
      </c>
      <c r="R16" s="170">
        <f t="shared" si="1"/>
        <v>131570</v>
      </c>
      <c r="S16" s="170">
        <v>26134</v>
      </c>
      <c r="T16" s="170">
        <f t="shared" si="2"/>
        <v>3174792</v>
      </c>
      <c r="U16" s="194">
        <v>9</v>
      </c>
    </row>
    <row r="17" spans="1:21" x14ac:dyDescent="0.2">
      <c r="A17" s="214">
        <v>10</v>
      </c>
      <c r="B17" s="214" t="s">
        <v>207</v>
      </c>
      <c r="C17" s="170">
        <v>183230</v>
      </c>
      <c r="D17" s="170">
        <v>3377</v>
      </c>
      <c r="E17" s="170">
        <v>98642</v>
      </c>
      <c r="F17" s="170">
        <v>96</v>
      </c>
      <c r="G17" s="170">
        <v>23477</v>
      </c>
      <c r="H17" s="170">
        <v>0</v>
      </c>
      <c r="I17" s="170">
        <v>1308</v>
      </c>
      <c r="J17" s="170">
        <v>2620</v>
      </c>
      <c r="K17" s="170">
        <f t="shared" si="0"/>
        <v>312750</v>
      </c>
      <c r="L17" s="170">
        <v>729020</v>
      </c>
      <c r="M17" s="170">
        <v>7203</v>
      </c>
      <c r="N17" s="170">
        <v>13337</v>
      </c>
      <c r="O17" s="170">
        <v>281786</v>
      </c>
      <c r="P17" s="170">
        <v>2249</v>
      </c>
      <c r="Q17" s="170">
        <v>14000</v>
      </c>
      <c r="R17" s="170">
        <f t="shared" si="1"/>
        <v>16249</v>
      </c>
      <c r="S17" s="170">
        <v>736</v>
      </c>
      <c r="T17" s="170">
        <f t="shared" si="2"/>
        <v>1361081</v>
      </c>
      <c r="U17" s="194">
        <v>10</v>
      </c>
    </row>
    <row r="18" spans="1:21" x14ac:dyDescent="0.2">
      <c r="A18" s="214">
        <v>11</v>
      </c>
      <c r="B18" s="214" t="s">
        <v>208</v>
      </c>
      <c r="C18" s="170">
        <v>3292836</v>
      </c>
      <c r="D18" s="170">
        <v>85495</v>
      </c>
      <c r="E18" s="170">
        <v>721858</v>
      </c>
      <c r="F18" s="170">
        <v>5926</v>
      </c>
      <c r="G18" s="170">
        <v>291378</v>
      </c>
      <c r="H18" s="170">
        <v>0</v>
      </c>
      <c r="I18" s="170">
        <v>24900</v>
      </c>
      <c r="J18" s="170">
        <v>13676</v>
      </c>
      <c r="K18" s="170">
        <f t="shared" si="0"/>
        <v>4436069</v>
      </c>
      <c r="L18" s="170">
        <v>15546835</v>
      </c>
      <c r="M18" s="170">
        <v>338511</v>
      </c>
      <c r="N18" s="170">
        <v>76994</v>
      </c>
      <c r="O18" s="170">
        <v>6122262</v>
      </c>
      <c r="P18" s="170">
        <v>325909</v>
      </c>
      <c r="Q18" s="170">
        <v>273501</v>
      </c>
      <c r="R18" s="170">
        <f t="shared" si="1"/>
        <v>599410</v>
      </c>
      <c r="S18" s="170">
        <v>520431</v>
      </c>
      <c r="T18" s="170">
        <f t="shared" si="2"/>
        <v>27640512</v>
      </c>
      <c r="U18" s="194">
        <v>11</v>
      </c>
    </row>
    <row r="19" spans="1:21" x14ac:dyDescent="0.2">
      <c r="A19" s="214">
        <v>12</v>
      </c>
      <c r="B19" s="215" t="s">
        <v>209</v>
      </c>
      <c r="C19" s="170">
        <v>298616</v>
      </c>
      <c r="D19" s="170">
        <v>31088</v>
      </c>
      <c r="E19" s="170">
        <v>241573</v>
      </c>
      <c r="F19" s="170">
        <v>0</v>
      </c>
      <c r="G19" s="170">
        <v>696</v>
      </c>
      <c r="H19" s="170">
        <v>0</v>
      </c>
      <c r="I19" s="170">
        <v>6719</v>
      </c>
      <c r="J19" s="170">
        <v>5076</v>
      </c>
      <c r="K19" s="170">
        <f t="shared" si="0"/>
        <v>583768</v>
      </c>
      <c r="L19" s="170">
        <v>901126</v>
      </c>
      <c r="M19" s="170">
        <v>21355</v>
      </c>
      <c r="N19" s="170">
        <v>9032</v>
      </c>
      <c r="O19" s="170">
        <v>70969</v>
      </c>
      <c r="P19" s="170">
        <v>6041</v>
      </c>
      <c r="Q19" s="170">
        <v>12098</v>
      </c>
      <c r="R19" s="170">
        <f t="shared" si="1"/>
        <v>18139</v>
      </c>
      <c r="S19" s="170">
        <v>160402</v>
      </c>
      <c r="T19" s="170">
        <f t="shared" si="2"/>
        <v>1764791</v>
      </c>
      <c r="U19" s="194">
        <v>12</v>
      </c>
    </row>
    <row r="20" spans="1:21" x14ac:dyDescent="0.2">
      <c r="A20" s="214">
        <v>13</v>
      </c>
      <c r="B20" s="214" t="s">
        <v>210</v>
      </c>
      <c r="C20" s="170">
        <v>3317626</v>
      </c>
      <c r="D20" s="170">
        <v>41166</v>
      </c>
      <c r="E20" s="170">
        <v>418756</v>
      </c>
      <c r="F20" s="170">
        <v>0</v>
      </c>
      <c r="G20" s="170">
        <v>0</v>
      </c>
      <c r="H20" s="170">
        <v>0</v>
      </c>
      <c r="I20" s="170">
        <v>45096</v>
      </c>
      <c r="J20" s="170">
        <v>22719</v>
      </c>
      <c r="K20" s="170">
        <f t="shared" si="0"/>
        <v>3845363</v>
      </c>
      <c r="L20" s="170">
        <v>1251304</v>
      </c>
      <c r="M20" s="170">
        <v>94161</v>
      </c>
      <c r="N20" s="170">
        <v>23138</v>
      </c>
      <c r="O20" s="170">
        <v>212806</v>
      </c>
      <c r="P20" s="170">
        <v>22280</v>
      </c>
      <c r="Q20" s="170">
        <v>17348</v>
      </c>
      <c r="R20" s="170">
        <f t="shared" si="1"/>
        <v>39628</v>
      </c>
      <c r="S20" s="170">
        <v>35297</v>
      </c>
      <c r="T20" s="170">
        <f t="shared" si="2"/>
        <v>5501697</v>
      </c>
      <c r="U20" s="194">
        <v>13</v>
      </c>
    </row>
    <row r="21" spans="1:21" x14ac:dyDescent="0.2">
      <c r="A21" s="214">
        <v>14</v>
      </c>
      <c r="B21" s="214" t="s">
        <v>131</v>
      </c>
      <c r="C21" s="170">
        <v>1681463</v>
      </c>
      <c r="D21" s="170">
        <v>38482</v>
      </c>
      <c r="E21" s="170">
        <v>1379515</v>
      </c>
      <c r="F21" s="170">
        <v>0</v>
      </c>
      <c r="G21" s="170">
        <v>189244</v>
      </c>
      <c r="H21" s="170">
        <v>0</v>
      </c>
      <c r="I21" s="170">
        <v>55153</v>
      </c>
      <c r="J21" s="170">
        <v>38152</v>
      </c>
      <c r="K21" s="170">
        <f t="shared" si="0"/>
        <v>3382009</v>
      </c>
      <c r="L21" s="170">
        <v>7781206</v>
      </c>
      <c r="M21" s="170">
        <v>283950</v>
      </c>
      <c r="N21" s="170">
        <v>134158</v>
      </c>
      <c r="O21" s="170">
        <v>295860</v>
      </c>
      <c r="P21" s="170">
        <v>43542</v>
      </c>
      <c r="Q21" s="170">
        <v>170345</v>
      </c>
      <c r="R21" s="170">
        <f t="shared" si="1"/>
        <v>213887</v>
      </c>
      <c r="S21" s="170">
        <v>134163</v>
      </c>
      <c r="T21" s="170">
        <f t="shared" si="2"/>
        <v>12225233</v>
      </c>
      <c r="U21" s="194">
        <v>14</v>
      </c>
    </row>
    <row r="22" spans="1:21" x14ac:dyDescent="0.2">
      <c r="A22" s="214">
        <v>15</v>
      </c>
      <c r="B22" s="214" t="s">
        <v>211</v>
      </c>
      <c r="C22" s="170">
        <v>814956</v>
      </c>
      <c r="D22" s="170">
        <v>18600</v>
      </c>
      <c r="E22" s="170">
        <v>0</v>
      </c>
      <c r="F22" s="170">
        <v>0</v>
      </c>
      <c r="G22" s="170">
        <v>0</v>
      </c>
      <c r="H22" s="170">
        <v>0</v>
      </c>
      <c r="I22" s="170">
        <v>8923</v>
      </c>
      <c r="J22" s="170">
        <v>833</v>
      </c>
      <c r="K22" s="170">
        <f t="shared" si="0"/>
        <v>843312</v>
      </c>
      <c r="L22" s="170">
        <v>2254710</v>
      </c>
      <c r="M22" s="170">
        <v>307373</v>
      </c>
      <c r="N22" s="170">
        <v>32012</v>
      </c>
      <c r="O22" s="170">
        <v>0</v>
      </c>
      <c r="P22" s="170">
        <v>1100</v>
      </c>
      <c r="Q22" s="170">
        <v>25223</v>
      </c>
      <c r="R22" s="170">
        <f t="shared" si="1"/>
        <v>26323</v>
      </c>
      <c r="S22" s="170">
        <v>81217</v>
      </c>
      <c r="T22" s="170">
        <f t="shared" si="2"/>
        <v>3544947</v>
      </c>
      <c r="U22" s="194">
        <v>15</v>
      </c>
    </row>
    <row r="23" spans="1:21" x14ac:dyDescent="0.2">
      <c r="A23" s="214">
        <v>16</v>
      </c>
      <c r="B23" s="214" t="s">
        <v>212</v>
      </c>
      <c r="C23" s="170">
        <v>617232</v>
      </c>
      <c r="D23" s="170">
        <v>33517</v>
      </c>
      <c r="E23" s="170">
        <v>207691</v>
      </c>
      <c r="F23" s="170">
        <v>0</v>
      </c>
      <c r="G23" s="170">
        <v>0</v>
      </c>
      <c r="H23" s="170">
        <v>0</v>
      </c>
      <c r="I23" s="170">
        <v>3804</v>
      </c>
      <c r="J23" s="170">
        <v>2938</v>
      </c>
      <c r="K23" s="170">
        <f t="shared" si="0"/>
        <v>865182</v>
      </c>
      <c r="L23" s="170">
        <v>5757202</v>
      </c>
      <c r="M23" s="170">
        <v>110645</v>
      </c>
      <c r="N23" s="170">
        <v>57714</v>
      </c>
      <c r="O23" s="170">
        <v>928943</v>
      </c>
      <c r="P23" s="170">
        <v>26966</v>
      </c>
      <c r="Q23" s="170">
        <v>192689</v>
      </c>
      <c r="R23" s="170">
        <f t="shared" si="1"/>
        <v>219655</v>
      </c>
      <c r="S23" s="170">
        <v>370304</v>
      </c>
      <c r="T23" s="170">
        <f t="shared" si="2"/>
        <v>8309645</v>
      </c>
      <c r="U23" s="194">
        <v>16</v>
      </c>
    </row>
    <row r="24" spans="1:21" x14ac:dyDescent="0.2">
      <c r="A24" s="214">
        <v>17</v>
      </c>
      <c r="B24" s="214" t="s">
        <v>213</v>
      </c>
      <c r="C24" s="170">
        <v>1587016</v>
      </c>
      <c r="D24" s="170">
        <v>20641</v>
      </c>
      <c r="E24" s="170">
        <v>265883</v>
      </c>
      <c r="F24" s="170">
        <v>0</v>
      </c>
      <c r="G24" s="170">
        <v>0</v>
      </c>
      <c r="H24" s="170">
        <v>0</v>
      </c>
      <c r="I24" s="170">
        <v>0</v>
      </c>
      <c r="J24" s="170">
        <v>17818</v>
      </c>
      <c r="K24" s="170">
        <f t="shared" si="0"/>
        <v>1891358</v>
      </c>
      <c r="L24" s="170">
        <v>4468434</v>
      </c>
      <c r="M24" s="170">
        <v>29534</v>
      </c>
      <c r="N24" s="170">
        <v>160643</v>
      </c>
      <c r="O24" s="170">
        <v>1140731</v>
      </c>
      <c r="P24" s="170">
        <v>57371</v>
      </c>
      <c r="Q24" s="170">
        <v>11652</v>
      </c>
      <c r="R24" s="170">
        <f t="shared" si="1"/>
        <v>69023</v>
      </c>
      <c r="S24" s="170">
        <v>4120524</v>
      </c>
      <c r="T24" s="170">
        <f t="shared" si="2"/>
        <v>11880247</v>
      </c>
      <c r="U24" s="194">
        <v>17</v>
      </c>
    </row>
    <row r="25" spans="1:21" x14ac:dyDescent="0.2">
      <c r="A25" s="214">
        <v>18</v>
      </c>
      <c r="B25" s="214" t="s">
        <v>214</v>
      </c>
      <c r="C25" s="170">
        <v>10999443</v>
      </c>
      <c r="D25" s="170">
        <v>326971</v>
      </c>
      <c r="E25" s="170">
        <v>0</v>
      </c>
      <c r="F25" s="170">
        <v>0</v>
      </c>
      <c r="G25" s="170">
        <v>0</v>
      </c>
      <c r="H25" s="170">
        <v>0</v>
      </c>
      <c r="I25" s="170">
        <v>55863</v>
      </c>
      <c r="J25" s="170">
        <v>8210</v>
      </c>
      <c r="K25" s="170">
        <f t="shared" si="0"/>
        <v>11390487</v>
      </c>
      <c r="L25" s="170">
        <v>14191889</v>
      </c>
      <c r="M25" s="170">
        <v>544896</v>
      </c>
      <c r="N25" s="170">
        <v>423335</v>
      </c>
      <c r="O25" s="170">
        <v>4786351</v>
      </c>
      <c r="P25" s="170">
        <v>24677</v>
      </c>
      <c r="Q25" s="170">
        <v>993977</v>
      </c>
      <c r="R25" s="170">
        <f t="shared" si="1"/>
        <v>1018654</v>
      </c>
      <c r="S25" s="170">
        <v>234226</v>
      </c>
      <c r="T25" s="170">
        <f t="shared" si="2"/>
        <v>32589838</v>
      </c>
      <c r="U25" s="194">
        <v>18</v>
      </c>
    </row>
    <row r="26" spans="1:21" x14ac:dyDescent="0.2">
      <c r="A26" s="214">
        <v>19</v>
      </c>
      <c r="B26" s="214" t="s">
        <v>215</v>
      </c>
      <c r="C26" s="170">
        <v>12603494</v>
      </c>
      <c r="D26" s="170">
        <v>220569</v>
      </c>
      <c r="E26" s="170">
        <v>1943799</v>
      </c>
      <c r="F26" s="170">
        <v>0</v>
      </c>
      <c r="G26" s="170">
        <v>11180</v>
      </c>
      <c r="H26" s="170">
        <v>0</v>
      </c>
      <c r="I26" s="170">
        <v>87405</v>
      </c>
      <c r="J26" s="170">
        <v>49556</v>
      </c>
      <c r="K26" s="170">
        <f t="shared" si="0"/>
        <v>14916003</v>
      </c>
      <c r="L26" s="170">
        <v>19690254</v>
      </c>
      <c r="M26" s="170">
        <v>1280528</v>
      </c>
      <c r="N26" s="170">
        <v>378181</v>
      </c>
      <c r="O26" s="170">
        <v>5075406</v>
      </c>
      <c r="P26" s="170">
        <v>126307</v>
      </c>
      <c r="Q26" s="170">
        <v>2105083</v>
      </c>
      <c r="R26" s="170">
        <f t="shared" si="1"/>
        <v>2231390</v>
      </c>
      <c r="S26" s="170">
        <v>540348</v>
      </c>
      <c r="T26" s="170">
        <f t="shared" si="2"/>
        <v>44112110</v>
      </c>
      <c r="U26" s="194">
        <v>19</v>
      </c>
    </row>
    <row r="27" spans="1:21" x14ac:dyDescent="0.2">
      <c r="A27" s="214">
        <v>20</v>
      </c>
      <c r="B27" s="214" t="s">
        <v>216</v>
      </c>
      <c r="C27" s="170">
        <v>1242855</v>
      </c>
      <c r="D27" s="170">
        <v>57274</v>
      </c>
      <c r="E27" s="170">
        <v>131467</v>
      </c>
      <c r="F27" s="170">
        <v>624</v>
      </c>
      <c r="G27" s="170">
        <v>52565</v>
      </c>
      <c r="H27" s="170">
        <v>0</v>
      </c>
      <c r="I27" s="170">
        <v>9268</v>
      </c>
      <c r="J27" s="170">
        <v>10863</v>
      </c>
      <c r="K27" s="170">
        <f t="shared" si="0"/>
        <v>1504916</v>
      </c>
      <c r="L27" s="170">
        <v>1983860</v>
      </c>
      <c r="M27" s="170">
        <v>12054</v>
      </c>
      <c r="N27" s="170">
        <v>15892</v>
      </c>
      <c r="O27" s="170">
        <v>323797</v>
      </c>
      <c r="P27" s="170">
        <v>5368</v>
      </c>
      <c r="Q27" s="170">
        <v>18245</v>
      </c>
      <c r="R27" s="170">
        <f t="shared" si="1"/>
        <v>23613</v>
      </c>
      <c r="S27" s="170">
        <v>31882</v>
      </c>
      <c r="T27" s="170">
        <f t="shared" si="2"/>
        <v>3896014</v>
      </c>
      <c r="U27" s="194">
        <v>20</v>
      </c>
    </row>
    <row r="28" spans="1:21" x14ac:dyDescent="0.2">
      <c r="A28" s="214">
        <v>21</v>
      </c>
      <c r="B28" s="214" t="s">
        <v>217</v>
      </c>
      <c r="C28" s="170">
        <v>460867</v>
      </c>
      <c r="D28" s="170">
        <v>23436</v>
      </c>
      <c r="E28" s="170">
        <v>96937</v>
      </c>
      <c r="F28" s="170">
        <v>207</v>
      </c>
      <c r="G28" s="170">
        <v>36000</v>
      </c>
      <c r="H28" s="170">
        <v>0</v>
      </c>
      <c r="I28" s="170">
        <v>14545</v>
      </c>
      <c r="J28" s="170">
        <v>8200</v>
      </c>
      <c r="K28" s="170">
        <f t="shared" si="0"/>
        <v>640192</v>
      </c>
      <c r="L28" s="170">
        <v>2605297</v>
      </c>
      <c r="M28" s="170">
        <v>655</v>
      </c>
      <c r="N28" s="170">
        <v>19589</v>
      </c>
      <c r="O28" s="170">
        <v>1351094</v>
      </c>
      <c r="P28" s="170">
        <v>1015</v>
      </c>
      <c r="Q28" s="170">
        <v>12505</v>
      </c>
      <c r="R28" s="170">
        <f t="shared" si="1"/>
        <v>13520</v>
      </c>
      <c r="S28" s="170">
        <v>44692</v>
      </c>
      <c r="T28" s="170">
        <f t="shared" si="2"/>
        <v>4675039</v>
      </c>
      <c r="U28" s="194">
        <v>21</v>
      </c>
    </row>
    <row r="29" spans="1:21" x14ac:dyDescent="0.2">
      <c r="A29" s="214">
        <v>22</v>
      </c>
      <c r="B29" s="215" t="s">
        <v>171</v>
      </c>
      <c r="C29" s="170">
        <v>642877</v>
      </c>
      <c r="D29" s="170">
        <v>31867</v>
      </c>
      <c r="E29" s="170">
        <v>161300</v>
      </c>
      <c r="F29" s="170">
        <v>0</v>
      </c>
      <c r="G29" s="170">
        <v>0</v>
      </c>
      <c r="H29" s="170">
        <v>0</v>
      </c>
      <c r="I29" s="170">
        <v>0</v>
      </c>
      <c r="J29" s="170">
        <v>0</v>
      </c>
      <c r="K29" s="170">
        <f t="shared" si="0"/>
        <v>836044</v>
      </c>
      <c r="L29" s="170">
        <v>2110096</v>
      </c>
      <c r="M29" s="170">
        <v>1775</v>
      </c>
      <c r="N29" s="170">
        <v>84083</v>
      </c>
      <c r="O29" s="170">
        <v>172940</v>
      </c>
      <c r="P29" s="170">
        <v>4554</v>
      </c>
      <c r="Q29" s="170">
        <v>7050</v>
      </c>
      <c r="R29" s="170">
        <f t="shared" si="1"/>
        <v>11604</v>
      </c>
      <c r="S29" s="170">
        <v>46804</v>
      </c>
      <c r="T29" s="170">
        <f t="shared" si="2"/>
        <v>3263346</v>
      </c>
      <c r="U29" s="194">
        <v>22</v>
      </c>
    </row>
    <row r="30" spans="1:21" x14ac:dyDescent="0.2">
      <c r="A30" s="214">
        <v>23</v>
      </c>
      <c r="B30" s="214" t="s">
        <v>179</v>
      </c>
      <c r="C30" s="170">
        <v>1505611</v>
      </c>
      <c r="D30" s="170">
        <v>35598</v>
      </c>
      <c r="E30" s="170">
        <v>177197</v>
      </c>
      <c r="F30" s="170">
        <v>0</v>
      </c>
      <c r="G30" s="170">
        <v>660817</v>
      </c>
      <c r="H30" s="170">
        <v>0</v>
      </c>
      <c r="I30" s="170">
        <v>17485</v>
      </c>
      <c r="J30" s="170">
        <v>17052</v>
      </c>
      <c r="K30" s="170">
        <f t="shared" si="0"/>
        <v>2413760</v>
      </c>
      <c r="L30" s="170">
        <v>2657200</v>
      </c>
      <c r="M30" s="170">
        <v>22237</v>
      </c>
      <c r="N30" s="170">
        <v>50449</v>
      </c>
      <c r="O30" s="170">
        <v>230745</v>
      </c>
      <c r="P30" s="170">
        <v>35711</v>
      </c>
      <c r="Q30" s="170">
        <v>44817</v>
      </c>
      <c r="R30" s="170">
        <f t="shared" si="1"/>
        <v>80528</v>
      </c>
      <c r="S30" s="170">
        <v>42954</v>
      </c>
      <c r="T30" s="170">
        <f t="shared" si="2"/>
        <v>5497873</v>
      </c>
      <c r="U30" s="194">
        <v>23</v>
      </c>
    </row>
    <row r="31" spans="1:21" x14ac:dyDescent="0.2">
      <c r="A31" s="214">
        <v>24</v>
      </c>
      <c r="B31" s="216" t="s">
        <v>218</v>
      </c>
      <c r="C31" s="170">
        <v>3174654</v>
      </c>
      <c r="D31" s="170">
        <v>47759</v>
      </c>
      <c r="E31" s="170">
        <v>456276</v>
      </c>
      <c r="F31" s="170">
        <v>0</v>
      </c>
      <c r="G31" s="170">
        <v>0</v>
      </c>
      <c r="H31" s="170">
        <v>0</v>
      </c>
      <c r="I31" s="170">
        <v>18570</v>
      </c>
      <c r="J31" s="170">
        <v>18569</v>
      </c>
      <c r="K31" s="170">
        <f t="shared" si="0"/>
        <v>3715828</v>
      </c>
      <c r="L31" s="170">
        <v>4762951</v>
      </c>
      <c r="M31" s="170">
        <v>157629</v>
      </c>
      <c r="N31" s="170">
        <v>61696</v>
      </c>
      <c r="O31" s="170">
        <v>0</v>
      </c>
      <c r="P31" s="170">
        <v>12924</v>
      </c>
      <c r="Q31" s="170">
        <v>36540</v>
      </c>
      <c r="R31" s="170">
        <f t="shared" si="1"/>
        <v>49464</v>
      </c>
      <c r="S31" s="170">
        <v>316960</v>
      </c>
      <c r="T31" s="170">
        <f t="shared" si="2"/>
        <v>9064528</v>
      </c>
      <c r="U31" s="194">
        <v>24</v>
      </c>
    </row>
    <row r="32" spans="1:21" x14ac:dyDescent="0.2">
      <c r="A32" s="214">
        <v>25</v>
      </c>
      <c r="B32" s="214" t="s">
        <v>219</v>
      </c>
      <c r="C32" s="170">
        <v>435521</v>
      </c>
      <c r="D32" s="170">
        <v>20308</v>
      </c>
      <c r="E32" s="170">
        <v>0</v>
      </c>
      <c r="F32" s="170">
        <v>14830</v>
      </c>
      <c r="G32" s="170">
        <v>0</v>
      </c>
      <c r="H32" s="170">
        <v>0</v>
      </c>
      <c r="I32" s="170">
        <v>6829</v>
      </c>
      <c r="J32" s="170">
        <v>6829</v>
      </c>
      <c r="K32" s="170">
        <f t="shared" si="0"/>
        <v>484317</v>
      </c>
      <c r="L32" s="170">
        <v>1961647</v>
      </c>
      <c r="M32" s="170">
        <v>1290</v>
      </c>
      <c r="N32" s="170">
        <v>93918</v>
      </c>
      <c r="O32" s="170">
        <v>965461</v>
      </c>
      <c r="P32" s="170">
        <v>4165</v>
      </c>
      <c r="Q32" s="170">
        <v>3820</v>
      </c>
      <c r="R32" s="170">
        <f t="shared" si="1"/>
        <v>7985</v>
      </c>
      <c r="S32" s="170">
        <v>101516</v>
      </c>
      <c r="T32" s="170">
        <f t="shared" si="2"/>
        <v>3616134</v>
      </c>
      <c r="U32" s="194">
        <v>25</v>
      </c>
    </row>
    <row r="33" spans="1:21" x14ac:dyDescent="0.2">
      <c r="A33" s="214">
        <v>26</v>
      </c>
      <c r="B33" s="214" t="s">
        <v>220</v>
      </c>
      <c r="C33" s="170">
        <v>577154</v>
      </c>
      <c r="D33" s="170">
        <v>28333</v>
      </c>
      <c r="E33" s="170">
        <v>270481</v>
      </c>
      <c r="F33" s="170">
        <v>0</v>
      </c>
      <c r="G33" s="170">
        <v>127927</v>
      </c>
      <c r="H33" s="170">
        <v>0</v>
      </c>
      <c r="I33" s="170">
        <v>6599</v>
      </c>
      <c r="J33" s="170">
        <v>3996</v>
      </c>
      <c r="K33" s="170">
        <f t="shared" si="0"/>
        <v>1014490</v>
      </c>
      <c r="L33" s="170">
        <v>3151194</v>
      </c>
      <c r="M33" s="170">
        <v>20158</v>
      </c>
      <c r="N33" s="170">
        <v>48858</v>
      </c>
      <c r="O33" s="170">
        <v>1108972</v>
      </c>
      <c r="P33" s="170">
        <v>41321</v>
      </c>
      <c r="Q33" s="170">
        <v>9924</v>
      </c>
      <c r="R33" s="170">
        <f t="shared" si="1"/>
        <v>51245</v>
      </c>
      <c r="S33" s="170">
        <v>62108</v>
      </c>
      <c r="T33" s="170">
        <f t="shared" si="2"/>
        <v>5457025</v>
      </c>
      <c r="U33" s="194">
        <v>26</v>
      </c>
    </row>
    <row r="34" spans="1:21" x14ac:dyDescent="0.2">
      <c r="A34" s="214">
        <v>27</v>
      </c>
      <c r="B34" s="214" t="s">
        <v>221</v>
      </c>
      <c r="C34" s="170">
        <v>1743553</v>
      </c>
      <c r="D34" s="170">
        <v>31029</v>
      </c>
      <c r="E34" s="170">
        <v>518683</v>
      </c>
      <c r="F34" s="170">
        <v>0</v>
      </c>
      <c r="G34" s="170">
        <v>135806</v>
      </c>
      <c r="H34" s="170">
        <v>0</v>
      </c>
      <c r="I34" s="170">
        <v>29638</v>
      </c>
      <c r="J34" s="170">
        <v>13261</v>
      </c>
      <c r="K34" s="170">
        <f t="shared" si="0"/>
        <v>2471970</v>
      </c>
      <c r="L34" s="170">
        <v>3375185</v>
      </c>
      <c r="M34" s="170">
        <v>34890</v>
      </c>
      <c r="N34" s="170">
        <v>62942</v>
      </c>
      <c r="O34" s="170">
        <v>0</v>
      </c>
      <c r="P34" s="170">
        <v>18692</v>
      </c>
      <c r="Q34" s="170">
        <v>215948</v>
      </c>
      <c r="R34" s="170">
        <f t="shared" si="1"/>
        <v>234640</v>
      </c>
      <c r="S34" s="170">
        <v>1022968</v>
      </c>
      <c r="T34" s="170">
        <f t="shared" si="2"/>
        <v>7202595</v>
      </c>
      <c r="U34" s="194">
        <v>27</v>
      </c>
    </row>
    <row r="35" spans="1:21" x14ac:dyDescent="0.2">
      <c r="A35" s="214">
        <v>28</v>
      </c>
      <c r="B35" s="214" t="s">
        <v>222</v>
      </c>
      <c r="C35" s="170">
        <v>1033055</v>
      </c>
      <c r="D35" s="170">
        <v>69695</v>
      </c>
      <c r="E35" s="170">
        <v>613988</v>
      </c>
      <c r="F35" s="170">
        <v>1371</v>
      </c>
      <c r="G35" s="170">
        <v>6058</v>
      </c>
      <c r="H35" s="170">
        <v>0</v>
      </c>
      <c r="I35" s="170">
        <v>26203</v>
      </c>
      <c r="J35" s="170">
        <v>30481</v>
      </c>
      <c r="K35" s="170">
        <f t="shared" si="0"/>
        <v>1780851</v>
      </c>
      <c r="L35" s="170">
        <v>3909784</v>
      </c>
      <c r="M35" s="170">
        <v>4595</v>
      </c>
      <c r="N35" s="170">
        <v>44258</v>
      </c>
      <c r="O35" s="170">
        <v>34113</v>
      </c>
      <c r="P35" s="170">
        <v>23447</v>
      </c>
      <c r="Q35" s="170">
        <v>65538</v>
      </c>
      <c r="R35" s="170">
        <f t="shared" si="1"/>
        <v>88985</v>
      </c>
      <c r="S35" s="170">
        <v>422586</v>
      </c>
      <c r="T35" s="170">
        <f t="shared" si="2"/>
        <v>6285172</v>
      </c>
      <c r="U35" s="194">
        <v>28</v>
      </c>
    </row>
    <row r="36" spans="1:21" x14ac:dyDescent="0.2">
      <c r="A36" s="214">
        <v>29</v>
      </c>
      <c r="B36" s="214" t="s">
        <v>223</v>
      </c>
      <c r="C36" s="170">
        <v>1456984</v>
      </c>
      <c r="D36" s="170">
        <v>64447</v>
      </c>
      <c r="E36" s="170">
        <v>323526</v>
      </c>
      <c r="F36" s="170">
        <v>2395</v>
      </c>
      <c r="G36" s="170">
        <v>291685</v>
      </c>
      <c r="H36" s="170">
        <v>0</v>
      </c>
      <c r="I36" s="170">
        <v>14597</v>
      </c>
      <c r="J36" s="170">
        <v>11820</v>
      </c>
      <c r="K36" s="170">
        <f t="shared" si="0"/>
        <v>2165454</v>
      </c>
      <c r="L36" s="170">
        <v>4218994</v>
      </c>
      <c r="M36" s="170">
        <v>106401</v>
      </c>
      <c r="N36" s="170">
        <v>101014</v>
      </c>
      <c r="O36" s="170">
        <v>736436</v>
      </c>
      <c r="P36" s="170">
        <v>96667</v>
      </c>
      <c r="Q36" s="170">
        <v>48296</v>
      </c>
      <c r="R36" s="170">
        <f t="shared" si="1"/>
        <v>144963</v>
      </c>
      <c r="S36" s="170">
        <v>101214</v>
      </c>
      <c r="T36" s="170">
        <f t="shared" si="2"/>
        <v>7574476</v>
      </c>
      <c r="U36" s="194">
        <v>29</v>
      </c>
    </row>
    <row r="37" spans="1:21" x14ac:dyDescent="0.2">
      <c r="A37" s="214">
        <v>30</v>
      </c>
      <c r="B37" s="214" t="s">
        <v>224</v>
      </c>
      <c r="C37" s="170">
        <v>961051</v>
      </c>
      <c r="D37" s="170">
        <v>34131</v>
      </c>
      <c r="E37" s="170">
        <v>340986</v>
      </c>
      <c r="F37" s="170">
        <v>72</v>
      </c>
      <c r="G37" s="170">
        <v>344719</v>
      </c>
      <c r="H37" s="170">
        <v>0</v>
      </c>
      <c r="I37" s="170">
        <v>34359</v>
      </c>
      <c r="J37" s="170">
        <v>4073</v>
      </c>
      <c r="K37" s="170">
        <f t="shared" si="0"/>
        <v>1719391</v>
      </c>
      <c r="L37" s="170">
        <v>1891292</v>
      </c>
      <c r="M37" s="170">
        <v>18469</v>
      </c>
      <c r="N37" s="170">
        <v>22520</v>
      </c>
      <c r="O37" s="170">
        <v>355172</v>
      </c>
      <c r="P37" s="170">
        <v>22215</v>
      </c>
      <c r="Q37" s="170">
        <v>58425</v>
      </c>
      <c r="R37" s="170">
        <f t="shared" si="1"/>
        <v>80640</v>
      </c>
      <c r="S37" s="170">
        <v>55647</v>
      </c>
      <c r="T37" s="170">
        <f t="shared" si="2"/>
        <v>4143131</v>
      </c>
      <c r="U37" s="194">
        <v>30</v>
      </c>
    </row>
    <row r="38" spans="1:21" x14ac:dyDescent="0.2">
      <c r="A38" s="214">
        <v>31</v>
      </c>
      <c r="B38" s="214" t="s">
        <v>192</v>
      </c>
      <c r="C38" s="170">
        <v>663868</v>
      </c>
      <c r="D38" s="170">
        <v>47241</v>
      </c>
      <c r="E38" s="170">
        <v>132428</v>
      </c>
      <c r="F38" s="170">
        <v>0</v>
      </c>
      <c r="G38" s="170">
        <v>0</v>
      </c>
      <c r="H38" s="170">
        <v>0</v>
      </c>
      <c r="I38" s="170">
        <v>49931</v>
      </c>
      <c r="J38" s="170">
        <v>3187</v>
      </c>
      <c r="K38" s="170">
        <f t="shared" ref="K38:K45" si="3">SUM(C38:J38)</f>
        <v>896655</v>
      </c>
      <c r="L38" s="170">
        <v>1533308</v>
      </c>
      <c r="M38" s="170">
        <v>1583</v>
      </c>
      <c r="N38" s="170">
        <v>53554</v>
      </c>
      <c r="O38" s="170">
        <v>771490</v>
      </c>
      <c r="P38" s="170">
        <v>12558</v>
      </c>
      <c r="Q38" s="170">
        <v>0</v>
      </c>
      <c r="R38" s="170">
        <f t="shared" si="1"/>
        <v>12558</v>
      </c>
      <c r="S38" s="170">
        <v>119431</v>
      </c>
      <c r="T38" s="170">
        <f t="shared" si="2"/>
        <v>3388579</v>
      </c>
      <c r="U38" s="194">
        <v>31</v>
      </c>
    </row>
    <row r="39" spans="1:21" x14ac:dyDescent="0.2">
      <c r="A39" s="214">
        <v>32</v>
      </c>
      <c r="B39" s="214" t="s">
        <v>225</v>
      </c>
      <c r="C39" s="170">
        <v>10454032</v>
      </c>
      <c r="D39" s="170">
        <v>94246</v>
      </c>
      <c r="E39" s="170">
        <v>0</v>
      </c>
      <c r="F39" s="170">
        <v>0</v>
      </c>
      <c r="G39" s="170">
        <v>0</v>
      </c>
      <c r="H39" s="170">
        <v>0</v>
      </c>
      <c r="I39" s="170">
        <v>35022</v>
      </c>
      <c r="J39" s="170">
        <v>39603</v>
      </c>
      <c r="K39" s="170">
        <f t="shared" si="3"/>
        <v>10622903</v>
      </c>
      <c r="L39" s="170">
        <v>11048095</v>
      </c>
      <c r="M39" s="170">
        <v>249733</v>
      </c>
      <c r="N39" s="170">
        <v>368135</v>
      </c>
      <c r="O39" s="170">
        <v>575312</v>
      </c>
      <c r="P39" s="170">
        <v>75417</v>
      </c>
      <c r="Q39" s="170">
        <v>57275</v>
      </c>
      <c r="R39" s="170">
        <f t="shared" si="1"/>
        <v>132692</v>
      </c>
      <c r="S39" s="170">
        <v>638790</v>
      </c>
      <c r="T39" s="170">
        <f t="shared" si="2"/>
        <v>23635660</v>
      </c>
      <c r="U39" s="194">
        <v>32</v>
      </c>
    </row>
    <row r="40" spans="1:21" x14ac:dyDescent="0.2">
      <c r="A40" s="214">
        <v>33</v>
      </c>
      <c r="B40" s="214" t="s">
        <v>226</v>
      </c>
      <c r="C40" s="170">
        <v>331744</v>
      </c>
      <c r="D40" s="170">
        <v>12071</v>
      </c>
      <c r="E40" s="170">
        <v>253337</v>
      </c>
      <c r="F40" s="170">
        <v>0</v>
      </c>
      <c r="G40" s="170">
        <v>68828</v>
      </c>
      <c r="H40" s="170">
        <v>0</v>
      </c>
      <c r="I40" s="170">
        <v>12821</v>
      </c>
      <c r="J40" s="170">
        <v>8607</v>
      </c>
      <c r="K40" s="170">
        <f t="shared" si="3"/>
        <v>687408</v>
      </c>
      <c r="L40" s="170">
        <v>3888058</v>
      </c>
      <c r="M40" s="170">
        <v>8712</v>
      </c>
      <c r="N40" s="170">
        <v>75085</v>
      </c>
      <c r="O40" s="170">
        <v>669808</v>
      </c>
      <c r="P40" s="170">
        <v>25070</v>
      </c>
      <c r="Q40" s="170">
        <v>117288</v>
      </c>
      <c r="R40" s="170">
        <f t="shared" si="1"/>
        <v>142358</v>
      </c>
      <c r="S40" s="170">
        <v>603311</v>
      </c>
      <c r="T40" s="170">
        <f t="shared" si="2"/>
        <v>6074740</v>
      </c>
      <c r="U40" s="194">
        <v>33</v>
      </c>
    </row>
    <row r="41" spans="1:21" x14ac:dyDescent="0.2">
      <c r="A41" s="214">
        <v>34</v>
      </c>
      <c r="B41" s="214" t="s">
        <v>227</v>
      </c>
      <c r="C41" s="170">
        <v>800510</v>
      </c>
      <c r="D41" s="170">
        <v>13393</v>
      </c>
      <c r="E41" s="170">
        <v>429114</v>
      </c>
      <c r="F41" s="170">
        <v>0</v>
      </c>
      <c r="G41" s="170">
        <v>8054</v>
      </c>
      <c r="H41" s="170">
        <v>0</v>
      </c>
      <c r="I41" s="170">
        <v>8734</v>
      </c>
      <c r="J41" s="170">
        <v>3962</v>
      </c>
      <c r="K41" s="170">
        <f t="shared" si="3"/>
        <v>1263767</v>
      </c>
      <c r="L41" s="170">
        <v>6931463</v>
      </c>
      <c r="M41" s="170">
        <v>166562</v>
      </c>
      <c r="N41" s="170">
        <v>125169</v>
      </c>
      <c r="O41" s="170">
        <v>1187054</v>
      </c>
      <c r="P41" s="170">
        <v>89890</v>
      </c>
      <c r="Q41" s="170">
        <v>6625</v>
      </c>
      <c r="R41" s="170">
        <f t="shared" si="1"/>
        <v>96515</v>
      </c>
      <c r="S41" s="170">
        <v>346308</v>
      </c>
      <c r="T41" s="170">
        <f t="shared" si="2"/>
        <v>10116838</v>
      </c>
      <c r="U41" s="194">
        <v>34</v>
      </c>
    </row>
    <row r="42" spans="1:21" x14ac:dyDescent="0.2">
      <c r="A42" s="214">
        <v>35</v>
      </c>
      <c r="B42" s="214" t="s">
        <v>228</v>
      </c>
      <c r="C42" s="170">
        <v>2192190</v>
      </c>
      <c r="D42" s="170">
        <v>113693</v>
      </c>
      <c r="E42" s="170">
        <v>504901</v>
      </c>
      <c r="F42" s="170">
        <v>0</v>
      </c>
      <c r="G42" s="170">
        <v>2821879</v>
      </c>
      <c r="H42" s="170">
        <v>0</v>
      </c>
      <c r="I42" s="170">
        <v>22869</v>
      </c>
      <c r="J42" s="170">
        <v>19439</v>
      </c>
      <c r="K42" s="170">
        <f t="shared" si="3"/>
        <v>5674971</v>
      </c>
      <c r="L42" s="170">
        <v>1036154</v>
      </c>
      <c r="M42" s="170">
        <v>50166</v>
      </c>
      <c r="N42" s="170">
        <v>31865</v>
      </c>
      <c r="O42" s="170">
        <v>361429</v>
      </c>
      <c r="P42" s="170">
        <v>53811</v>
      </c>
      <c r="Q42" s="170">
        <v>170654</v>
      </c>
      <c r="R42" s="170">
        <f t="shared" si="1"/>
        <v>224465</v>
      </c>
      <c r="S42" s="170">
        <v>437294</v>
      </c>
      <c r="T42" s="170">
        <f t="shared" si="2"/>
        <v>7816344</v>
      </c>
      <c r="U42" s="194">
        <v>35</v>
      </c>
    </row>
    <row r="43" spans="1:21" x14ac:dyDescent="0.2">
      <c r="A43" s="214">
        <v>36</v>
      </c>
      <c r="B43" s="214" t="s">
        <v>196</v>
      </c>
      <c r="C43" s="170">
        <v>607093</v>
      </c>
      <c r="D43" s="170">
        <v>18835</v>
      </c>
      <c r="E43" s="170">
        <v>129811</v>
      </c>
      <c r="F43" s="170">
        <v>11385</v>
      </c>
      <c r="G43" s="170">
        <v>0</v>
      </c>
      <c r="H43" s="170">
        <v>0</v>
      </c>
      <c r="I43" s="170">
        <v>19787</v>
      </c>
      <c r="J43" s="170">
        <v>4429</v>
      </c>
      <c r="K43" s="170">
        <f>SUM(C43:J43)</f>
        <v>791340</v>
      </c>
      <c r="L43" s="170">
        <v>2196980</v>
      </c>
      <c r="M43" s="170">
        <v>1025</v>
      </c>
      <c r="N43" s="170">
        <v>14371</v>
      </c>
      <c r="O43" s="170">
        <v>330365</v>
      </c>
      <c r="P43" s="170">
        <v>35530</v>
      </c>
      <c r="Q43" s="170">
        <v>4400</v>
      </c>
      <c r="R43" s="170">
        <f>(P43+Q43)</f>
        <v>39930</v>
      </c>
      <c r="S43" s="170">
        <v>63187</v>
      </c>
      <c r="T43" s="170">
        <f>(K43+L43+M43+N43+O43+R43+S43)</f>
        <v>3437198</v>
      </c>
      <c r="U43" s="194">
        <v>36</v>
      </c>
    </row>
    <row r="44" spans="1:21" x14ac:dyDescent="0.2">
      <c r="A44" s="214">
        <v>37</v>
      </c>
      <c r="B44" s="214" t="s">
        <v>229</v>
      </c>
      <c r="C44" s="170">
        <v>840813</v>
      </c>
      <c r="D44" s="170">
        <v>25165</v>
      </c>
      <c r="E44" s="170">
        <v>256829</v>
      </c>
      <c r="F44" s="170">
        <v>0</v>
      </c>
      <c r="G44" s="170">
        <v>1237</v>
      </c>
      <c r="H44" s="170">
        <v>0</v>
      </c>
      <c r="I44" s="170">
        <v>53395</v>
      </c>
      <c r="J44" s="170">
        <v>18637</v>
      </c>
      <c r="K44" s="170">
        <f>SUM(C44:J44)</f>
        <v>1196076</v>
      </c>
      <c r="L44" s="170">
        <v>2775321</v>
      </c>
      <c r="M44" s="170">
        <v>14930</v>
      </c>
      <c r="N44" s="170">
        <v>38080</v>
      </c>
      <c r="O44" s="170">
        <v>273748</v>
      </c>
      <c r="P44" s="170">
        <v>18349</v>
      </c>
      <c r="Q44" s="170">
        <v>3532</v>
      </c>
      <c r="R44" s="170">
        <f>(P44+Q44)</f>
        <v>21881</v>
      </c>
      <c r="S44" s="170">
        <v>18543</v>
      </c>
      <c r="T44" s="170">
        <f>(K44+L44+M44+N44+O44+R44+S44)</f>
        <v>4338579</v>
      </c>
      <c r="U44" s="194">
        <v>37</v>
      </c>
    </row>
    <row r="45" spans="1:21" x14ac:dyDescent="0.2">
      <c r="A45" s="217">
        <v>38</v>
      </c>
      <c r="B45" s="215" t="s">
        <v>230</v>
      </c>
      <c r="C45" s="171">
        <v>1242369</v>
      </c>
      <c r="D45" s="171">
        <v>60743</v>
      </c>
      <c r="E45" s="171">
        <v>174333</v>
      </c>
      <c r="F45" s="171">
        <v>3258</v>
      </c>
      <c r="G45" s="171">
        <v>96850</v>
      </c>
      <c r="H45" s="171">
        <v>0</v>
      </c>
      <c r="I45" s="171">
        <v>13905</v>
      </c>
      <c r="J45" s="171">
        <v>7360</v>
      </c>
      <c r="K45" s="171">
        <f t="shared" si="3"/>
        <v>1598818</v>
      </c>
      <c r="L45" s="171">
        <v>7240639</v>
      </c>
      <c r="M45" s="171">
        <v>168601</v>
      </c>
      <c r="N45" s="171">
        <v>107393</v>
      </c>
      <c r="O45" s="171">
        <v>1001525</v>
      </c>
      <c r="P45" s="171">
        <v>338012</v>
      </c>
      <c r="Q45" s="171">
        <v>93978</v>
      </c>
      <c r="R45" s="171">
        <f t="shared" si="1"/>
        <v>431990</v>
      </c>
      <c r="S45" s="171">
        <v>730712</v>
      </c>
      <c r="T45" s="171">
        <f t="shared" si="2"/>
        <v>11279678</v>
      </c>
      <c r="U45" s="204">
        <v>38</v>
      </c>
    </row>
    <row r="46" spans="1:21" x14ac:dyDescent="0.2">
      <c r="A46" s="204">
        <f>A45</f>
        <v>38</v>
      </c>
      <c r="B46" s="195" t="s">
        <v>107</v>
      </c>
      <c r="C46" s="173">
        <f t="shared" ref="C46:J46" si="4">SUM(C8:C45)</f>
        <v>80360089</v>
      </c>
      <c r="D46" s="173">
        <f t="shared" si="4"/>
        <v>2076339</v>
      </c>
      <c r="E46" s="173">
        <f t="shared" si="4"/>
        <v>12034490</v>
      </c>
      <c r="F46" s="173">
        <f t="shared" si="4"/>
        <v>54592</v>
      </c>
      <c r="G46" s="173">
        <f t="shared" si="4"/>
        <v>5394963</v>
      </c>
      <c r="H46" s="173">
        <f t="shared" si="4"/>
        <v>0</v>
      </c>
      <c r="I46" s="173">
        <f t="shared" si="4"/>
        <v>802135</v>
      </c>
      <c r="J46" s="173">
        <f t="shared" si="4"/>
        <v>480286</v>
      </c>
      <c r="K46" s="173">
        <f>SUM(C46:J46)</f>
        <v>101202894</v>
      </c>
      <c r="L46" s="173">
        <f t="shared" ref="L46:T46" si="5">SUM(L8:L45)</f>
        <v>175923706</v>
      </c>
      <c r="M46" s="173">
        <f t="shared" si="5"/>
        <v>4581697</v>
      </c>
      <c r="N46" s="173">
        <f t="shared" si="5"/>
        <v>3248359</v>
      </c>
      <c r="O46" s="173">
        <f t="shared" si="5"/>
        <v>39086652</v>
      </c>
      <c r="P46" s="173">
        <f t="shared" si="5"/>
        <v>1818241</v>
      </c>
      <c r="Q46" s="173">
        <f t="shared" si="5"/>
        <v>5619161</v>
      </c>
      <c r="R46" s="173">
        <f t="shared" si="5"/>
        <v>7437402</v>
      </c>
      <c r="S46" s="173">
        <f t="shared" si="5"/>
        <v>13135005</v>
      </c>
      <c r="T46" s="173">
        <f t="shared" si="5"/>
        <v>344615715</v>
      </c>
      <c r="U46" s="204">
        <f>U45</f>
        <v>38</v>
      </c>
    </row>
    <row r="47" spans="1:21" ht="15" x14ac:dyDescent="0.25">
      <c r="A47" s="207"/>
      <c r="B47" s="193"/>
      <c r="C47" s="236"/>
      <c r="D47" s="236"/>
      <c r="E47" s="236"/>
      <c r="F47" s="236"/>
      <c r="G47" s="236"/>
      <c r="H47" s="236"/>
      <c r="I47" s="236"/>
      <c r="J47" s="236"/>
      <c r="K47" s="236"/>
      <c r="L47" s="236"/>
      <c r="M47" s="236"/>
      <c r="N47" s="236"/>
      <c r="O47" s="236"/>
      <c r="P47" s="236"/>
      <c r="Q47" s="236"/>
      <c r="R47" s="236"/>
      <c r="S47" s="236"/>
      <c r="T47" s="236"/>
      <c r="U47" s="236"/>
    </row>
  </sheetData>
  <mergeCells count="1">
    <mergeCell ref="C6:K6"/>
  </mergeCells>
  <printOptions gridLines="1"/>
  <pageMargins left="0.5" right="0.25" top="0.5" bottom="0.5" header="0.5" footer="0.5"/>
  <pageSetup paperSize="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N125"/>
  <sheetViews>
    <sheetView zoomScaleNormal="100" workbookViewId="0"/>
  </sheetViews>
  <sheetFormatPr defaultColWidth="14.83203125" defaultRowHeight="9.75" customHeight="1" x14ac:dyDescent="0.2"/>
  <cols>
    <col min="1" max="1" width="5.83203125" style="187" customWidth="1"/>
    <col min="2" max="2" width="22.83203125" style="187" customWidth="1"/>
    <col min="3" max="3" width="15.5" style="187" customWidth="1"/>
    <col min="4" max="5" width="16.83203125" style="187" customWidth="1"/>
    <col min="6" max="7" width="16" style="187" customWidth="1"/>
    <col min="8" max="8" width="2.6640625" style="187" customWidth="1"/>
    <col min="9" max="9" width="13.5" style="187" customWidth="1"/>
    <col min="10" max="12" width="16.83203125" style="187" customWidth="1"/>
    <col min="13" max="13" width="15.83203125" style="187" customWidth="1"/>
    <col min="14" max="14" width="14.5" style="187" customWidth="1"/>
    <col min="15" max="16384" width="14.83203125" style="187"/>
  </cols>
  <sheetData>
    <row r="1" spans="1:14" ht="12" x14ac:dyDescent="0.2">
      <c r="A1" s="209" t="s">
        <v>46</v>
      </c>
      <c r="B1" s="185"/>
      <c r="C1" s="185"/>
      <c r="D1" s="185"/>
      <c r="E1" s="185"/>
      <c r="F1" s="185"/>
      <c r="G1" s="185"/>
      <c r="H1" s="185"/>
      <c r="I1" s="185"/>
      <c r="J1" s="185"/>
      <c r="K1" s="185"/>
      <c r="L1" s="185"/>
      <c r="M1" s="185"/>
      <c r="N1" s="185"/>
    </row>
    <row r="2" spans="1:14" ht="12" x14ac:dyDescent="0.2">
      <c r="A2" s="208" t="s">
        <v>250</v>
      </c>
      <c r="B2" s="185"/>
      <c r="C2" s="185"/>
      <c r="D2" s="185"/>
      <c r="E2" s="185"/>
      <c r="F2" s="185"/>
      <c r="G2" s="185"/>
      <c r="H2" s="185"/>
      <c r="I2" s="185"/>
      <c r="J2" s="185"/>
      <c r="K2" s="185"/>
      <c r="L2" s="185"/>
      <c r="M2" s="185"/>
      <c r="N2" s="185"/>
    </row>
    <row r="3" spans="1:14" ht="12" x14ac:dyDescent="0.2">
      <c r="A3" s="220" t="s">
        <v>48</v>
      </c>
      <c r="B3" s="221"/>
      <c r="C3" s="222"/>
      <c r="D3" s="223"/>
      <c r="E3" s="223"/>
      <c r="F3" s="223"/>
      <c r="G3" s="223"/>
      <c r="H3" s="223"/>
      <c r="I3" s="223"/>
      <c r="J3" s="223"/>
      <c r="K3" s="223"/>
      <c r="L3" s="223"/>
      <c r="M3" s="185"/>
      <c r="N3" s="190"/>
    </row>
    <row r="4" spans="1:14" ht="11.25" x14ac:dyDescent="0.2">
      <c r="A4" s="193"/>
      <c r="B4" s="194"/>
      <c r="C4" s="194"/>
      <c r="D4" s="194"/>
      <c r="E4" s="194"/>
      <c r="F4" s="194"/>
      <c r="G4" s="194"/>
      <c r="H4" s="194"/>
      <c r="I4" s="194"/>
      <c r="J4" s="194"/>
      <c r="K4" s="194"/>
      <c r="L4" s="194"/>
      <c r="M4" s="211"/>
      <c r="N4" s="211"/>
    </row>
    <row r="5" spans="1:14" ht="11.25" x14ac:dyDescent="0.2">
      <c r="A5" s="193"/>
      <c r="B5" s="194"/>
      <c r="C5" s="195"/>
      <c r="D5" s="195"/>
      <c r="E5" s="195"/>
      <c r="F5" s="195"/>
      <c r="G5" s="195"/>
      <c r="H5" s="195"/>
      <c r="I5" s="195"/>
      <c r="J5" s="195"/>
      <c r="K5" s="195"/>
      <c r="L5" s="195"/>
      <c r="M5" s="224" t="s">
        <v>251</v>
      </c>
      <c r="N5" s="225"/>
    </row>
    <row r="6" spans="1:14" ht="24.75" customHeight="1" x14ac:dyDescent="0.2">
      <c r="A6" s="212"/>
      <c r="B6" s="212"/>
      <c r="C6" s="225" t="s">
        <v>58</v>
      </c>
      <c r="D6" s="225"/>
      <c r="E6" s="225"/>
      <c r="F6" s="225"/>
      <c r="G6" s="224"/>
      <c r="H6" s="185"/>
      <c r="I6" s="224" t="s">
        <v>252</v>
      </c>
      <c r="J6" s="224"/>
      <c r="K6" s="224"/>
      <c r="L6" s="224"/>
      <c r="M6" s="290" t="s">
        <v>253</v>
      </c>
      <c r="N6" s="290"/>
    </row>
    <row r="7" spans="1:14" s="200" customFormat="1" ht="33.75" x14ac:dyDescent="0.2">
      <c r="A7" s="196" t="s">
        <v>55</v>
      </c>
      <c r="B7" s="196" t="s">
        <v>57</v>
      </c>
      <c r="C7" s="196" t="s">
        <v>254</v>
      </c>
      <c r="D7" s="196" t="s">
        <v>255</v>
      </c>
      <c r="E7" s="196" t="s">
        <v>256</v>
      </c>
      <c r="F7" s="196" t="s">
        <v>257</v>
      </c>
      <c r="G7" s="199" t="s">
        <v>258</v>
      </c>
      <c r="H7" s="227"/>
      <c r="I7" s="196" t="s">
        <v>254</v>
      </c>
      <c r="J7" s="196" t="s">
        <v>259</v>
      </c>
      <c r="K7" s="196" t="s">
        <v>260</v>
      </c>
      <c r="L7" s="196" t="s">
        <v>261</v>
      </c>
      <c r="M7" s="196" t="s">
        <v>262</v>
      </c>
      <c r="N7" s="196" t="s">
        <v>263</v>
      </c>
    </row>
    <row r="8" spans="1:14" ht="11.25" x14ac:dyDescent="0.2">
      <c r="A8" s="194">
        <v>1</v>
      </c>
      <c r="B8" s="201" t="s">
        <v>69</v>
      </c>
      <c r="C8" s="169">
        <v>0</v>
      </c>
      <c r="D8" s="169">
        <v>41391899</v>
      </c>
      <c r="E8" s="169">
        <v>8394647</v>
      </c>
      <c r="F8" s="169">
        <v>79040940</v>
      </c>
      <c r="G8" s="169">
        <f>C8+D8+E8+F8</f>
        <v>128827486</v>
      </c>
      <c r="H8" s="194"/>
      <c r="I8" s="169">
        <v>0</v>
      </c>
      <c r="J8" s="169">
        <v>2758864</v>
      </c>
      <c r="K8" s="169">
        <v>38419795</v>
      </c>
      <c r="L8" s="169">
        <f>I8+J8+K8</f>
        <v>41178659</v>
      </c>
      <c r="M8" s="169">
        <v>3741589.7774503478</v>
      </c>
      <c r="N8" s="169">
        <v>724573.31647753646</v>
      </c>
    </row>
    <row r="9" spans="1:14" ht="12" x14ac:dyDescent="0.2">
      <c r="A9" s="194">
        <v>2</v>
      </c>
      <c r="B9" s="201" t="s">
        <v>70</v>
      </c>
      <c r="C9" s="170">
        <v>0</v>
      </c>
      <c r="D9" s="170">
        <v>2366377</v>
      </c>
      <c r="E9" s="170">
        <v>2935858</v>
      </c>
      <c r="F9" s="170">
        <v>27749465</v>
      </c>
      <c r="G9" s="170">
        <f>C9+D9+E9+F9</f>
        <v>33051700</v>
      </c>
      <c r="H9" s="185"/>
      <c r="I9" s="170">
        <v>0</v>
      </c>
      <c r="J9" s="170">
        <v>0</v>
      </c>
      <c r="K9" s="170">
        <v>7368367</v>
      </c>
      <c r="L9" s="170">
        <f>I9+J9+K9</f>
        <v>7368367</v>
      </c>
      <c r="M9" s="170">
        <v>807552.99757964537</v>
      </c>
      <c r="N9" s="170">
        <v>535497.58949065034</v>
      </c>
    </row>
    <row r="10" spans="1:14" ht="12" x14ac:dyDescent="0.2">
      <c r="A10" s="194">
        <v>3</v>
      </c>
      <c r="B10" s="201" t="s">
        <v>71</v>
      </c>
      <c r="C10" s="170">
        <v>0</v>
      </c>
      <c r="D10" s="170">
        <v>973816</v>
      </c>
      <c r="E10" s="170">
        <v>628098</v>
      </c>
      <c r="F10" s="170">
        <v>11284352</v>
      </c>
      <c r="G10" s="170">
        <f t="shared" ref="G10:G45" si="0">C10+D10+E10+F10</f>
        <v>12886266</v>
      </c>
      <c r="H10" s="223"/>
      <c r="I10" s="170">
        <v>0</v>
      </c>
      <c r="J10" s="170">
        <v>0</v>
      </c>
      <c r="K10" s="170">
        <v>1411497</v>
      </c>
      <c r="L10" s="170">
        <f t="shared" ref="L10:L45" si="1">I10+J10+K10</f>
        <v>1411497</v>
      </c>
      <c r="M10" s="170">
        <v>152350.96343430772</v>
      </c>
      <c r="N10" s="170">
        <v>167045.43226155231</v>
      </c>
    </row>
    <row r="11" spans="1:14" ht="11.25" x14ac:dyDescent="0.2">
      <c r="A11" s="194">
        <v>4</v>
      </c>
      <c r="B11" s="201" t="s">
        <v>72</v>
      </c>
      <c r="C11" s="170">
        <v>0</v>
      </c>
      <c r="D11" s="170">
        <v>9702061</v>
      </c>
      <c r="E11" s="170">
        <v>1588563</v>
      </c>
      <c r="F11" s="170">
        <v>36922008</v>
      </c>
      <c r="G11" s="170">
        <f t="shared" si="0"/>
        <v>48212632</v>
      </c>
      <c r="H11" s="194"/>
      <c r="I11" s="170">
        <v>0</v>
      </c>
      <c r="J11" s="170">
        <v>119527</v>
      </c>
      <c r="K11" s="170">
        <v>19757838</v>
      </c>
      <c r="L11" s="170">
        <f t="shared" si="1"/>
        <v>19877365</v>
      </c>
      <c r="M11" s="170">
        <v>1219343.9683523003</v>
      </c>
      <c r="N11" s="170">
        <v>574281.10843665781</v>
      </c>
    </row>
    <row r="12" spans="1:14" ht="11.25" x14ac:dyDescent="0.2">
      <c r="A12" s="194">
        <v>5</v>
      </c>
      <c r="B12" s="201" t="s">
        <v>73</v>
      </c>
      <c r="C12" s="170">
        <v>0</v>
      </c>
      <c r="D12" s="170">
        <v>42270347</v>
      </c>
      <c r="E12" s="170">
        <v>13623366</v>
      </c>
      <c r="F12" s="170">
        <v>299813745</v>
      </c>
      <c r="G12" s="170">
        <f t="shared" si="0"/>
        <v>355707458</v>
      </c>
      <c r="H12" s="170"/>
      <c r="I12" s="170">
        <v>6705</v>
      </c>
      <c r="J12" s="170">
        <v>167052</v>
      </c>
      <c r="K12" s="170">
        <v>44768327</v>
      </c>
      <c r="L12" s="170">
        <f t="shared" si="1"/>
        <v>44942084</v>
      </c>
      <c r="M12" s="170">
        <v>7499172.9361678492</v>
      </c>
      <c r="N12" s="170">
        <v>1822142.937981209</v>
      </c>
    </row>
    <row r="13" spans="1:14" ht="11.25" x14ac:dyDescent="0.2">
      <c r="A13" s="194">
        <v>6</v>
      </c>
      <c r="B13" s="201" t="s">
        <v>74</v>
      </c>
      <c r="C13" s="170">
        <v>0</v>
      </c>
      <c r="D13" s="170">
        <v>3230223</v>
      </c>
      <c r="E13" s="170">
        <v>1276076</v>
      </c>
      <c r="F13" s="170">
        <v>20318412</v>
      </c>
      <c r="G13" s="170">
        <f t="shared" si="0"/>
        <v>24824711</v>
      </c>
      <c r="H13" s="170"/>
      <c r="I13" s="170">
        <v>0</v>
      </c>
      <c r="J13" s="170">
        <v>0</v>
      </c>
      <c r="K13" s="170">
        <v>3317686</v>
      </c>
      <c r="L13" s="170">
        <f t="shared" si="1"/>
        <v>3317686</v>
      </c>
      <c r="M13" s="170">
        <v>2049687.0355526912</v>
      </c>
      <c r="N13" s="170">
        <v>171902.13279442143</v>
      </c>
    </row>
    <row r="14" spans="1:14" ht="11.25" x14ac:dyDescent="0.2">
      <c r="A14" s="194">
        <v>7</v>
      </c>
      <c r="B14" s="201" t="s">
        <v>75</v>
      </c>
      <c r="C14" s="170">
        <v>0</v>
      </c>
      <c r="D14" s="170">
        <v>893492</v>
      </c>
      <c r="E14" s="170">
        <v>175861</v>
      </c>
      <c r="F14" s="170">
        <v>9649333</v>
      </c>
      <c r="G14" s="170">
        <f t="shared" si="0"/>
        <v>10718686</v>
      </c>
      <c r="H14" s="170"/>
      <c r="I14" s="170">
        <v>0</v>
      </c>
      <c r="J14" s="170">
        <v>0</v>
      </c>
      <c r="K14" s="170">
        <v>1149109</v>
      </c>
      <c r="L14" s="170">
        <f t="shared" si="1"/>
        <v>1149109</v>
      </c>
      <c r="M14" s="170">
        <v>262231.18086887366</v>
      </c>
      <c r="N14" s="170">
        <v>194574.36144940119</v>
      </c>
    </row>
    <row r="15" spans="1:14" ht="11.25" x14ac:dyDescent="0.2">
      <c r="A15" s="194">
        <v>8</v>
      </c>
      <c r="B15" s="201" t="s">
        <v>76</v>
      </c>
      <c r="C15" s="170">
        <v>0</v>
      </c>
      <c r="D15" s="170">
        <v>9420905</v>
      </c>
      <c r="E15" s="170">
        <v>4721267</v>
      </c>
      <c r="F15" s="170">
        <v>64943545</v>
      </c>
      <c r="G15" s="170">
        <f t="shared" si="0"/>
        <v>79085717</v>
      </c>
      <c r="H15" s="170"/>
      <c r="I15" s="170">
        <v>3714</v>
      </c>
      <c r="J15" s="170">
        <v>0</v>
      </c>
      <c r="K15" s="170">
        <v>15551311</v>
      </c>
      <c r="L15" s="170">
        <f t="shared" si="1"/>
        <v>15555025</v>
      </c>
      <c r="M15" s="170">
        <v>1284776.9105240819</v>
      </c>
      <c r="N15" s="170">
        <v>1692715.7652061065</v>
      </c>
    </row>
    <row r="16" spans="1:14" ht="11.25" x14ac:dyDescent="0.2">
      <c r="A16" s="194">
        <v>9</v>
      </c>
      <c r="B16" s="201" t="s">
        <v>77</v>
      </c>
      <c r="C16" s="170">
        <v>0</v>
      </c>
      <c r="D16" s="170">
        <v>614075</v>
      </c>
      <c r="E16" s="170">
        <v>308156</v>
      </c>
      <c r="F16" s="170">
        <v>12233058</v>
      </c>
      <c r="G16" s="170">
        <f t="shared" si="0"/>
        <v>13155289</v>
      </c>
      <c r="H16" s="170"/>
      <c r="I16" s="170">
        <v>0</v>
      </c>
      <c r="J16" s="170">
        <v>0</v>
      </c>
      <c r="K16" s="170">
        <v>2657473</v>
      </c>
      <c r="L16" s="170">
        <f t="shared" si="1"/>
        <v>2657473</v>
      </c>
      <c r="M16" s="170">
        <v>143984.58000000002</v>
      </c>
      <c r="N16" s="170">
        <v>196030.65</v>
      </c>
    </row>
    <row r="17" spans="1:14" ht="11.25" x14ac:dyDescent="0.2">
      <c r="A17" s="194">
        <v>10</v>
      </c>
      <c r="B17" s="201" t="s">
        <v>78</v>
      </c>
      <c r="C17" s="170">
        <v>0</v>
      </c>
      <c r="D17" s="170">
        <v>6272480</v>
      </c>
      <c r="E17" s="170">
        <v>895684</v>
      </c>
      <c r="F17" s="170">
        <v>10543147</v>
      </c>
      <c r="G17" s="170">
        <f t="shared" si="0"/>
        <v>17711311</v>
      </c>
      <c r="H17" s="170"/>
      <c r="I17" s="170">
        <v>0</v>
      </c>
      <c r="J17" s="170">
        <v>0</v>
      </c>
      <c r="K17" s="170">
        <v>663816</v>
      </c>
      <c r="L17" s="170">
        <f t="shared" si="1"/>
        <v>663816</v>
      </c>
      <c r="M17" s="170">
        <v>1187112.8900000001</v>
      </c>
      <c r="N17" s="170">
        <v>5846.84</v>
      </c>
    </row>
    <row r="18" spans="1:14" ht="11.25" x14ac:dyDescent="0.2">
      <c r="A18" s="194">
        <v>11</v>
      </c>
      <c r="B18" s="201" t="s">
        <v>79</v>
      </c>
      <c r="C18" s="170">
        <v>0</v>
      </c>
      <c r="D18" s="170">
        <v>2985694</v>
      </c>
      <c r="E18" s="170">
        <v>350172</v>
      </c>
      <c r="F18" s="170">
        <v>8993984</v>
      </c>
      <c r="G18" s="170">
        <f t="shared" si="0"/>
        <v>12329850</v>
      </c>
      <c r="H18" s="170"/>
      <c r="I18" s="170">
        <v>0</v>
      </c>
      <c r="J18" s="170">
        <v>0</v>
      </c>
      <c r="K18" s="170">
        <v>1169645</v>
      </c>
      <c r="L18" s="170">
        <f t="shared" si="1"/>
        <v>1169645</v>
      </c>
      <c r="M18" s="170">
        <v>93.84</v>
      </c>
      <c r="N18" s="170">
        <v>1210.03</v>
      </c>
    </row>
    <row r="19" spans="1:14" ht="11.25" x14ac:dyDescent="0.2">
      <c r="A19" s="194">
        <v>12</v>
      </c>
      <c r="B19" s="201" t="s">
        <v>80</v>
      </c>
      <c r="C19" s="170">
        <v>0</v>
      </c>
      <c r="D19" s="170">
        <v>1628216</v>
      </c>
      <c r="E19" s="170">
        <v>185671</v>
      </c>
      <c r="F19" s="170">
        <v>13296823</v>
      </c>
      <c r="G19" s="170">
        <f t="shared" si="0"/>
        <v>15110710</v>
      </c>
      <c r="H19" s="170"/>
      <c r="I19" s="170">
        <v>0</v>
      </c>
      <c r="J19" s="170">
        <v>0</v>
      </c>
      <c r="K19" s="170">
        <v>3597184</v>
      </c>
      <c r="L19" s="170">
        <f t="shared" si="1"/>
        <v>3597184</v>
      </c>
      <c r="M19" s="170">
        <v>433210.21508555993</v>
      </c>
      <c r="N19" s="170">
        <v>357121.83239611913</v>
      </c>
    </row>
    <row r="20" spans="1:14" ht="11.25" x14ac:dyDescent="0.2">
      <c r="A20" s="194">
        <v>13</v>
      </c>
      <c r="B20" s="201" t="s">
        <v>81</v>
      </c>
      <c r="C20" s="170">
        <v>0</v>
      </c>
      <c r="D20" s="170">
        <v>3724175</v>
      </c>
      <c r="E20" s="170">
        <v>1729759</v>
      </c>
      <c r="F20" s="170">
        <v>28115745</v>
      </c>
      <c r="G20" s="170">
        <f t="shared" si="0"/>
        <v>33569679</v>
      </c>
      <c r="H20" s="170"/>
      <c r="I20" s="170">
        <v>0</v>
      </c>
      <c r="J20" s="170">
        <v>0</v>
      </c>
      <c r="K20" s="170">
        <v>8129251</v>
      </c>
      <c r="L20" s="170">
        <f t="shared" si="1"/>
        <v>8129251</v>
      </c>
      <c r="M20" s="170">
        <v>1523269.3446913224</v>
      </c>
      <c r="N20" s="170">
        <v>456429.87282430183</v>
      </c>
    </row>
    <row r="21" spans="1:14" ht="11.25" x14ac:dyDescent="0.2">
      <c r="A21" s="194">
        <v>14</v>
      </c>
      <c r="B21" s="201" t="s">
        <v>82</v>
      </c>
      <c r="C21" s="170">
        <v>0</v>
      </c>
      <c r="D21" s="170">
        <v>500048</v>
      </c>
      <c r="E21" s="170">
        <v>93082</v>
      </c>
      <c r="F21" s="170">
        <v>12918938</v>
      </c>
      <c r="G21" s="170">
        <f t="shared" si="0"/>
        <v>13512068</v>
      </c>
      <c r="H21" s="170"/>
      <c r="I21" s="170">
        <v>0</v>
      </c>
      <c r="J21" s="170">
        <v>0</v>
      </c>
      <c r="K21" s="170">
        <v>2899854</v>
      </c>
      <c r="L21" s="170">
        <f t="shared" si="1"/>
        <v>2899854</v>
      </c>
      <c r="M21" s="170">
        <v>373180.24591882096</v>
      </c>
      <c r="N21" s="170">
        <v>345074.04215607565</v>
      </c>
    </row>
    <row r="22" spans="1:14" ht="11.25" x14ac:dyDescent="0.2">
      <c r="A22" s="194">
        <v>15</v>
      </c>
      <c r="B22" s="201" t="s">
        <v>83</v>
      </c>
      <c r="C22" s="170">
        <v>0</v>
      </c>
      <c r="D22" s="170">
        <v>25651985</v>
      </c>
      <c r="E22" s="170">
        <v>8941615</v>
      </c>
      <c r="F22" s="170">
        <v>177565082</v>
      </c>
      <c r="G22" s="170">
        <f t="shared" si="0"/>
        <v>212158682</v>
      </c>
      <c r="H22" s="170"/>
      <c r="I22" s="170">
        <v>0</v>
      </c>
      <c r="J22" s="170">
        <v>591810</v>
      </c>
      <c r="K22" s="170">
        <v>39116399</v>
      </c>
      <c r="L22" s="170">
        <f t="shared" si="1"/>
        <v>39708209</v>
      </c>
      <c r="M22" s="170">
        <v>18961224.99091164</v>
      </c>
      <c r="N22" s="170">
        <v>2298626.3169389083</v>
      </c>
    </row>
    <row r="23" spans="1:14" ht="11.25" x14ac:dyDescent="0.2">
      <c r="A23" s="194">
        <v>16</v>
      </c>
      <c r="B23" s="201" t="s">
        <v>84</v>
      </c>
      <c r="C23" s="170">
        <v>0</v>
      </c>
      <c r="D23" s="170">
        <v>3464103</v>
      </c>
      <c r="E23" s="170">
        <v>304346</v>
      </c>
      <c r="F23" s="170">
        <v>55634827</v>
      </c>
      <c r="G23" s="170">
        <f t="shared" si="0"/>
        <v>59403276</v>
      </c>
      <c r="H23" s="170"/>
      <c r="I23" s="170">
        <v>0</v>
      </c>
      <c r="J23" s="170">
        <v>121578</v>
      </c>
      <c r="K23" s="170">
        <v>12840745</v>
      </c>
      <c r="L23" s="170">
        <f t="shared" si="1"/>
        <v>12962323</v>
      </c>
      <c r="M23" s="170">
        <v>619235.46001876716</v>
      </c>
      <c r="N23" s="170">
        <v>400980.84158390295</v>
      </c>
    </row>
    <row r="24" spans="1:14" ht="11.25" x14ac:dyDescent="0.2">
      <c r="A24" s="194">
        <v>17</v>
      </c>
      <c r="B24" s="201" t="s">
        <v>85</v>
      </c>
      <c r="C24" s="170">
        <v>0</v>
      </c>
      <c r="D24" s="170">
        <v>6578545</v>
      </c>
      <c r="E24" s="170">
        <v>1204170</v>
      </c>
      <c r="F24" s="170">
        <v>38965056</v>
      </c>
      <c r="G24" s="170">
        <f t="shared" si="0"/>
        <v>46747771</v>
      </c>
      <c r="H24" s="170"/>
      <c r="I24" s="170">
        <v>0</v>
      </c>
      <c r="J24" s="170">
        <v>0</v>
      </c>
      <c r="K24" s="170">
        <v>7552996</v>
      </c>
      <c r="L24" s="170">
        <f t="shared" si="1"/>
        <v>7552996</v>
      </c>
      <c r="M24" s="170">
        <v>753119.18181658629</v>
      </c>
      <c r="N24" s="170">
        <v>701811.59896364319</v>
      </c>
    </row>
    <row r="25" spans="1:14" ht="11.25" x14ac:dyDescent="0.2">
      <c r="A25" s="194">
        <v>18</v>
      </c>
      <c r="B25" s="201" t="s">
        <v>86</v>
      </c>
      <c r="C25" s="170">
        <v>0</v>
      </c>
      <c r="D25" s="170">
        <v>902549</v>
      </c>
      <c r="E25" s="170">
        <v>363478</v>
      </c>
      <c r="F25" s="170">
        <v>5065808</v>
      </c>
      <c r="G25" s="170">
        <f t="shared" si="0"/>
        <v>6331835</v>
      </c>
      <c r="H25" s="170"/>
      <c r="I25" s="170">
        <v>0</v>
      </c>
      <c r="J25" s="170">
        <v>0</v>
      </c>
      <c r="K25" s="170">
        <v>620118</v>
      </c>
      <c r="L25" s="170">
        <f t="shared" si="1"/>
        <v>620118</v>
      </c>
      <c r="M25" s="170">
        <v>156065.63757606805</v>
      </c>
      <c r="N25" s="170">
        <v>65972.32518643573</v>
      </c>
    </row>
    <row r="26" spans="1:14" ht="11.25" x14ac:dyDescent="0.2">
      <c r="A26" s="194">
        <v>19</v>
      </c>
      <c r="B26" s="201" t="s">
        <v>87</v>
      </c>
      <c r="C26" s="170">
        <v>0</v>
      </c>
      <c r="D26" s="170">
        <v>9494709</v>
      </c>
      <c r="E26" s="170">
        <v>3065166</v>
      </c>
      <c r="F26" s="170">
        <v>91630519</v>
      </c>
      <c r="G26" s="170">
        <f t="shared" si="0"/>
        <v>104190394</v>
      </c>
      <c r="H26" s="170"/>
      <c r="I26" s="170">
        <v>0</v>
      </c>
      <c r="J26" s="170">
        <v>597230</v>
      </c>
      <c r="K26" s="170">
        <v>26745575</v>
      </c>
      <c r="L26" s="170">
        <f t="shared" si="1"/>
        <v>27342805</v>
      </c>
      <c r="M26" s="170">
        <v>2170739.4541770681</v>
      </c>
      <c r="N26" s="170">
        <v>1952709.6730612391</v>
      </c>
    </row>
    <row r="27" spans="1:14" ht="11.25" x14ac:dyDescent="0.2">
      <c r="A27" s="194">
        <v>20</v>
      </c>
      <c r="B27" s="201" t="s">
        <v>88</v>
      </c>
      <c r="C27" s="170">
        <v>0</v>
      </c>
      <c r="D27" s="170">
        <v>10055026</v>
      </c>
      <c r="E27" s="170">
        <v>269372</v>
      </c>
      <c r="F27" s="170">
        <v>57207970</v>
      </c>
      <c r="G27" s="170">
        <f t="shared" si="0"/>
        <v>67532368</v>
      </c>
      <c r="H27" s="170"/>
      <c r="I27" s="170">
        <v>0</v>
      </c>
      <c r="J27" s="170">
        <v>10600</v>
      </c>
      <c r="K27" s="170">
        <v>8894280</v>
      </c>
      <c r="L27" s="170">
        <f t="shared" si="1"/>
        <v>8904880</v>
      </c>
      <c r="M27" s="170">
        <v>421545.25410707342</v>
      </c>
      <c r="N27" s="170">
        <v>174840.57654497138</v>
      </c>
    </row>
    <row r="28" spans="1:14" ht="11.25" x14ac:dyDescent="0.2">
      <c r="A28" s="194">
        <v>21</v>
      </c>
      <c r="B28" s="201" t="s">
        <v>89</v>
      </c>
      <c r="C28" s="170">
        <v>0</v>
      </c>
      <c r="D28" s="170">
        <v>2240002</v>
      </c>
      <c r="E28" s="170">
        <v>187620</v>
      </c>
      <c r="F28" s="170">
        <v>28060863</v>
      </c>
      <c r="G28" s="170">
        <f t="shared" si="0"/>
        <v>30488485</v>
      </c>
      <c r="H28" s="170"/>
      <c r="I28" s="170">
        <v>0</v>
      </c>
      <c r="J28" s="170">
        <v>0</v>
      </c>
      <c r="K28" s="170">
        <v>3855830</v>
      </c>
      <c r="L28" s="170">
        <f t="shared" si="1"/>
        <v>3855830</v>
      </c>
      <c r="M28" s="170">
        <v>147923.69679628924</v>
      </c>
      <c r="N28" s="170">
        <v>55130.245590713952</v>
      </c>
    </row>
    <row r="29" spans="1:14" ht="11.25" x14ac:dyDescent="0.2">
      <c r="A29" s="194">
        <v>22</v>
      </c>
      <c r="B29" s="201" t="s">
        <v>90</v>
      </c>
      <c r="C29" s="170">
        <v>0</v>
      </c>
      <c r="D29" s="170">
        <v>1605957</v>
      </c>
      <c r="E29" s="170">
        <v>2838081</v>
      </c>
      <c r="F29" s="170">
        <v>21597937</v>
      </c>
      <c r="G29" s="170">
        <f t="shared" si="0"/>
        <v>26041975</v>
      </c>
      <c r="H29" s="170"/>
      <c r="I29" s="170">
        <v>0</v>
      </c>
      <c r="J29" s="170">
        <v>0</v>
      </c>
      <c r="K29" s="170">
        <v>5649008</v>
      </c>
      <c r="L29" s="170">
        <f t="shared" si="1"/>
        <v>5649008</v>
      </c>
      <c r="M29" s="170">
        <v>596574.27472135692</v>
      </c>
      <c r="N29" s="170">
        <v>685175.08971756208</v>
      </c>
    </row>
    <row r="30" spans="1:14" ht="11.25" x14ac:dyDescent="0.2">
      <c r="A30" s="194">
        <v>23</v>
      </c>
      <c r="B30" s="201" t="s">
        <v>91</v>
      </c>
      <c r="C30" s="170">
        <v>0</v>
      </c>
      <c r="D30" s="170">
        <v>34282649</v>
      </c>
      <c r="E30" s="170">
        <v>9960772</v>
      </c>
      <c r="F30" s="170">
        <v>228417976</v>
      </c>
      <c r="G30" s="170">
        <f t="shared" si="0"/>
        <v>272661397</v>
      </c>
      <c r="H30" s="170"/>
      <c r="I30" s="170">
        <v>0</v>
      </c>
      <c r="J30" s="170">
        <v>0</v>
      </c>
      <c r="K30" s="170">
        <v>62917646</v>
      </c>
      <c r="L30" s="170">
        <f t="shared" si="1"/>
        <v>62917646</v>
      </c>
      <c r="M30" s="170">
        <v>15654232.146660166</v>
      </c>
      <c r="N30" s="170">
        <v>3745730.5535882683</v>
      </c>
    </row>
    <row r="31" spans="1:14" ht="11.25" x14ac:dyDescent="0.2">
      <c r="A31" s="194">
        <v>24</v>
      </c>
      <c r="B31" s="201" t="s">
        <v>92</v>
      </c>
      <c r="C31" s="170">
        <v>787256</v>
      </c>
      <c r="D31" s="170">
        <v>55945138</v>
      </c>
      <c r="E31" s="170">
        <v>8719205</v>
      </c>
      <c r="F31" s="170">
        <v>273308001</v>
      </c>
      <c r="G31" s="170">
        <f t="shared" si="0"/>
        <v>338759600</v>
      </c>
      <c r="H31" s="170"/>
      <c r="I31" s="170">
        <v>0</v>
      </c>
      <c r="J31" s="170">
        <v>0</v>
      </c>
      <c r="K31" s="170">
        <v>101896641</v>
      </c>
      <c r="L31" s="170">
        <f t="shared" si="1"/>
        <v>101896641</v>
      </c>
      <c r="M31" s="170">
        <v>12526400.000512976</v>
      </c>
      <c r="N31" s="170">
        <v>3758598.6492849812</v>
      </c>
    </row>
    <row r="32" spans="1:14" ht="11.25" x14ac:dyDescent="0.2">
      <c r="A32" s="194">
        <v>25</v>
      </c>
      <c r="B32" s="201" t="s">
        <v>93</v>
      </c>
      <c r="C32" s="170">
        <v>0</v>
      </c>
      <c r="D32" s="170">
        <v>874922</v>
      </c>
      <c r="E32" s="170">
        <v>307474</v>
      </c>
      <c r="F32" s="170">
        <v>6937083</v>
      </c>
      <c r="G32" s="170">
        <f t="shared" si="0"/>
        <v>8119479</v>
      </c>
      <c r="H32" s="170"/>
      <c r="I32" s="170">
        <v>22199</v>
      </c>
      <c r="J32" s="170">
        <v>0</v>
      </c>
      <c r="K32" s="170">
        <v>1424065</v>
      </c>
      <c r="L32" s="170">
        <f t="shared" si="1"/>
        <v>1446264</v>
      </c>
      <c r="M32" s="170">
        <v>133813.68441583792</v>
      </c>
      <c r="N32" s="170">
        <v>236442.74102002551</v>
      </c>
    </row>
    <row r="33" spans="1:14" ht="11.25" x14ac:dyDescent="0.2">
      <c r="A33" s="194">
        <v>26</v>
      </c>
      <c r="B33" s="201" t="s">
        <v>94</v>
      </c>
      <c r="C33" s="170">
        <v>0</v>
      </c>
      <c r="D33" s="170">
        <v>5129284</v>
      </c>
      <c r="E33" s="170">
        <v>1959745</v>
      </c>
      <c r="F33" s="170">
        <v>48120797</v>
      </c>
      <c r="G33" s="170">
        <f t="shared" si="0"/>
        <v>55209826</v>
      </c>
      <c r="H33" s="170"/>
      <c r="I33" s="170">
        <v>0</v>
      </c>
      <c r="J33" s="170">
        <v>0</v>
      </c>
      <c r="K33" s="170">
        <v>17525856</v>
      </c>
      <c r="L33" s="170">
        <f t="shared" si="1"/>
        <v>17525856</v>
      </c>
      <c r="M33" s="170">
        <v>1760810.845569537</v>
      </c>
      <c r="N33" s="170">
        <v>1252707.7521834699</v>
      </c>
    </row>
    <row r="34" spans="1:14" ht="11.25" x14ac:dyDescent="0.2">
      <c r="A34" s="194">
        <v>27</v>
      </c>
      <c r="B34" s="201" t="s">
        <v>95</v>
      </c>
      <c r="C34" s="170">
        <v>0</v>
      </c>
      <c r="D34" s="170">
        <v>2451002</v>
      </c>
      <c r="E34" s="170">
        <v>239659</v>
      </c>
      <c r="F34" s="170">
        <v>13288143</v>
      </c>
      <c r="G34" s="170">
        <f t="shared" si="0"/>
        <v>15978804</v>
      </c>
      <c r="H34" s="170"/>
      <c r="I34" s="170">
        <v>0</v>
      </c>
      <c r="J34" s="170">
        <v>0</v>
      </c>
      <c r="K34" s="170">
        <v>2181033</v>
      </c>
      <c r="L34" s="170">
        <f t="shared" si="1"/>
        <v>2181033</v>
      </c>
      <c r="M34" s="170">
        <v>68107.8</v>
      </c>
      <c r="N34" s="170">
        <v>16478.48</v>
      </c>
    </row>
    <row r="35" spans="1:14" ht="11.25" x14ac:dyDescent="0.2">
      <c r="A35" s="194">
        <v>28</v>
      </c>
      <c r="B35" s="201" t="s">
        <v>96</v>
      </c>
      <c r="C35" s="170">
        <v>1106262</v>
      </c>
      <c r="D35" s="170">
        <v>18270913</v>
      </c>
      <c r="E35" s="170">
        <v>8656369</v>
      </c>
      <c r="F35" s="170">
        <v>130501822</v>
      </c>
      <c r="G35" s="170">
        <f t="shared" si="0"/>
        <v>158535366</v>
      </c>
      <c r="H35" s="170"/>
      <c r="I35" s="170">
        <v>0</v>
      </c>
      <c r="J35" s="170">
        <v>0</v>
      </c>
      <c r="K35" s="170">
        <v>36383696</v>
      </c>
      <c r="L35" s="170">
        <f t="shared" si="1"/>
        <v>36383696</v>
      </c>
      <c r="M35" s="170">
        <v>3136416.4549021828</v>
      </c>
      <c r="N35" s="170">
        <v>1911490.9087698648</v>
      </c>
    </row>
    <row r="36" spans="1:14" ht="11.25" x14ac:dyDescent="0.2">
      <c r="A36" s="194">
        <v>29</v>
      </c>
      <c r="B36" s="201" t="s">
        <v>97</v>
      </c>
      <c r="C36" s="170">
        <v>0</v>
      </c>
      <c r="D36" s="170">
        <v>1433206</v>
      </c>
      <c r="E36" s="170">
        <v>949744</v>
      </c>
      <c r="F36" s="170">
        <v>18443405</v>
      </c>
      <c r="G36" s="170">
        <f t="shared" si="0"/>
        <v>20826355</v>
      </c>
      <c r="H36" s="170"/>
      <c r="I36" s="170">
        <v>0</v>
      </c>
      <c r="J36" s="170">
        <v>0</v>
      </c>
      <c r="K36" s="170">
        <v>3061003</v>
      </c>
      <c r="L36" s="170">
        <f t="shared" si="1"/>
        <v>3061003</v>
      </c>
      <c r="M36" s="170">
        <v>290059.54798690183</v>
      </c>
      <c r="N36" s="170">
        <v>245675.07039250823</v>
      </c>
    </row>
    <row r="37" spans="1:14" ht="11.25" x14ac:dyDescent="0.2">
      <c r="A37" s="194">
        <v>30</v>
      </c>
      <c r="B37" s="201" t="s">
        <v>98</v>
      </c>
      <c r="C37" s="170">
        <v>3458875</v>
      </c>
      <c r="D37" s="170">
        <v>34179930</v>
      </c>
      <c r="E37" s="170">
        <v>21943442</v>
      </c>
      <c r="F37" s="170">
        <v>217030323</v>
      </c>
      <c r="G37" s="170">
        <f t="shared" si="0"/>
        <v>276612570</v>
      </c>
      <c r="H37" s="170"/>
      <c r="I37" s="170">
        <v>0</v>
      </c>
      <c r="J37" s="170">
        <v>9898771</v>
      </c>
      <c r="K37" s="170">
        <v>168245359</v>
      </c>
      <c r="L37" s="170">
        <f t="shared" si="1"/>
        <v>178144130</v>
      </c>
      <c r="M37" s="170">
        <v>11672080.709290452</v>
      </c>
      <c r="N37" s="170">
        <v>4720229.8582662186</v>
      </c>
    </row>
    <row r="38" spans="1:14" ht="11.25" x14ac:dyDescent="0.2">
      <c r="A38" s="194">
        <v>31</v>
      </c>
      <c r="B38" s="201" t="s">
        <v>99</v>
      </c>
      <c r="C38" s="170">
        <v>0</v>
      </c>
      <c r="D38" s="170">
        <v>15988366</v>
      </c>
      <c r="E38" s="170">
        <v>9011304</v>
      </c>
      <c r="F38" s="170">
        <v>139070895</v>
      </c>
      <c r="G38" s="170">
        <f t="shared" si="0"/>
        <v>164070565</v>
      </c>
      <c r="H38" s="170"/>
      <c r="I38" s="170">
        <v>0</v>
      </c>
      <c r="J38" s="170">
        <v>0</v>
      </c>
      <c r="K38" s="170">
        <v>42963274</v>
      </c>
      <c r="L38" s="170">
        <f t="shared" si="1"/>
        <v>42963274</v>
      </c>
      <c r="M38" s="170">
        <v>4511647.3321816931</v>
      </c>
      <c r="N38" s="170">
        <v>2540909.4923316049</v>
      </c>
    </row>
    <row r="39" spans="1:14" ht="11.25" x14ac:dyDescent="0.2">
      <c r="A39" s="194">
        <v>32</v>
      </c>
      <c r="B39" s="201" t="s">
        <v>100</v>
      </c>
      <c r="C39" s="170">
        <v>0</v>
      </c>
      <c r="D39" s="170">
        <v>4605628</v>
      </c>
      <c r="E39" s="170">
        <v>1250048</v>
      </c>
      <c r="F39" s="170">
        <v>28587990</v>
      </c>
      <c r="G39" s="170">
        <f t="shared" si="0"/>
        <v>34443666</v>
      </c>
      <c r="H39" s="170"/>
      <c r="I39" s="170">
        <v>0</v>
      </c>
      <c r="J39" s="170">
        <v>0</v>
      </c>
      <c r="K39" s="170">
        <v>3740440</v>
      </c>
      <c r="L39" s="170">
        <f t="shared" si="1"/>
        <v>3740440</v>
      </c>
      <c r="M39" s="170">
        <v>966554.08</v>
      </c>
      <c r="N39" s="170">
        <v>0</v>
      </c>
    </row>
    <row r="40" spans="1:14" ht="11.25" x14ac:dyDescent="0.2">
      <c r="A40" s="194">
        <v>33</v>
      </c>
      <c r="B40" s="201" t="s">
        <v>101</v>
      </c>
      <c r="C40" s="170">
        <v>0</v>
      </c>
      <c r="D40" s="170">
        <v>4182126</v>
      </c>
      <c r="E40" s="170">
        <v>1223274</v>
      </c>
      <c r="F40" s="170">
        <v>29883283</v>
      </c>
      <c r="G40" s="170">
        <f t="shared" si="0"/>
        <v>35288683</v>
      </c>
      <c r="H40" s="170"/>
      <c r="I40" s="170">
        <v>0</v>
      </c>
      <c r="J40" s="170">
        <v>0</v>
      </c>
      <c r="K40" s="170">
        <v>5074330</v>
      </c>
      <c r="L40" s="170">
        <f t="shared" si="1"/>
        <v>5074330</v>
      </c>
      <c r="M40" s="170">
        <v>780233.56007374823</v>
      </c>
      <c r="N40" s="170">
        <v>408755.6048656351</v>
      </c>
    </row>
    <row r="41" spans="1:14" ht="11.25" x14ac:dyDescent="0.2">
      <c r="A41" s="194">
        <v>34</v>
      </c>
      <c r="B41" s="201" t="s">
        <v>102</v>
      </c>
      <c r="C41" s="170">
        <v>0</v>
      </c>
      <c r="D41" s="170">
        <v>16900939</v>
      </c>
      <c r="E41" s="170">
        <v>2908835</v>
      </c>
      <c r="F41" s="170">
        <v>120858894</v>
      </c>
      <c r="G41" s="170">
        <f t="shared" si="0"/>
        <v>140668668</v>
      </c>
      <c r="H41" s="170"/>
      <c r="I41" s="170">
        <v>0</v>
      </c>
      <c r="J41" s="170">
        <v>0</v>
      </c>
      <c r="K41" s="170">
        <v>21145064</v>
      </c>
      <c r="L41" s="170">
        <f t="shared" si="1"/>
        <v>21145064</v>
      </c>
      <c r="M41" s="170">
        <v>4697632.7076228792</v>
      </c>
      <c r="N41" s="170">
        <v>1227337.4770915955</v>
      </c>
    </row>
    <row r="42" spans="1:14" ht="11.25" x14ac:dyDescent="0.2">
      <c r="A42" s="194">
        <v>35</v>
      </c>
      <c r="B42" s="201" t="s">
        <v>103</v>
      </c>
      <c r="C42" s="170">
        <v>0</v>
      </c>
      <c r="D42" s="170">
        <v>93224229</v>
      </c>
      <c r="E42" s="170">
        <v>23687831</v>
      </c>
      <c r="F42" s="170">
        <v>433366434</v>
      </c>
      <c r="G42" s="170">
        <f t="shared" si="0"/>
        <v>550278494</v>
      </c>
      <c r="H42" s="170"/>
      <c r="I42" s="170">
        <v>102179</v>
      </c>
      <c r="J42" s="170">
        <v>1223683</v>
      </c>
      <c r="K42" s="170">
        <v>115487288</v>
      </c>
      <c r="L42" s="170">
        <f t="shared" si="1"/>
        <v>116813150</v>
      </c>
      <c r="M42" s="170">
        <v>5913435.4107983205</v>
      </c>
      <c r="N42" s="170">
        <v>1798048.0967960716</v>
      </c>
    </row>
    <row r="43" spans="1:14" ht="11.25" x14ac:dyDescent="0.2">
      <c r="A43" s="194">
        <v>36</v>
      </c>
      <c r="B43" s="201" t="s">
        <v>104</v>
      </c>
      <c r="C43" s="170">
        <v>0</v>
      </c>
      <c r="D43" s="170">
        <v>3921455</v>
      </c>
      <c r="E43" s="170">
        <v>1158182</v>
      </c>
      <c r="F43" s="170">
        <v>27912740</v>
      </c>
      <c r="G43" s="170">
        <f t="shared" si="0"/>
        <v>32992377</v>
      </c>
      <c r="H43" s="170"/>
      <c r="I43" s="170">
        <v>0</v>
      </c>
      <c r="J43" s="170">
        <v>0</v>
      </c>
      <c r="K43" s="170">
        <v>5615148</v>
      </c>
      <c r="L43" s="170">
        <f t="shared" si="1"/>
        <v>5615148</v>
      </c>
      <c r="M43" s="170">
        <v>523178.1444594675</v>
      </c>
      <c r="N43" s="170">
        <v>441779.48239114118</v>
      </c>
    </row>
    <row r="44" spans="1:14" ht="11.25" x14ac:dyDescent="0.2">
      <c r="A44" s="194">
        <v>37</v>
      </c>
      <c r="B44" s="201" t="s">
        <v>105</v>
      </c>
      <c r="C44" s="170">
        <v>0</v>
      </c>
      <c r="D44" s="170">
        <v>1565704</v>
      </c>
      <c r="E44" s="170">
        <v>128882</v>
      </c>
      <c r="F44" s="170">
        <v>7267432</v>
      </c>
      <c r="G44" s="170">
        <f t="shared" si="0"/>
        <v>8962018</v>
      </c>
      <c r="H44" s="170"/>
      <c r="I44" s="170">
        <v>0</v>
      </c>
      <c r="J44" s="170">
        <v>0</v>
      </c>
      <c r="K44" s="170">
        <v>1772828</v>
      </c>
      <c r="L44" s="170">
        <f t="shared" si="1"/>
        <v>1772828</v>
      </c>
      <c r="M44" s="170">
        <v>445884.88890862116</v>
      </c>
      <c r="N44" s="170">
        <v>43550.527280925548</v>
      </c>
    </row>
    <row r="45" spans="1:14" ht="11.25" x14ac:dyDescent="0.2">
      <c r="A45" s="204">
        <v>38</v>
      </c>
      <c r="B45" s="201" t="s">
        <v>106</v>
      </c>
      <c r="C45" s="171">
        <v>0</v>
      </c>
      <c r="D45" s="171">
        <v>5969223</v>
      </c>
      <c r="E45" s="171">
        <v>1692860</v>
      </c>
      <c r="F45" s="171">
        <v>34897287</v>
      </c>
      <c r="G45" s="171">
        <f t="shared" si="0"/>
        <v>42559370</v>
      </c>
      <c r="H45" s="170"/>
      <c r="I45" s="171">
        <v>0</v>
      </c>
      <c r="J45" s="171">
        <v>0</v>
      </c>
      <c r="K45" s="171">
        <v>9038031</v>
      </c>
      <c r="L45" s="171">
        <f t="shared" si="1"/>
        <v>9038031</v>
      </c>
      <c r="M45" s="171">
        <v>451893.89400891832</v>
      </c>
      <c r="N45" s="171">
        <v>280567.45188513078</v>
      </c>
    </row>
    <row r="46" spans="1:14" ht="11.25" x14ac:dyDescent="0.2">
      <c r="A46" s="204">
        <f>A45</f>
        <v>38</v>
      </c>
      <c r="B46" s="195" t="s">
        <v>107</v>
      </c>
      <c r="C46" s="173">
        <f>SUM(C8:C45)</f>
        <v>5352393</v>
      </c>
      <c r="D46" s="173">
        <f>SUM(D8:D45)</f>
        <v>484891398</v>
      </c>
      <c r="E46" s="173">
        <f>SUM(E8:E45)</f>
        <v>147877734</v>
      </c>
      <c r="F46" s="173">
        <f>SUM(F8:F45)</f>
        <v>2869444062</v>
      </c>
      <c r="G46" s="173">
        <f>SUM(G8:G45)</f>
        <v>3507565587</v>
      </c>
      <c r="H46" s="170"/>
      <c r="I46" s="173">
        <f t="shared" ref="I46:N46" si="2">SUM(I8:I45)</f>
        <v>134797</v>
      </c>
      <c r="J46" s="173">
        <f t="shared" si="2"/>
        <v>15489115</v>
      </c>
      <c r="K46" s="173">
        <f t="shared" si="2"/>
        <v>854607806</v>
      </c>
      <c r="L46" s="173">
        <f t="shared" si="2"/>
        <v>870231718</v>
      </c>
      <c r="M46" s="173">
        <f t="shared" si="2"/>
        <v>108036366.04314236</v>
      </c>
      <c r="N46" s="173">
        <f t="shared" si="2"/>
        <v>36207994.725208864</v>
      </c>
    </row>
    <row r="47" spans="1:14" ht="9.75" customHeight="1" x14ac:dyDescent="0.2">
      <c r="A47" s="207"/>
      <c r="B47" s="194"/>
      <c r="C47" s="205"/>
      <c r="D47" s="205"/>
      <c r="E47" s="205"/>
      <c r="F47" s="205"/>
      <c r="G47" s="205"/>
      <c r="H47" s="170"/>
      <c r="I47" s="205"/>
      <c r="J47" s="205"/>
      <c r="K47" s="205"/>
      <c r="L47" s="205"/>
      <c r="M47" s="205"/>
      <c r="N47" s="205"/>
    </row>
    <row r="48" spans="1:14" ht="9.75" customHeight="1" x14ac:dyDescent="0.2">
      <c r="A48" s="207"/>
      <c r="B48" s="194"/>
      <c r="C48" s="205"/>
      <c r="D48" s="205"/>
      <c r="E48" s="205"/>
      <c r="F48" s="205"/>
      <c r="G48" s="205"/>
      <c r="H48" s="170"/>
      <c r="I48" s="205"/>
      <c r="J48" s="205"/>
      <c r="K48" s="205"/>
      <c r="L48" s="205"/>
      <c r="M48" s="205"/>
      <c r="N48" s="205"/>
    </row>
    <row r="49" spans="8:8" s="208" customFormat="1" ht="10.5" customHeight="1" x14ac:dyDescent="0.2">
      <c r="H49" s="170"/>
    </row>
    <row r="50" spans="8:8" s="208" customFormat="1" ht="10.5" customHeight="1" x14ac:dyDescent="0.2">
      <c r="H50" s="170"/>
    </row>
    <row r="51" spans="8:8" s="208" customFormat="1" ht="10.5" customHeight="1" x14ac:dyDescent="0.2">
      <c r="H51" s="170"/>
    </row>
    <row r="52" spans="8:8" s="208" customFormat="1" ht="10.5" customHeight="1" x14ac:dyDescent="0.2"/>
    <row r="53" spans="8:8" ht="10.5" customHeight="1" x14ac:dyDescent="0.2"/>
    <row r="54" spans="8:8" ht="10.5" customHeight="1" x14ac:dyDescent="0.2"/>
    <row r="55" spans="8:8" ht="10.5" customHeight="1" x14ac:dyDescent="0.2"/>
    <row r="56" spans="8:8" ht="10.5" customHeight="1" x14ac:dyDescent="0.2"/>
    <row r="57" spans="8:8" ht="10.5" customHeight="1" x14ac:dyDescent="0.2"/>
    <row r="58" spans="8:8" ht="10.5" customHeight="1" x14ac:dyDescent="0.2"/>
    <row r="59" spans="8:8" ht="10.5" customHeight="1" x14ac:dyDescent="0.2"/>
    <row r="60" spans="8:8" ht="10.5" customHeight="1" x14ac:dyDescent="0.2"/>
    <row r="61" spans="8:8" ht="10.5" customHeight="1" x14ac:dyDescent="0.2"/>
    <row r="62" spans="8:8" ht="10.5" customHeight="1" x14ac:dyDescent="0.2"/>
    <row r="106" spans="1:14" ht="10.5" customHeight="1" x14ac:dyDescent="0.2"/>
    <row r="108" spans="1:14" ht="10.5" customHeight="1" x14ac:dyDescent="0.2"/>
    <row r="111" spans="1:14" ht="9.75" customHeight="1" x14ac:dyDescent="0.2">
      <c r="A111" s="205"/>
      <c r="B111" s="194"/>
      <c r="C111" s="205"/>
      <c r="D111" s="205"/>
      <c r="E111" s="205"/>
      <c r="F111" s="205"/>
      <c r="G111" s="205"/>
      <c r="H111" s="205"/>
      <c r="I111" s="205"/>
      <c r="J111" s="205"/>
      <c r="K111" s="205"/>
      <c r="L111" s="205"/>
      <c r="M111" s="205"/>
      <c r="N111" s="205"/>
    </row>
    <row r="112" spans="1:14" ht="9.75" customHeight="1" x14ac:dyDescent="0.2">
      <c r="A112" s="205"/>
      <c r="B112" s="194"/>
      <c r="C112" s="205"/>
      <c r="D112" s="205"/>
      <c r="E112" s="205"/>
      <c r="F112" s="205"/>
      <c r="G112" s="205"/>
      <c r="H112" s="205"/>
      <c r="I112" s="205"/>
      <c r="J112" s="205"/>
      <c r="K112" s="205"/>
      <c r="L112" s="205"/>
      <c r="M112" s="205"/>
      <c r="N112" s="205"/>
    </row>
    <row r="113" spans="1:14" ht="9.75" customHeight="1" x14ac:dyDescent="0.2">
      <c r="A113" s="205"/>
      <c r="B113" s="194"/>
      <c r="C113" s="205"/>
      <c r="D113" s="205"/>
      <c r="E113" s="205"/>
      <c r="F113" s="205"/>
      <c r="G113" s="205"/>
      <c r="H113" s="205"/>
      <c r="I113" s="205"/>
      <c r="J113" s="205"/>
      <c r="K113" s="205"/>
      <c r="L113" s="205"/>
      <c r="M113" s="205"/>
      <c r="N113" s="205"/>
    </row>
    <row r="114" spans="1:14" ht="9.75" customHeight="1" x14ac:dyDescent="0.2">
      <c r="A114" s="205"/>
      <c r="B114" s="194"/>
      <c r="C114" s="205"/>
      <c r="D114" s="205"/>
      <c r="E114" s="205"/>
      <c r="F114" s="205"/>
      <c r="G114" s="205"/>
      <c r="H114" s="205"/>
      <c r="I114" s="205"/>
      <c r="J114" s="205"/>
      <c r="K114" s="205"/>
      <c r="L114" s="205"/>
      <c r="M114" s="205"/>
      <c r="N114" s="205"/>
    </row>
    <row r="115" spans="1:14" ht="9.75" customHeight="1" x14ac:dyDescent="0.2">
      <c r="A115" s="205"/>
      <c r="B115" s="194"/>
      <c r="C115" s="205"/>
      <c r="D115" s="205"/>
      <c r="E115" s="205"/>
      <c r="F115" s="205"/>
      <c r="G115" s="205"/>
      <c r="H115" s="205"/>
      <c r="I115" s="205"/>
      <c r="J115" s="205"/>
      <c r="K115" s="205"/>
      <c r="L115" s="205"/>
      <c r="M115" s="205"/>
      <c r="N115" s="205"/>
    </row>
    <row r="116" spans="1:14" ht="9.75" customHeight="1" x14ac:dyDescent="0.2">
      <c r="A116" s="205"/>
      <c r="B116" s="194"/>
      <c r="C116" s="205"/>
      <c r="D116" s="205"/>
      <c r="E116" s="205"/>
      <c r="F116" s="205"/>
      <c r="G116" s="205"/>
      <c r="H116" s="205"/>
      <c r="I116" s="205"/>
      <c r="J116" s="205"/>
      <c r="K116" s="205"/>
      <c r="L116" s="205"/>
      <c r="M116" s="205"/>
      <c r="N116" s="205"/>
    </row>
    <row r="117" spans="1:14" ht="9.75" customHeight="1" x14ac:dyDescent="0.2">
      <c r="A117" s="205"/>
      <c r="B117" s="194"/>
      <c r="C117" s="205"/>
      <c r="D117" s="205"/>
      <c r="E117" s="205"/>
      <c r="F117" s="205"/>
      <c r="G117" s="205"/>
      <c r="H117" s="205"/>
      <c r="I117" s="205"/>
      <c r="J117" s="205"/>
      <c r="K117" s="205"/>
      <c r="L117" s="205"/>
      <c r="M117" s="205"/>
      <c r="N117" s="205"/>
    </row>
    <row r="118" spans="1:14" ht="9.75" customHeight="1" x14ac:dyDescent="0.2">
      <c r="A118" s="205"/>
      <c r="B118" s="194"/>
      <c r="C118" s="205"/>
      <c r="D118" s="205"/>
      <c r="E118" s="205"/>
      <c r="F118" s="205"/>
      <c r="G118" s="205"/>
      <c r="H118" s="205"/>
      <c r="I118" s="205"/>
      <c r="J118" s="205"/>
      <c r="K118" s="205"/>
      <c r="L118" s="205"/>
      <c r="M118" s="205"/>
      <c r="N118" s="205"/>
    </row>
    <row r="119" spans="1:14" ht="9.75" customHeight="1" x14ac:dyDescent="0.2">
      <c r="A119" s="205"/>
      <c r="B119" s="194"/>
      <c r="C119" s="205"/>
      <c r="D119" s="205"/>
      <c r="E119" s="205"/>
      <c r="F119" s="205"/>
      <c r="G119" s="205"/>
      <c r="H119" s="205"/>
      <c r="I119" s="205"/>
      <c r="J119" s="205"/>
      <c r="K119" s="205"/>
      <c r="L119" s="205"/>
      <c r="M119" s="205"/>
      <c r="N119" s="205"/>
    </row>
    <row r="120" spans="1:14" ht="9.75" customHeight="1" x14ac:dyDescent="0.2">
      <c r="A120" s="205"/>
      <c r="B120" s="194"/>
      <c r="C120" s="205"/>
      <c r="D120" s="205"/>
      <c r="E120" s="205"/>
      <c r="F120" s="205"/>
      <c r="G120" s="205"/>
      <c r="H120" s="205"/>
      <c r="I120" s="205"/>
      <c r="J120" s="205"/>
      <c r="K120" s="205"/>
      <c r="L120" s="205"/>
      <c r="M120" s="205"/>
      <c r="N120" s="205"/>
    </row>
    <row r="121" spans="1:14" ht="9.75" customHeight="1" x14ac:dyDescent="0.2">
      <c r="A121" s="205"/>
      <c r="B121" s="194"/>
      <c r="C121" s="205"/>
      <c r="D121" s="205"/>
      <c r="E121" s="205"/>
      <c r="F121" s="205"/>
      <c r="G121" s="205"/>
      <c r="H121" s="205"/>
      <c r="I121" s="205"/>
      <c r="J121" s="205"/>
      <c r="K121" s="205"/>
      <c r="L121" s="205"/>
      <c r="M121" s="205"/>
      <c r="N121" s="205"/>
    </row>
    <row r="122" spans="1:14" ht="9.75" customHeight="1" x14ac:dyDescent="0.2">
      <c r="A122" s="205"/>
      <c r="B122" s="194"/>
      <c r="C122" s="205"/>
      <c r="D122" s="205"/>
      <c r="E122" s="205"/>
      <c r="F122" s="205"/>
      <c r="G122" s="205"/>
      <c r="H122" s="205"/>
      <c r="I122" s="205"/>
      <c r="J122" s="205"/>
      <c r="K122" s="205"/>
      <c r="L122" s="205"/>
      <c r="M122" s="205"/>
      <c r="N122" s="205"/>
    </row>
    <row r="123" spans="1:14" ht="9.75" customHeight="1" x14ac:dyDescent="0.2">
      <c r="A123" s="205"/>
      <c r="B123" s="194"/>
      <c r="C123" s="205"/>
      <c r="D123" s="205"/>
      <c r="E123" s="205"/>
      <c r="F123" s="205"/>
      <c r="G123" s="205"/>
      <c r="H123" s="205"/>
      <c r="I123" s="205"/>
      <c r="J123" s="205"/>
      <c r="K123" s="205"/>
      <c r="L123" s="205"/>
      <c r="M123" s="205"/>
      <c r="N123" s="205"/>
    </row>
    <row r="124" spans="1:14" ht="9.75" customHeight="1" x14ac:dyDescent="0.2">
      <c r="A124" s="205"/>
      <c r="B124" s="194"/>
      <c r="C124" s="205"/>
      <c r="D124" s="205"/>
      <c r="E124" s="205"/>
      <c r="F124" s="205"/>
      <c r="G124" s="205"/>
      <c r="H124" s="205"/>
      <c r="I124" s="205"/>
      <c r="J124" s="205"/>
      <c r="K124" s="205"/>
      <c r="L124" s="205"/>
      <c r="M124" s="205"/>
      <c r="N124" s="205"/>
    </row>
    <row r="125" spans="1:14" s="208" customFormat="1" ht="10.5" customHeight="1" x14ac:dyDescent="0.2">
      <c r="A125" s="185"/>
      <c r="B125" s="185"/>
      <c r="C125" s="185"/>
      <c r="D125" s="185"/>
      <c r="E125" s="185"/>
      <c r="F125" s="185"/>
      <c r="G125" s="185"/>
      <c r="H125" s="185"/>
      <c r="I125" s="185"/>
      <c r="J125" s="185"/>
      <c r="K125" s="185"/>
      <c r="L125" s="185"/>
      <c r="M125" s="185"/>
      <c r="N125" s="185"/>
    </row>
  </sheetData>
  <mergeCells count="1">
    <mergeCell ref="M6:N6"/>
  </mergeCells>
  <printOptions gridLines="1" gridLinesSet="0"/>
  <pageMargins left="0.59" right="0.5" top="0.5" bottom="0.18" header="0.5" footer="0.17"/>
  <pageSetup paperSize="5" orientation="landscape"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26</vt:i4>
      </vt:variant>
    </vt:vector>
  </HeadingPairs>
  <TitlesOfParts>
    <vt:vector size="81" baseType="lpstr">
      <vt:lpstr>Intro</vt:lpstr>
      <vt:lpstr>Table of Contents</vt:lpstr>
      <vt:lpstr>Exhibit A - City</vt:lpstr>
      <vt:lpstr>Exhibit A - County</vt:lpstr>
      <vt:lpstr>Exhibit A - Town</vt:lpstr>
      <vt:lpstr>Exhibit B - City</vt:lpstr>
      <vt:lpstr>Exhibit B - County</vt:lpstr>
      <vt:lpstr>Exhibit B - Town</vt:lpstr>
      <vt:lpstr>Exhibit B1 - City</vt:lpstr>
      <vt:lpstr>Exhibit B1 - County</vt:lpstr>
      <vt:lpstr>Exhibit B1 - Town</vt:lpstr>
      <vt:lpstr>Exhibit B2 - City</vt:lpstr>
      <vt:lpstr>Exhibit B2 - County</vt:lpstr>
      <vt:lpstr>Exhibit B2 - Town</vt:lpstr>
      <vt:lpstr>Exhibit C - City</vt:lpstr>
      <vt:lpstr>Exhibit C - County</vt:lpstr>
      <vt:lpstr>Exhibit C - Town</vt:lpstr>
      <vt:lpstr>Exhibit C1 - City</vt:lpstr>
      <vt:lpstr>Exhibit C1 - County</vt:lpstr>
      <vt:lpstr>Exhibit C1 - Town</vt:lpstr>
      <vt:lpstr>Exhibit C2 - City</vt:lpstr>
      <vt:lpstr>Exhibit C2 - County</vt:lpstr>
      <vt:lpstr>Exhibit C2 - Town</vt:lpstr>
      <vt:lpstr>Exhibit C3 - City</vt:lpstr>
      <vt:lpstr>Exhibit C3 - County</vt:lpstr>
      <vt:lpstr>Exhibit C3 - Town</vt:lpstr>
      <vt:lpstr>Exhibit C4 - City</vt:lpstr>
      <vt:lpstr>Exhibit C4 - County</vt:lpstr>
      <vt:lpstr>Exhibit C4 - Town</vt:lpstr>
      <vt:lpstr>Exhibit C5 - City</vt:lpstr>
      <vt:lpstr>Exhibit C5 - County</vt:lpstr>
      <vt:lpstr>Exibit C5 - Town</vt:lpstr>
      <vt:lpstr>Exhibit C6 - City</vt:lpstr>
      <vt:lpstr>Exhibit C6 - County</vt:lpstr>
      <vt:lpstr>Exhibit C6 - Town</vt:lpstr>
      <vt:lpstr>Exhibit C7 - City</vt:lpstr>
      <vt:lpstr>Exhibit C7 - County</vt:lpstr>
      <vt:lpstr>Exhibit C7 - Town</vt:lpstr>
      <vt:lpstr>Exhibit C8 - City</vt:lpstr>
      <vt:lpstr>Exhibit C8 - County</vt:lpstr>
      <vt:lpstr>Exhibit C8 - Town</vt:lpstr>
      <vt:lpstr>Exhibit D - City</vt:lpstr>
      <vt:lpstr>Exhibit D - County</vt:lpstr>
      <vt:lpstr>Exhibit D - Town</vt:lpstr>
      <vt:lpstr>Exhibit E - City</vt:lpstr>
      <vt:lpstr>Exhibit E - County</vt:lpstr>
      <vt:lpstr>Exhibit E - Town</vt:lpstr>
      <vt:lpstr>Exhibit F - City</vt:lpstr>
      <vt:lpstr>Exhibit F - County</vt:lpstr>
      <vt:lpstr>Exhibit F - Town</vt:lpstr>
      <vt:lpstr>Exhibit G - City</vt:lpstr>
      <vt:lpstr>Exhibit G - County</vt:lpstr>
      <vt:lpstr>Exhibit G - Town</vt:lpstr>
      <vt:lpstr>Exhibit H-City</vt:lpstr>
      <vt:lpstr>Exhibit H-County</vt:lpstr>
      <vt:lpstr>'Exhibit A - City'!Print_Area</vt:lpstr>
      <vt:lpstr>'Exhibit B - City'!Print_Area</vt:lpstr>
      <vt:lpstr>'Exhibit B2 - City'!Print_Area</vt:lpstr>
      <vt:lpstr>'Exhibit B2 - County'!Print_Area</vt:lpstr>
      <vt:lpstr>'Exhibit C - City'!Print_Area</vt:lpstr>
      <vt:lpstr>'Exhibit C - County'!Print_Area</vt:lpstr>
      <vt:lpstr>'Exhibit C1 - City'!Print_Area</vt:lpstr>
      <vt:lpstr>'Exhibit C2 - City'!Print_Area</vt:lpstr>
      <vt:lpstr>'Exhibit C3 - City'!Print_Area</vt:lpstr>
      <vt:lpstr>'Exhibit C4 - City'!Print_Area</vt:lpstr>
      <vt:lpstr>'Exhibit C5 - City'!Print_Area</vt:lpstr>
      <vt:lpstr>'Exhibit C6 - City'!Print_Area</vt:lpstr>
      <vt:lpstr>'Exhibit C6 - County'!Print_Area</vt:lpstr>
      <vt:lpstr>'Exhibit C7 - City'!Print_Area</vt:lpstr>
      <vt:lpstr>'Exhibit C8 - City'!Print_Area</vt:lpstr>
      <vt:lpstr>'Exhibit E - City'!Print_Area</vt:lpstr>
      <vt:lpstr>'Exhibit F - City'!Print_Area</vt:lpstr>
      <vt:lpstr>'Exhibit F - Town'!Print_Area</vt:lpstr>
      <vt:lpstr>'Exhibit G - City'!Print_Area</vt:lpstr>
      <vt:lpstr>'Exhibit H-City'!Print_Area</vt:lpstr>
      <vt:lpstr>'Exhibit H-County'!Print_Area</vt:lpstr>
      <vt:lpstr>'Exhibit A - City'!Print_Area_MI</vt:lpstr>
      <vt:lpstr>'Exhibit C4 - City'!Print_Area_MI</vt:lpstr>
      <vt:lpstr>'Exhibit C8 - City'!Print_Area_MI</vt:lpstr>
      <vt:lpstr>'Exhibit D - City'!Print_Area_MI</vt:lpstr>
      <vt:lpstr>'Exhibit B - County'!Print_Titles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Reamy</dc:creator>
  <cp:lastModifiedBy>Rachel Reamy</cp:lastModifiedBy>
  <dcterms:created xsi:type="dcterms:W3CDTF">2018-04-29T03:24:01Z</dcterms:created>
  <dcterms:modified xsi:type="dcterms:W3CDTF">2019-11-12T23:21:32Z</dcterms:modified>
</cp:coreProperties>
</file>